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0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PRINT_AREA_M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<sst xmlns="http://schemas.openxmlformats.org/spreadsheetml/2006/main" count="542" uniqueCount="92">
  <si>
    <t>Loại đối tượng</t>
  </si>
  <si>
    <t>BẢNG TỔNG HỢP ĐỐI TƯỞNG HƯỞNG TRỢ CẤP XÃ HỘI THƯỜNG XUYÊN TẠI CỘNG ĐỒNG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</si>
  <si>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</si>
  <si>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</si>
  <si>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</si>
  <si>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</si>
  <si>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</si>
  <si>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</si>
  <si>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</si>
  <si>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</si>
  <si>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</si>
  <si>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</si>
  <si>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</si>
  <si>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</si>
  <si>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</si>
  <si>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</si>
  <si>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</si>
  <si>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</si>
  <si>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</si>
  <si>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</si>
  <si>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</si>
  <si>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</si>
  <si>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</si>
  <si>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</si>
  <si>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</si>
  <si>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TCDT</t>
  </si>
  <si>
    <t>Tháng trước</t>
  </si>
  <si>
    <t xml:space="preserve">Tăng </t>
  </si>
  <si>
    <t>Tháng này</t>
  </si>
  <si>
    <t>Mức TC</t>
  </si>
  <si>
    <t>Giảm</t>
  </si>
  <si>
    <t>ĐVT tiền: Nghìn đồng</t>
  </si>
  <si>
    <t>BẢNG TỔNG HỢP ĐỐI TƯỞNG HƯỞNG TRUY LĨNH TRỢ CẤP XÃ HỘI THƯỜNG XUYÊN TẠI CỘNG ĐỒNG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</si>
  <si>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</si>
  <si>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</si>
  <si>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</si>
  <si>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</si>
  <si>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</si>
  <si>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</si>
  <si>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</si>
  <si>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</si>
  <si>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</si>
  <si>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</si>
  <si>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</si>
  <si>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</si>
  <si>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</si>
  <si>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</si>
  <si>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</si>
  <si>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</si>
  <si>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</si>
  <si>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</si>
  <si>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</si>
  <si>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</si>
  <si>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</si>
  <si>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</si>
  <si>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</si>
  <si>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</si>
  <si>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</si>
  <si>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</si>
  <si>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</si>
  <si>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</si>
  <si>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</si>
  <si>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</si>
  <si>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</si>
  <si>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</si>
  <si>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</si>
  <si>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</si>
  <si>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</si>
  <si>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</si>
  <si>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truy lĩnh</t>
  </si>
  <si>
    <t>THÁNG 5</t>
  </si>
  <si>
    <t>thanh</t>
  </si>
  <si>
    <t>thành</t>
  </si>
  <si>
    <t>tt</t>
  </si>
  <si>
    <t>thủy</t>
  </si>
  <si>
    <t>an</t>
  </si>
  <si>
    <t>hiếu</t>
  </si>
  <si>
    <t>tuyền</t>
  </si>
  <si>
    <t>cộng</t>
  </si>
  <si>
    <t>tổng cộng: tháng 5</t>
  </si>
  <si>
    <t>xã Cam Thanh - Tháng 6/2017</t>
  </si>
  <si>
    <t>TT Cam Lộ - Tháng  6/2017</t>
  </si>
  <si>
    <t>xã Cam Thủy - Tháng  6/2017</t>
  </si>
  <si>
    <t>xã Cam An  - Tháng  6/2017</t>
  </si>
  <si>
    <t>xã Cam Hiếu   - Tháng  6/2017</t>
  </si>
  <si>
    <t>xã Cam Tuyền - Tháng  6/2017</t>
  </si>
  <si>
    <t>NKTN,ĐBNnuôi1.con&lt;36 th tuổi</t>
  </si>
  <si>
    <t>NKTN, ĐBN 2con &lt;36 th tuổi</t>
  </si>
  <si>
    <t>NKTN, ĐBN 1 con &lt;36 th tuổi</t>
  </si>
  <si>
    <t>xã Cam Nghĩa - Tháng  6/2017</t>
  </si>
  <si>
    <t>xã Cam Thành - Tháng  6/2017</t>
  </si>
  <si>
    <t>xã Cam Chính - Tháng  6/2017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</si>
</sst>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4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top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3" fontId="2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5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3" fontId="44" fillId="0" borderId="13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3" xfId="0" applyFont="1" applyFill="1" applyBorder="1" applyAlignment="1">
      <alignment/>
    </xf>
    <xf numFmtId="3" fontId="48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top" wrapText="1"/>
    </xf>
    <xf numFmtId="0" fontId="30" fillId="0" borderId="12" xfId="0" applyFont="1" applyFill="1" applyBorder="1" applyAlignment="1">
      <alignment horizontal="right" vertical="top" wrapText="1"/>
    </xf>
    <xf numFmtId="3" fontId="32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32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3" fontId="21" fillId="0" borderId="19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3" fontId="32" fillId="0" borderId="18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right"/>
    </xf>
    <xf numFmtId="0" fontId="43" fillId="0" borderId="0" xfId="0" applyFont="1" applyAlignment="1">
      <alignment horizontal="right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6" name="TextBox 6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3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5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6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7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8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9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10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0" name="TextBox 10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12" name="TextBox 1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16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16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16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6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6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6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267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114300" cy="238125"/>
    <xdr:sp>
      <xdr:nvSpPr>
        <xdr:cNvPr id="4" name="TextBox 6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6" name="Text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7" name="Text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9" name="Text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0" name="Text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0">
      <pane xSplit="2" topLeftCell="C1" activePane="topRight" state="frozen"/>
      <selection pane="topLeft" activeCell="A4" sqref="A4"/>
      <selection pane="topRight" activeCell="L27" sqref="L27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8" max="8" width="8.8984375" style="0" customWidth="1"/>
    <col min="9" max="9" width="8.59765625" style="4" customWidth="1"/>
    <col min="10" max="10" width="9.296875" style="4" customWidth="1"/>
    <col min="11" max="11" width="9" style="4" customWidth="1"/>
    <col min="12" max="12" width="10.09765625" style="131" customWidth="1"/>
    <col min="13" max="13" width="9" style="0" customWidth="1"/>
  </cols>
  <sheetData>
    <row r="1" spans="1:12" ht="15.75">
      <c r="A1" s="161" t="s">
        <v>33</v>
      </c>
      <c r="B1" s="161"/>
      <c r="C1" s="161"/>
      <c r="D1" s="161"/>
      <c r="E1" s="161"/>
      <c r="F1" s="161"/>
      <c r="G1" s="161"/>
      <c r="H1" s="161"/>
      <c r="I1" s="161"/>
      <c r="L1" s="129"/>
    </row>
    <row r="2" spans="1:12" ht="11.25" customHeight="1">
      <c r="A2" s="43"/>
      <c r="B2" s="43"/>
      <c r="C2" s="43"/>
      <c r="D2" s="43"/>
      <c r="E2" s="43"/>
      <c r="F2" s="43"/>
      <c r="G2" s="43"/>
      <c r="H2" s="43"/>
      <c r="I2" s="43"/>
      <c r="L2" s="129"/>
    </row>
    <row r="3" spans="1:13" ht="15.75">
      <c r="A3" s="162" t="s">
        <v>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t="s">
        <v>19</v>
      </c>
    </row>
    <row r="4" spans="1:12" ht="15.75">
      <c r="A4" s="2"/>
      <c r="B4" s="2"/>
      <c r="C4" s="2"/>
      <c r="D4" s="2"/>
      <c r="E4" s="163" t="s">
        <v>70</v>
      </c>
      <c r="F4" s="163"/>
      <c r="G4" s="163"/>
      <c r="H4" s="2"/>
      <c r="I4" s="5"/>
      <c r="J4" s="5"/>
      <c r="K4" s="5"/>
      <c r="L4" s="48"/>
    </row>
    <row r="5" spans="1:13" ht="28.5" customHeight="1">
      <c r="A5" s="6" t="s">
        <v>3</v>
      </c>
      <c r="B5" s="7" t="s">
        <v>24</v>
      </c>
      <c r="C5" s="7" t="s">
        <v>37</v>
      </c>
      <c r="D5" s="7" t="s">
        <v>48</v>
      </c>
      <c r="E5" s="7" t="s">
        <v>39</v>
      </c>
      <c r="F5" s="7" t="s">
        <v>40</v>
      </c>
      <c r="G5" s="7" t="s">
        <v>41</v>
      </c>
      <c r="H5" s="7" t="s">
        <v>43</v>
      </c>
      <c r="I5" s="7" t="s">
        <v>54</v>
      </c>
      <c r="J5" s="7" t="s">
        <v>44</v>
      </c>
      <c r="K5" s="7" t="s">
        <v>42</v>
      </c>
      <c r="L5" s="46" t="s">
        <v>25</v>
      </c>
      <c r="M5" s="44" t="s">
        <v>4</v>
      </c>
    </row>
    <row r="6" spans="1:13" ht="15.75" customHeight="1">
      <c r="A6" s="10">
        <v>1</v>
      </c>
      <c r="B6" s="11" t="s">
        <v>59</v>
      </c>
      <c r="C6" s="60">
        <f>chinh!K6</f>
        <v>0</v>
      </c>
      <c r="D6" s="60">
        <f>nghia!K6</f>
        <v>0</v>
      </c>
      <c r="E6" s="60">
        <f>thanh!K6</f>
        <v>0</v>
      </c>
      <c r="F6" s="60">
        <f>than!K6</f>
        <v>0</v>
      </c>
      <c r="G6" s="60">
        <f>TTr!K6</f>
        <v>0</v>
      </c>
      <c r="H6" s="60">
        <f>thuy!K6</f>
        <v>0</v>
      </c>
      <c r="I6" s="60">
        <f>'An'!K6</f>
        <v>0</v>
      </c>
      <c r="J6" s="60">
        <f>hieu!K6</f>
        <v>0</v>
      </c>
      <c r="K6" s="60">
        <f>tuyen!K6</f>
        <v>0</v>
      </c>
      <c r="L6" s="61">
        <f>C6+D6+E6+F6+G6+H6+I6+J6+K6</f>
        <v>0</v>
      </c>
      <c r="M6" s="50"/>
    </row>
    <row r="7" spans="1:13" s="1" customFormat="1" ht="15.75" customHeight="1">
      <c r="A7" s="10">
        <v>2</v>
      </c>
      <c r="B7" s="11" t="s">
        <v>7</v>
      </c>
      <c r="C7" s="60">
        <f>chinh!K7</f>
        <v>0</v>
      </c>
      <c r="D7" s="60">
        <f>nghia!K7</f>
        <v>0</v>
      </c>
      <c r="E7" s="60">
        <f>thanh!K7</f>
        <v>0</v>
      </c>
      <c r="F7" s="60">
        <f>than!K7</f>
        <v>0</v>
      </c>
      <c r="G7" s="60">
        <f>TTr!K7</f>
        <v>0</v>
      </c>
      <c r="H7" s="60">
        <f>thuy!K7</f>
        <v>0</v>
      </c>
      <c r="I7" s="60">
        <f>'An'!K7</f>
        <v>0</v>
      </c>
      <c r="J7" s="60">
        <f>hieu!K7</f>
        <v>0</v>
      </c>
      <c r="K7" s="60">
        <f>tuyen!K7</f>
        <v>0</v>
      </c>
      <c r="L7" s="61">
        <f aca="true" t="shared" si="0" ref="L7:L22">C7+D7+E7+F7+G7+H7+I7+J7+K7</f>
        <v>0</v>
      </c>
      <c r="M7" s="50"/>
    </row>
    <row r="8" spans="1:13" s="1" customFormat="1" ht="15.75" customHeight="1">
      <c r="A8" s="10">
        <v>3</v>
      </c>
      <c r="B8" s="11" t="s">
        <v>8</v>
      </c>
      <c r="C8" s="60">
        <f>chinh!K8</f>
        <v>0</v>
      </c>
      <c r="D8" s="60">
        <f>nghia!K8</f>
        <v>0</v>
      </c>
      <c r="E8" s="60">
        <f>thanh!K8</f>
        <v>0</v>
      </c>
      <c r="F8" s="60">
        <f>than!K8</f>
        <v>0</v>
      </c>
      <c r="G8" s="60">
        <f>TTr!K8</f>
        <v>0</v>
      </c>
      <c r="H8" s="60">
        <f>thuy!K8</f>
        <v>0</v>
      </c>
      <c r="I8" s="60">
        <f>'An'!K8</f>
        <v>0</v>
      </c>
      <c r="J8" s="60">
        <f>hieu!K8</f>
        <v>0</v>
      </c>
      <c r="K8" s="60">
        <f>tuyen!K8</f>
        <v>0</v>
      </c>
      <c r="L8" s="61">
        <f t="shared" si="0"/>
        <v>0</v>
      </c>
      <c r="M8" s="50"/>
    </row>
    <row r="9" spans="1:13" s="1" customFormat="1" ht="15.75" customHeight="1">
      <c r="A9" s="10">
        <v>4</v>
      </c>
      <c r="B9" s="11" t="s">
        <v>9</v>
      </c>
      <c r="C9" s="60">
        <f>chinh!K9</f>
        <v>0</v>
      </c>
      <c r="D9" s="60">
        <f>nghia!K9</f>
        <v>0</v>
      </c>
      <c r="E9" s="60">
        <f>thanh!K9</f>
        <v>0</v>
      </c>
      <c r="F9" s="60">
        <f>than!K9</f>
        <v>0</v>
      </c>
      <c r="G9" s="60">
        <f>TTr!K9</f>
        <v>0</v>
      </c>
      <c r="H9" s="60">
        <f>thuy!K9</f>
        <v>0</v>
      </c>
      <c r="I9" s="60">
        <f>'An'!K9</f>
        <v>0</v>
      </c>
      <c r="J9" s="60">
        <f>hieu!K9</f>
        <v>0</v>
      </c>
      <c r="K9" s="60">
        <f>tuyen!K9</f>
        <v>0</v>
      </c>
      <c r="L9" s="61">
        <f t="shared" si="0"/>
        <v>0</v>
      </c>
      <c r="M9" s="50"/>
    </row>
    <row r="10" spans="1:13" s="1" customFormat="1" ht="15.75" customHeight="1">
      <c r="A10" s="10">
        <v>5</v>
      </c>
      <c r="B10" s="11" t="s">
        <v>61</v>
      </c>
      <c r="C10" s="60">
        <f>chinh!K10</f>
        <v>0</v>
      </c>
      <c r="D10" s="60">
        <f>nghia!K10</f>
        <v>0</v>
      </c>
      <c r="E10" s="60">
        <f>thanh!K10</f>
        <v>0</v>
      </c>
      <c r="F10" s="60">
        <f>than!K10</f>
        <v>0</v>
      </c>
      <c r="G10" s="60">
        <f>TTr!K10</f>
        <v>0</v>
      </c>
      <c r="H10" s="60">
        <f>thuy!K10</f>
        <v>0</v>
      </c>
      <c r="I10" s="60">
        <f>'An'!K10</f>
        <v>0</v>
      </c>
      <c r="J10" s="60">
        <f>hieu!K10</f>
        <v>0</v>
      </c>
      <c r="K10" s="60">
        <f>tuyen!K10</f>
        <v>0</v>
      </c>
      <c r="L10" s="61">
        <f t="shared" si="0"/>
        <v>0</v>
      </c>
      <c r="M10" s="50"/>
    </row>
    <row r="11" spans="1:13" s="1" customFormat="1" ht="15.75" customHeight="1">
      <c r="A11" s="10">
        <v>6</v>
      </c>
      <c r="B11" s="11" t="s">
        <v>10</v>
      </c>
      <c r="C11" s="60">
        <f>chinh!K11</f>
        <v>0</v>
      </c>
      <c r="D11" s="60">
        <f>nghia!K11</f>
        <v>0</v>
      </c>
      <c r="E11" s="60">
        <f>thanh!K11</f>
        <v>0</v>
      </c>
      <c r="F11" s="60">
        <f>than!K11</f>
        <v>0</v>
      </c>
      <c r="G11" s="60">
        <f>TTr!K11</f>
        <v>0</v>
      </c>
      <c r="H11" s="60">
        <f>thuy!K11</f>
        <v>0</v>
      </c>
      <c r="I11" s="60">
        <f>'An'!K11</f>
        <v>0</v>
      </c>
      <c r="J11" s="60">
        <f>hieu!K11</f>
        <v>0</v>
      </c>
      <c r="K11" s="60">
        <f>tuyen!K11</f>
        <v>0</v>
      </c>
      <c r="L11" s="61">
        <f t="shared" si="0"/>
        <v>0</v>
      </c>
      <c r="M11" s="50"/>
    </row>
    <row r="12" spans="1:13" s="1" customFormat="1" ht="15.75" customHeight="1">
      <c r="A12" s="10">
        <v>7</v>
      </c>
      <c r="B12" s="11" t="s">
        <v>64</v>
      </c>
      <c r="C12" s="60">
        <f>chinh!K12</f>
        <v>0</v>
      </c>
      <c r="D12" s="60">
        <f>nghia!K12</f>
        <v>0</v>
      </c>
      <c r="E12" s="60">
        <f>thanh!K12</f>
        <v>0</v>
      </c>
      <c r="F12" s="60">
        <f>than!K12</f>
        <v>0</v>
      </c>
      <c r="G12" s="60">
        <f>TTr!K12</f>
        <v>0</v>
      </c>
      <c r="H12" s="60">
        <f>thuy!K12</f>
        <v>0</v>
      </c>
      <c r="I12" s="60">
        <f>'An'!K12</f>
        <v>0</v>
      </c>
      <c r="J12" s="60">
        <f>hieu!K12</f>
        <v>0</v>
      </c>
      <c r="K12" s="60">
        <f>tuyen!K12</f>
        <v>0</v>
      </c>
      <c r="L12" s="61">
        <f t="shared" si="0"/>
        <v>0</v>
      </c>
      <c r="M12" s="50"/>
    </row>
    <row r="13" spans="1:13" s="1" customFormat="1" ht="15.75" customHeight="1">
      <c r="A13" s="10">
        <v>8</v>
      </c>
      <c r="B13" s="11" t="s">
        <v>50</v>
      </c>
      <c r="C13" s="60">
        <f>chinh!K13</f>
        <v>0</v>
      </c>
      <c r="D13" s="60">
        <f>nghia!K13</f>
        <v>0</v>
      </c>
      <c r="E13" s="60">
        <f>thanh!K13</f>
        <v>0</v>
      </c>
      <c r="F13" s="60">
        <f>than!K13</f>
        <v>0</v>
      </c>
      <c r="G13" s="60">
        <f>TTr!K13</f>
        <v>0</v>
      </c>
      <c r="H13" s="60">
        <f>thuy!K13</f>
        <v>0</v>
      </c>
      <c r="I13" s="60">
        <f>'An'!K13</f>
        <v>0</v>
      </c>
      <c r="J13" s="60">
        <f>hieu!K13</f>
        <v>0</v>
      </c>
      <c r="K13" s="60">
        <f>tuyen!K13</f>
        <v>0</v>
      </c>
      <c r="L13" s="61">
        <f t="shared" si="0"/>
        <v>0</v>
      </c>
      <c r="M13" s="50"/>
    </row>
    <row r="14" spans="1:13" s="1" customFormat="1" ht="15.75" customHeight="1">
      <c r="A14" s="10">
        <v>9</v>
      </c>
      <c r="B14" s="11" t="s">
        <v>11</v>
      </c>
      <c r="C14" s="60">
        <f>chinh!K14</f>
        <v>0</v>
      </c>
      <c r="D14" s="60">
        <f>nghia!K14</f>
        <v>2025</v>
      </c>
      <c r="E14" s="60">
        <f>thanh!K14</f>
        <v>0</v>
      </c>
      <c r="F14" s="60">
        <f>than!K14</f>
        <v>0</v>
      </c>
      <c r="G14" s="60">
        <f>TTr!K14</f>
        <v>0</v>
      </c>
      <c r="H14" s="60">
        <f>thuy!K14</f>
        <v>0</v>
      </c>
      <c r="I14" s="60">
        <f>'An'!K14</f>
        <v>0</v>
      </c>
      <c r="J14" s="60">
        <f>hieu!K14</f>
        <v>1620</v>
      </c>
      <c r="K14" s="60">
        <f>tuyen!K14</f>
        <v>0</v>
      </c>
      <c r="L14" s="61">
        <f t="shared" si="0"/>
        <v>3645</v>
      </c>
      <c r="M14" s="50"/>
    </row>
    <row r="15" spans="1:13" s="1" customFormat="1" ht="15.75" customHeight="1">
      <c r="A15" s="10">
        <v>10</v>
      </c>
      <c r="B15" s="11" t="s">
        <v>12</v>
      </c>
      <c r="C15" s="60">
        <f>chinh!K15</f>
        <v>0</v>
      </c>
      <c r="D15" s="60">
        <f>nghia!K15</f>
        <v>0</v>
      </c>
      <c r="E15" s="60">
        <f>thanh!K15</f>
        <v>0</v>
      </c>
      <c r="F15" s="60">
        <f>than!K15</f>
        <v>0</v>
      </c>
      <c r="G15" s="60">
        <f>TTr!K15</f>
        <v>0</v>
      </c>
      <c r="H15" s="60">
        <f>thuy!K15</f>
        <v>0</v>
      </c>
      <c r="I15" s="60">
        <f>'An'!K15</f>
        <v>540</v>
      </c>
      <c r="J15" s="60">
        <f>hieu!K15</f>
        <v>1620</v>
      </c>
      <c r="K15" s="60">
        <f>tuyen!K15</f>
        <v>0</v>
      </c>
      <c r="L15" s="61">
        <f t="shared" si="0"/>
        <v>2160</v>
      </c>
      <c r="M15" s="50"/>
    </row>
    <row r="16" spans="1:13" s="1" customFormat="1" ht="15.75" customHeight="1">
      <c r="A16" s="10">
        <v>11</v>
      </c>
      <c r="B16" s="11" t="s">
        <v>13</v>
      </c>
      <c r="C16" s="60">
        <f>chinh!K16</f>
        <v>0</v>
      </c>
      <c r="D16" s="60">
        <f>nghia!K16</f>
        <v>540</v>
      </c>
      <c r="E16" s="60">
        <f>thanh!K16</f>
        <v>0</v>
      </c>
      <c r="F16" s="60">
        <f>than!K16</f>
        <v>0</v>
      </c>
      <c r="G16" s="60">
        <f>TTr!K16</f>
        <v>0</v>
      </c>
      <c r="H16" s="60">
        <f>thuy!K16</f>
        <v>0</v>
      </c>
      <c r="I16" s="60">
        <f>'An'!K16</f>
        <v>0</v>
      </c>
      <c r="J16" s="60">
        <f>hieu!K16</f>
        <v>1080</v>
      </c>
      <c r="K16" s="60">
        <f>tuyen!K16</f>
        <v>0</v>
      </c>
      <c r="L16" s="61">
        <f t="shared" si="0"/>
        <v>1620</v>
      </c>
      <c r="M16" s="50"/>
    </row>
    <row r="17" spans="1:13" s="1" customFormat="1" ht="15.75" customHeight="1">
      <c r="A17" s="10">
        <v>12</v>
      </c>
      <c r="B17" s="11" t="s">
        <v>14</v>
      </c>
      <c r="C17" s="60">
        <f>chinh!K17</f>
        <v>0</v>
      </c>
      <c r="D17" s="60">
        <f>nghia!K17</f>
        <v>0</v>
      </c>
      <c r="E17" s="60">
        <f>thanh!K17</f>
        <v>0</v>
      </c>
      <c r="F17" s="60">
        <f>than!K17</f>
        <v>0</v>
      </c>
      <c r="G17" s="60">
        <f>TTr!K17</f>
        <v>0</v>
      </c>
      <c r="H17" s="60">
        <f>thuy!K17</f>
        <v>0</v>
      </c>
      <c r="I17" s="60">
        <f>'An'!K17</f>
        <v>0</v>
      </c>
      <c r="J17" s="60">
        <f>hieu!K17</f>
        <v>0</v>
      </c>
      <c r="K17" s="60">
        <f>tuyen!K17</f>
        <v>0</v>
      </c>
      <c r="L17" s="61">
        <f t="shared" si="0"/>
        <v>0</v>
      </c>
      <c r="M17" s="50"/>
    </row>
    <row r="18" spans="1:13" s="1" customFormat="1" ht="15.75" customHeight="1">
      <c r="A18" s="10">
        <v>13</v>
      </c>
      <c r="B18" s="11" t="s">
        <v>15</v>
      </c>
      <c r="C18" s="60">
        <f>chinh!K18</f>
        <v>0</v>
      </c>
      <c r="D18" s="60">
        <f>nghia!K18</f>
        <v>0</v>
      </c>
      <c r="E18" s="60">
        <f>thanh!K18</f>
        <v>0</v>
      </c>
      <c r="F18" s="60">
        <f>than!K18</f>
        <v>0</v>
      </c>
      <c r="G18" s="60">
        <f>TTr!K18</f>
        <v>0</v>
      </c>
      <c r="H18" s="60">
        <f>thuy!K18</f>
        <v>0</v>
      </c>
      <c r="I18" s="60">
        <f>'An'!K18</f>
        <v>0</v>
      </c>
      <c r="J18" s="60">
        <f>hieu!K18</f>
        <v>0</v>
      </c>
      <c r="K18" s="60">
        <f>tuyen!K18</f>
        <v>0</v>
      </c>
      <c r="L18" s="61">
        <f t="shared" si="0"/>
        <v>0</v>
      </c>
      <c r="M18" s="50"/>
    </row>
    <row r="19" spans="1:13" s="1" customFormat="1" ht="15.75" customHeight="1">
      <c r="A19" s="10">
        <v>14</v>
      </c>
      <c r="B19" s="11" t="s">
        <v>16</v>
      </c>
      <c r="C19" s="60">
        <f>chinh!K19</f>
        <v>0</v>
      </c>
      <c r="D19" s="60">
        <f>nghia!K19</f>
        <v>0</v>
      </c>
      <c r="E19" s="60">
        <f>thanh!K19</f>
        <v>0</v>
      </c>
      <c r="F19" s="60">
        <f>than!K19</f>
        <v>0</v>
      </c>
      <c r="G19" s="60">
        <f>TTr!K19</f>
        <v>0</v>
      </c>
      <c r="H19" s="60">
        <f>thuy!K19</f>
        <v>0</v>
      </c>
      <c r="I19" s="60">
        <f>'An'!K19</f>
        <v>0</v>
      </c>
      <c r="J19" s="60">
        <f>hieu!K19</f>
        <v>0</v>
      </c>
      <c r="K19" s="60">
        <f>tuyen!K19</f>
        <v>0</v>
      </c>
      <c r="L19" s="61">
        <f>C19+D19+E19+F19+G19+H19+I19+J19+K19</f>
        <v>0</v>
      </c>
      <c r="M19" s="50"/>
    </row>
    <row r="20" spans="1:13" s="1" customFormat="1" ht="15.75" customHeight="1">
      <c r="A20" s="10">
        <v>15</v>
      </c>
      <c r="B20" s="16" t="s">
        <v>87</v>
      </c>
      <c r="C20" s="60">
        <f>chinh!K20</f>
        <v>0</v>
      </c>
      <c r="D20" s="60">
        <f>nghia!K19</f>
        <v>0</v>
      </c>
      <c r="E20" s="60">
        <f>thanh!K19</f>
        <v>0</v>
      </c>
      <c r="F20" s="60">
        <f>than!K20</f>
        <v>0</v>
      </c>
      <c r="G20" s="60">
        <f>TTr!K19</f>
        <v>0</v>
      </c>
      <c r="H20" s="60">
        <f>thuy!K19</f>
        <v>0</v>
      </c>
      <c r="I20" s="60">
        <f>'An'!K19</f>
        <v>0</v>
      </c>
      <c r="J20" s="60">
        <f>hieu!K19</f>
        <v>0</v>
      </c>
      <c r="K20" s="60">
        <f>tuyen!K19</f>
        <v>0</v>
      </c>
      <c r="L20" s="61">
        <f>C20+D20+E20+F20+G20+H20+I20+J20+K20</f>
        <v>0</v>
      </c>
      <c r="M20" s="50"/>
    </row>
    <row r="21" spans="1:13" s="1" customFormat="1" ht="15.75" customHeight="1">
      <c r="A21" s="10">
        <v>16</v>
      </c>
      <c r="B21" s="16" t="s">
        <v>88</v>
      </c>
      <c r="C21" s="60">
        <f>chinh!K21</f>
        <v>0</v>
      </c>
      <c r="D21" s="60">
        <f>nghia!K21</f>
        <v>0</v>
      </c>
      <c r="E21" s="60">
        <f>thanh!K21</f>
        <v>0</v>
      </c>
      <c r="F21" s="60">
        <f>than!K21</f>
        <v>0</v>
      </c>
      <c r="G21" s="60">
        <f>TTr!K21</f>
        <v>0</v>
      </c>
      <c r="H21" s="60">
        <f>thuy!K21</f>
        <v>0</v>
      </c>
      <c r="I21" s="60">
        <f>'An'!K21</f>
        <v>0</v>
      </c>
      <c r="J21" s="60">
        <f>hieu!K21</f>
        <v>0</v>
      </c>
      <c r="K21" s="60">
        <f>tuyen!K21</f>
        <v>0</v>
      </c>
      <c r="L21" s="61">
        <f t="shared" si="0"/>
        <v>0</v>
      </c>
      <c r="M21" s="50"/>
    </row>
    <row r="22" spans="1:13" s="1" customFormat="1" ht="15.75" customHeight="1">
      <c r="A22" s="10">
        <v>17</v>
      </c>
      <c r="B22" s="11" t="s">
        <v>17</v>
      </c>
      <c r="C22" s="60">
        <f>chinh!K22</f>
        <v>0</v>
      </c>
      <c r="D22" s="60"/>
      <c r="E22" s="60">
        <f>thanh!K22</f>
        <v>540</v>
      </c>
      <c r="F22" s="60">
        <f>than!K22</f>
        <v>0</v>
      </c>
      <c r="G22" s="60">
        <f>TTr!K22</f>
        <v>540</v>
      </c>
      <c r="H22" s="60">
        <f>thuy!K22</f>
        <v>270</v>
      </c>
      <c r="I22" s="60">
        <f>'An'!K22</f>
        <v>0</v>
      </c>
      <c r="J22" s="60">
        <f>hieu!K22</f>
        <v>0</v>
      </c>
      <c r="K22" s="60">
        <f>tuyen!K22</f>
        <v>0</v>
      </c>
      <c r="L22" s="61">
        <f t="shared" si="0"/>
        <v>1350</v>
      </c>
      <c r="M22" s="50"/>
    </row>
    <row r="23" spans="1:14" s="53" customFormat="1" ht="15.75" customHeight="1">
      <c r="A23" s="10">
        <v>18</v>
      </c>
      <c r="B23" s="17" t="s">
        <v>18</v>
      </c>
      <c r="C23" s="61">
        <f>SUM(C6:C22)</f>
        <v>0</v>
      </c>
      <c r="D23" s="61">
        <f>SUM(D7:D22)</f>
        <v>2565</v>
      </c>
      <c r="E23" s="61">
        <f>SUM(E7:E22)</f>
        <v>540</v>
      </c>
      <c r="F23" s="61">
        <f>SUM(F6:F22)</f>
        <v>0</v>
      </c>
      <c r="G23" s="61">
        <f>SUM(G7:G22)</f>
        <v>540</v>
      </c>
      <c r="H23" s="61">
        <f>SUM(H7:H22)</f>
        <v>270</v>
      </c>
      <c r="I23" s="61">
        <f>SUM(I6:I22)</f>
        <v>540</v>
      </c>
      <c r="J23" s="61">
        <f>SUM(J6:J22)</f>
        <v>4320</v>
      </c>
      <c r="K23" s="61">
        <f>SUM(K6:K22)</f>
        <v>0</v>
      </c>
      <c r="L23" s="96">
        <f>K23+J23+I23+H23+G23+F23+E23+D23+C23</f>
        <v>8775</v>
      </c>
      <c r="M23" s="52"/>
      <c r="N23" s="53" t="s">
        <v>19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7"/>
    </row>
    <row r="25" spans="1:12" ht="15.75">
      <c r="A25" s="3"/>
      <c r="B25" s="3"/>
      <c r="C25" s="3"/>
      <c r="D25" s="3"/>
      <c r="E25" s="3"/>
      <c r="F25" s="3"/>
      <c r="G25" s="3"/>
      <c r="H25" s="4"/>
      <c r="I25" s="130"/>
      <c r="J25"/>
      <c r="K25"/>
      <c r="L25"/>
    </row>
    <row r="26" spans="8:12" ht="15">
      <c r="H26" s="4"/>
      <c r="I26" s="131"/>
      <c r="J26"/>
      <c r="K26"/>
      <c r="L26"/>
    </row>
    <row r="27" spans="8:12" ht="15">
      <c r="H27" s="4"/>
      <c r="I27" s="131"/>
      <c r="J27"/>
      <c r="K27"/>
      <c r="L27"/>
    </row>
    <row r="28" spans="8:12" ht="15">
      <c r="H28" s="4"/>
      <c r="I28" s="131"/>
      <c r="J28"/>
      <c r="K28"/>
      <c r="L28"/>
    </row>
    <row r="29" spans="8:12" ht="15">
      <c r="H29" s="4"/>
      <c r="I29" s="131"/>
      <c r="J29"/>
      <c r="K29"/>
      <c r="L29"/>
    </row>
    <row r="30" spans="8:12" ht="15">
      <c r="H30" s="4"/>
      <c r="I30" s="131"/>
      <c r="J30"/>
      <c r="K30"/>
      <c r="L30"/>
    </row>
    <row r="31" spans="8:12" ht="15">
      <c r="H31" s="4"/>
      <c r="I31" s="131"/>
      <c r="J31"/>
      <c r="K31"/>
      <c r="L31"/>
    </row>
    <row r="32" spans="8:12" ht="15">
      <c r="H32" s="4"/>
      <c r="I32" s="131"/>
      <c r="J32"/>
      <c r="K32"/>
      <c r="L32"/>
    </row>
    <row r="33" spans="8:12" ht="15">
      <c r="H33" s="4"/>
      <c r="I33" s="131"/>
      <c r="J33"/>
      <c r="K33"/>
      <c r="L33"/>
    </row>
    <row r="34" spans="8:12" ht="15">
      <c r="H34" s="4"/>
      <c r="I34" s="131"/>
      <c r="J34"/>
      <c r="K34"/>
      <c r="L34"/>
    </row>
    <row r="35" spans="8:12" ht="15">
      <c r="H35" s="4"/>
      <c r="I35" s="131"/>
      <c r="J35"/>
      <c r="K35"/>
      <c r="L35"/>
    </row>
    <row r="36" spans="8:12" ht="15">
      <c r="H36" s="4"/>
      <c r="I36" s="131"/>
      <c r="J36"/>
      <c r="K36"/>
      <c r="L36"/>
    </row>
    <row r="37" spans="8:12" ht="15">
      <c r="H37" s="4"/>
      <c r="I37" s="131"/>
      <c r="J37"/>
      <c r="K37"/>
      <c r="L37"/>
    </row>
    <row r="38" spans="8:12" ht="15">
      <c r="H38" s="4"/>
      <c r="I38" s="131"/>
      <c r="J38"/>
      <c r="K38"/>
      <c r="L38"/>
    </row>
    <row r="39" spans="8:12" ht="15">
      <c r="H39" s="4"/>
      <c r="I39" s="131"/>
      <c r="J39"/>
      <c r="K39"/>
      <c r="L39"/>
    </row>
    <row r="40" spans="8:12" ht="15">
      <c r="H40" s="4"/>
      <c r="I40" s="131"/>
      <c r="J40"/>
      <c r="K40"/>
      <c r="L40"/>
    </row>
    <row r="41" spans="8:12" ht="15">
      <c r="H41" s="4"/>
      <c r="I41" s="131"/>
      <c r="J41"/>
      <c r="K41"/>
      <c r="L41"/>
    </row>
  </sheetData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6">
      <selection activeCell="B23" sqref="B23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72" customWidth="1"/>
    <col min="6" max="6" width="6.09765625" style="35" customWidth="1"/>
    <col min="7" max="7" width="9" style="0" customWidth="1"/>
    <col min="8" max="8" width="7.69921875" style="0" customWidth="1"/>
    <col min="9" max="9" width="6.3984375" style="41" customWidth="1"/>
    <col min="10" max="10" width="6.8984375" style="41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67</v>
      </c>
      <c r="B1" s="21"/>
      <c r="C1" s="21"/>
      <c r="D1" s="30"/>
      <c r="E1" s="63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73"/>
      <c r="F3" s="174" t="s">
        <v>84</v>
      </c>
      <c r="G3" s="174"/>
      <c r="H3" s="174"/>
      <c r="I3" s="174"/>
      <c r="J3" s="38"/>
      <c r="K3" s="33"/>
      <c r="L3" s="5"/>
      <c r="M3" s="27"/>
      <c r="N3" s="27"/>
      <c r="O3" s="182" t="s">
        <v>2</v>
      </c>
      <c r="P3" s="182"/>
    </row>
    <row r="4" spans="1:16" ht="19.5" customHeight="1">
      <c r="A4" s="175" t="s">
        <v>3</v>
      </c>
      <c r="B4" s="177" t="s">
        <v>0</v>
      </c>
      <c r="C4" s="179" t="s">
        <v>26</v>
      </c>
      <c r="D4" s="180"/>
      <c r="E4" s="181"/>
      <c r="F4" s="179" t="s">
        <v>27</v>
      </c>
      <c r="G4" s="150"/>
      <c r="H4" s="179" t="s">
        <v>30</v>
      </c>
      <c r="I4" s="150"/>
      <c r="J4" s="169" t="s">
        <v>23</v>
      </c>
      <c r="K4" s="170"/>
      <c r="L4" s="171" t="s">
        <v>28</v>
      </c>
      <c r="M4" s="172"/>
      <c r="N4" s="183" t="s">
        <v>22</v>
      </c>
      <c r="O4" s="184"/>
      <c r="P4" s="186" t="s">
        <v>4</v>
      </c>
    </row>
    <row r="5" spans="1:16" ht="33" customHeight="1">
      <c r="A5" s="176"/>
      <c r="B5" s="178"/>
      <c r="C5" s="8" t="s">
        <v>5</v>
      </c>
      <c r="D5" s="8" t="s">
        <v>29</v>
      </c>
      <c r="E5" s="74" t="s">
        <v>6</v>
      </c>
      <c r="F5" s="42" t="s">
        <v>5</v>
      </c>
      <c r="G5" s="9" t="s">
        <v>6</v>
      </c>
      <c r="H5" s="42" t="s">
        <v>5</v>
      </c>
      <c r="I5" s="39" t="s">
        <v>6</v>
      </c>
      <c r="J5" s="42" t="s">
        <v>5</v>
      </c>
      <c r="K5" s="8" t="s">
        <v>6</v>
      </c>
      <c r="L5" s="42" t="s">
        <v>5</v>
      </c>
      <c r="M5" s="28" t="s">
        <v>6</v>
      </c>
      <c r="N5" s="42" t="s">
        <v>5</v>
      </c>
      <c r="O5" s="8" t="s">
        <v>6</v>
      </c>
      <c r="P5" s="187"/>
    </row>
    <row r="6" spans="1:15" s="17" customFormat="1" ht="18" customHeight="1">
      <c r="A6" s="10">
        <v>1</v>
      </c>
      <c r="B6" s="11" t="s">
        <v>59</v>
      </c>
      <c r="C6" s="12">
        <v>1</v>
      </c>
      <c r="D6" s="13">
        <v>675</v>
      </c>
      <c r="E6" s="60">
        <f>C6*D6</f>
        <v>675</v>
      </c>
      <c r="F6" s="60"/>
      <c r="G6" s="60">
        <f>D6*F6</f>
        <v>0</v>
      </c>
      <c r="H6" s="60"/>
      <c r="I6" s="60">
        <f aca="true" t="shared" si="0" ref="I6:I11">H6*D6</f>
        <v>0</v>
      </c>
      <c r="J6" s="60"/>
      <c r="K6" s="60">
        <f>H6*J6</f>
        <v>0</v>
      </c>
      <c r="L6" s="15">
        <f>C6+F6-H6</f>
        <v>1</v>
      </c>
      <c r="M6" s="62">
        <f>L6*D6</f>
        <v>675</v>
      </c>
      <c r="N6" s="60">
        <f>L6</f>
        <v>1</v>
      </c>
      <c r="O6" s="60">
        <f>K6+M6</f>
        <v>675</v>
      </c>
    </row>
    <row r="7" spans="1:16" s="1" customFormat="1" ht="15.75" customHeight="1">
      <c r="A7" s="10">
        <v>2</v>
      </c>
      <c r="B7" s="11" t="s">
        <v>7</v>
      </c>
      <c r="C7" s="12">
        <v>1</v>
      </c>
      <c r="D7" s="13">
        <v>405</v>
      </c>
      <c r="E7" s="60">
        <f>C7*D7</f>
        <v>405</v>
      </c>
      <c r="F7" s="60"/>
      <c r="G7" s="60">
        <f>D7*F7</f>
        <v>0</v>
      </c>
      <c r="H7" s="60"/>
      <c r="I7" s="60">
        <f t="shared" si="0"/>
        <v>0</v>
      </c>
      <c r="J7" s="60"/>
      <c r="K7" s="60">
        <f>H7*J7</f>
        <v>0</v>
      </c>
      <c r="L7" s="15">
        <f aca="true" t="shared" si="1" ref="L7:L24">C7+F7-H7</f>
        <v>1</v>
      </c>
      <c r="M7" s="62">
        <f aca="true" t="shared" si="2" ref="M7:M22">L7*D7</f>
        <v>405</v>
      </c>
      <c r="N7" s="60">
        <f>L7</f>
        <v>1</v>
      </c>
      <c r="O7" s="60">
        <f aca="true" t="shared" si="3" ref="O7:O22">K7+M7</f>
        <v>405</v>
      </c>
      <c r="P7" s="14"/>
    </row>
    <row r="8" spans="1:16" s="1" customFormat="1" ht="15.75" customHeight="1">
      <c r="A8" s="10">
        <v>3</v>
      </c>
      <c r="B8" s="11" t="s">
        <v>8</v>
      </c>
      <c r="C8" s="12">
        <v>0</v>
      </c>
      <c r="D8" s="13">
        <v>405</v>
      </c>
      <c r="E8" s="60">
        <f aca="true" t="shared" si="4" ref="E8:E22">C8*D8</f>
        <v>0</v>
      </c>
      <c r="F8" s="60"/>
      <c r="G8" s="60">
        <f aca="true" t="shared" si="5" ref="G8:G22">D8*F8</f>
        <v>0</v>
      </c>
      <c r="H8" s="60"/>
      <c r="I8" s="60">
        <f t="shared" si="0"/>
        <v>0</v>
      </c>
      <c r="J8" s="60"/>
      <c r="K8" s="60">
        <f aca="true" t="shared" si="6" ref="K8:K22">H8*J8</f>
        <v>0</v>
      </c>
      <c r="L8" s="15">
        <f t="shared" si="1"/>
        <v>0</v>
      </c>
      <c r="M8" s="62">
        <f t="shared" si="2"/>
        <v>0</v>
      </c>
      <c r="N8" s="60">
        <f aca="true" t="shared" si="7" ref="N8:N22">L8</f>
        <v>0</v>
      </c>
      <c r="O8" s="60">
        <v>0</v>
      </c>
      <c r="P8" s="14"/>
    </row>
    <row r="9" spans="1:16" s="1" customFormat="1" ht="15.75" customHeight="1">
      <c r="A9" s="10">
        <v>4</v>
      </c>
      <c r="B9" s="11" t="s">
        <v>9</v>
      </c>
      <c r="C9" s="12">
        <v>3</v>
      </c>
      <c r="D9" s="13">
        <v>270</v>
      </c>
      <c r="E9" s="60">
        <f t="shared" si="4"/>
        <v>810</v>
      </c>
      <c r="F9" s="60"/>
      <c r="G9" s="60">
        <f t="shared" si="5"/>
        <v>0</v>
      </c>
      <c r="H9" s="60"/>
      <c r="I9" s="60">
        <f t="shared" si="0"/>
        <v>0</v>
      </c>
      <c r="J9" s="60"/>
      <c r="K9" s="60">
        <f t="shared" si="6"/>
        <v>0</v>
      </c>
      <c r="L9" s="15">
        <f t="shared" si="1"/>
        <v>3</v>
      </c>
      <c r="M9" s="62">
        <f t="shared" si="2"/>
        <v>810</v>
      </c>
      <c r="N9" s="60">
        <f t="shared" si="7"/>
        <v>3</v>
      </c>
      <c r="O9" s="60">
        <f t="shared" si="3"/>
        <v>810</v>
      </c>
      <c r="P9" s="14"/>
    </row>
    <row r="10" spans="1:16" s="1" customFormat="1" ht="15.75" customHeight="1">
      <c r="A10" s="10">
        <v>5</v>
      </c>
      <c r="B10" s="11" t="s">
        <v>61</v>
      </c>
      <c r="C10" s="12">
        <v>8</v>
      </c>
      <c r="D10" s="13">
        <v>540</v>
      </c>
      <c r="E10" s="60">
        <f t="shared" si="4"/>
        <v>4320</v>
      </c>
      <c r="F10" s="60"/>
      <c r="G10" s="60">
        <f t="shared" si="5"/>
        <v>0</v>
      </c>
      <c r="H10" s="60"/>
      <c r="I10" s="60">
        <f t="shared" si="0"/>
        <v>0</v>
      </c>
      <c r="J10" s="60"/>
      <c r="K10" s="60">
        <f t="shared" si="6"/>
        <v>0</v>
      </c>
      <c r="L10" s="15">
        <f t="shared" si="1"/>
        <v>8</v>
      </c>
      <c r="M10" s="62">
        <f t="shared" si="2"/>
        <v>4320</v>
      </c>
      <c r="N10" s="60">
        <f t="shared" si="7"/>
        <v>8</v>
      </c>
      <c r="O10" s="60">
        <f t="shared" si="3"/>
        <v>4320</v>
      </c>
      <c r="P10" s="14"/>
    </row>
    <row r="11" spans="1:16" s="1" customFormat="1" ht="15.75" customHeight="1">
      <c r="A11" s="10">
        <v>6</v>
      </c>
      <c r="B11" s="11" t="s">
        <v>10</v>
      </c>
      <c r="C11" s="12">
        <v>5</v>
      </c>
      <c r="D11" s="13">
        <v>405</v>
      </c>
      <c r="E11" s="60">
        <f t="shared" si="4"/>
        <v>2025</v>
      </c>
      <c r="F11" s="60"/>
      <c r="G11" s="60">
        <f t="shared" si="5"/>
        <v>0</v>
      </c>
      <c r="H11" s="60"/>
      <c r="I11" s="60">
        <f t="shared" si="0"/>
        <v>0</v>
      </c>
      <c r="J11" s="60"/>
      <c r="K11" s="60">
        <f t="shared" si="6"/>
        <v>0</v>
      </c>
      <c r="L11" s="15">
        <f t="shared" si="1"/>
        <v>5</v>
      </c>
      <c r="M11" s="62">
        <f t="shared" si="2"/>
        <v>2025</v>
      </c>
      <c r="N11" s="60">
        <f t="shared" si="7"/>
        <v>5</v>
      </c>
      <c r="O11" s="60">
        <f t="shared" si="3"/>
        <v>2025</v>
      </c>
      <c r="P11" s="14"/>
    </row>
    <row r="12" spans="1:16" s="1" customFormat="1" ht="15.75" customHeight="1">
      <c r="A12" s="10">
        <v>7</v>
      </c>
      <c r="B12" s="11" t="s">
        <v>64</v>
      </c>
      <c r="C12" s="12">
        <v>5</v>
      </c>
      <c r="D12" s="13">
        <v>540</v>
      </c>
      <c r="E12" s="60">
        <f t="shared" si="4"/>
        <v>2700</v>
      </c>
      <c r="F12" s="60"/>
      <c r="G12" s="60">
        <f t="shared" si="5"/>
        <v>0</v>
      </c>
      <c r="H12" s="60"/>
      <c r="I12" s="60">
        <f aca="true" t="shared" si="8" ref="I12:I22">H12*D12</f>
        <v>0</v>
      </c>
      <c r="J12" s="60"/>
      <c r="K12" s="60">
        <f t="shared" si="6"/>
        <v>0</v>
      </c>
      <c r="L12" s="15">
        <f t="shared" si="1"/>
        <v>5</v>
      </c>
      <c r="M12" s="62">
        <f t="shared" si="2"/>
        <v>2700</v>
      </c>
      <c r="N12" s="60">
        <f t="shared" si="7"/>
        <v>5</v>
      </c>
      <c r="O12" s="60">
        <f t="shared" si="3"/>
        <v>2700</v>
      </c>
      <c r="P12" s="14"/>
    </row>
    <row r="13" spans="1:17" s="1" customFormat="1" ht="15.75" customHeight="1">
      <c r="A13" s="10">
        <v>8</v>
      </c>
      <c r="B13" s="11" t="s">
        <v>50</v>
      </c>
      <c r="C13" s="18">
        <v>105</v>
      </c>
      <c r="D13" s="13">
        <v>270</v>
      </c>
      <c r="E13" s="60">
        <f t="shared" si="4"/>
        <v>28350</v>
      </c>
      <c r="F13" s="60"/>
      <c r="G13" s="60">
        <f t="shared" si="5"/>
        <v>0</v>
      </c>
      <c r="H13" s="60"/>
      <c r="I13" s="60">
        <f t="shared" si="8"/>
        <v>0</v>
      </c>
      <c r="J13" s="60"/>
      <c r="K13" s="60">
        <f t="shared" si="6"/>
        <v>0</v>
      </c>
      <c r="L13" s="15">
        <f t="shared" si="1"/>
        <v>105</v>
      </c>
      <c r="M13" s="62">
        <f t="shared" si="2"/>
        <v>28350</v>
      </c>
      <c r="N13" s="60">
        <f t="shared" si="7"/>
        <v>105</v>
      </c>
      <c r="O13" s="60">
        <f t="shared" si="3"/>
        <v>28350</v>
      </c>
      <c r="P13" s="197"/>
      <c r="Q13" s="198"/>
    </row>
    <row r="14" spans="1:16" s="1" customFormat="1" ht="15.75" customHeight="1">
      <c r="A14" s="10">
        <v>9</v>
      </c>
      <c r="B14" s="11" t="s">
        <v>11</v>
      </c>
      <c r="C14" s="19">
        <v>44</v>
      </c>
      <c r="D14" s="13">
        <v>405</v>
      </c>
      <c r="E14" s="60">
        <f t="shared" si="4"/>
        <v>17820</v>
      </c>
      <c r="F14" s="60">
        <v>4</v>
      </c>
      <c r="G14" s="60">
        <f t="shared" si="5"/>
        <v>1620</v>
      </c>
      <c r="H14" s="60"/>
      <c r="I14" s="60">
        <f t="shared" si="8"/>
        <v>0</v>
      </c>
      <c r="J14" s="60">
        <v>4</v>
      </c>
      <c r="K14" s="60">
        <v>1620</v>
      </c>
      <c r="L14" s="15">
        <f t="shared" si="1"/>
        <v>48</v>
      </c>
      <c r="M14" s="62">
        <f t="shared" si="2"/>
        <v>19440</v>
      </c>
      <c r="N14" s="60">
        <f t="shared" si="7"/>
        <v>48</v>
      </c>
      <c r="O14" s="60">
        <f t="shared" si="3"/>
        <v>21060</v>
      </c>
      <c r="P14" s="14"/>
    </row>
    <row r="15" spans="1:16" s="1" customFormat="1" ht="15.75" customHeight="1">
      <c r="A15" s="10">
        <v>10</v>
      </c>
      <c r="B15" s="11" t="s">
        <v>12</v>
      </c>
      <c r="C15" s="19">
        <v>7</v>
      </c>
      <c r="D15" s="13">
        <v>540</v>
      </c>
      <c r="E15" s="60">
        <f t="shared" si="4"/>
        <v>3780</v>
      </c>
      <c r="F15" s="60">
        <v>3</v>
      </c>
      <c r="G15" s="60">
        <f t="shared" si="5"/>
        <v>1620</v>
      </c>
      <c r="H15" s="60"/>
      <c r="I15" s="60">
        <f t="shared" si="8"/>
        <v>0</v>
      </c>
      <c r="J15" s="60">
        <v>3</v>
      </c>
      <c r="K15" s="60">
        <v>1620</v>
      </c>
      <c r="L15" s="15">
        <f t="shared" si="1"/>
        <v>10</v>
      </c>
      <c r="M15" s="62">
        <f t="shared" si="2"/>
        <v>5400</v>
      </c>
      <c r="N15" s="60">
        <f t="shared" si="7"/>
        <v>10</v>
      </c>
      <c r="O15" s="60">
        <f t="shared" si="3"/>
        <v>7020</v>
      </c>
      <c r="P15" s="14"/>
    </row>
    <row r="16" spans="1:16" s="1" customFormat="1" ht="15.75" customHeight="1">
      <c r="A16" s="10">
        <v>11</v>
      </c>
      <c r="B16" s="11" t="s">
        <v>13</v>
      </c>
      <c r="C16" s="12">
        <v>30</v>
      </c>
      <c r="D16" s="13">
        <v>540</v>
      </c>
      <c r="E16" s="60">
        <f t="shared" si="4"/>
        <v>16200</v>
      </c>
      <c r="F16" s="60">
        <v>2</v>
      </c>
      <c r="G16" s="60">
        <f>D16*F16</f>
        <v>1080</v>
      </c>
      <c r="H16" s="60"/>
      <c r="I16" s="60">
        <f>H16*D16</f>
        <v>0</v>
      </c>
      <c r="J16" s="60">
        <v>2</v>
      </c>
      <c r="K16" s="60">
        <v>1080</v>
      </c>
      <c r="L16" s="15">
        <f t="shared" si="1"/>
        <v>32</v>
      </c>
      <c r="M16" s="62">
        <f t="shared" si="2"/>
        <v>17280</v>
      </c>
      <c r="N16" s="60">
        <f>L16</f>
        <v>32</v>
      </c>
      <c r="O16" s="60">
        <f t="shared" si="3"/>
        <v>18360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19</v>
      </c>
      <c r="D17" s="13">
        <v>540</v>
      </c>
      <c r="E17" s="60">
        <f t="shared" si="4"/>
        <v>10260</v>
      </c>
      <c r="F17" s="60"/>
      <c r="G17" s="60">
        <f t="shared" si="5"/>
        <v>0</v>
      </c>
      <c r="H17" s="60"/>
      <c r="I17" s="60">
        <f t="shared" si="8"/>
        <v>0</v>
      </c>
      <c r="J17" s="60"/>
      <c r="K17" s="60">
        <f t="shared" si="6"/>
        <v>0</v>
      </c>
      <c r="L17" s="15">
        <f t="shared" si="1"/>
        <v>19</v>
      </c>
      <c r="M17" s="62">
        <f t="shared" si="2"/>
        <v>10260</v>
      </c>
      <c r="N17" s="60">
        <f t="shared" si="7"/>
        <v>19</v>
      </c>
      <c r="O17" s="60">
        <f t="shared" si="3"/>
        <v>10260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9</v>
      </c>
      <c r="D18" s="13">
        <v>675</v>
      </c>
      <c r="E18" s="60">
        <f t="shared" si="4"/>
        <v>6075</v>
      </c>
      <c r="F18" s="60"/>
      <c r="G18" s="60">
        <f t="shared" si="5"/>
        <v>0</v>
      </c>
      <c r="H18" s="60"/>
      <c r="I18" s="60">
        <f t="shared" si="8"/>
        <v>0</v>
      </c>
      <c r="J18" s="60"/>
      <c r="K18" s="60">
        <f t="shared" si="6"/>
        <v>0</v>
      </c>
      <c r="L18" s="15">
        <f t="shared" si="1"/>
        <v>9</v>
      </c>
      <c r="M18" s="62">
        <f t="shared" si="2"/>
        <v>6075</v>
      </c>
      <c r="N18" s="60">
        <f t="shared" si="7"/>
        <v>9</v>
      </c>
      <c r="O18" s="60">
        <f t="shared" si="3"/>
        <v>6075</v>
      </c>
      <c r="P18" s="14"/>
    </row>
    <row r="19" spans="1:17" s="1" customFormat="1" ht="15.75" customHeight="1">
      <c r="A19" s="10">
        <v>14</v>
      </c>
      <c r="B19" s="11" t="s">
        <v>16</v>
      </c>
      <c r="C19" s="19">
        <v>16</v>
      </c>
      <c r="D19" s="13">
        <v>675</v>
      </c>
      <c r="E19" s="60">
        <f t="shared" si="4"/>
        <v>10800</v>
      </c>
      <c r="F19" s="60"/>
      <c r="G19" s="60">
        <f t="shared" si="5"/>
        <v>0</v>
      </c>
      <c r="H19" s="60"/>
      <c r="I19" s="60">
        <f t="shared" si="8"/>
        <v>0</v>
      </c>
      <c r="J19" s="60"/>
      <c r="K19" s="60">
        <f t="shared" si="6"/>
        <v>0</v>
      </c>
      <c r="L19" s="15">
        <f t="shared" si="1"/>
        <v>16</v>
      </c>
      <c r="M19" s="62">
        <f t="shared" si="2"/>
        <v>10800</v>
      </c>
      <c r="N19" s="60">
        <f t="shared" si="7"/>
        <v>16</v>
      </c>
      <c r="O19" s="60">
        <f>K19+M19</f>
        <v>10800</v>
      </c>
      <c r="P19" s="14"/>
      <c r="Q19" s="1" t="s">
        <v>19</v>
      </c>
    </row>
    <row r="20" spans="1:16" s="1" customFormat="1" ht="15.75" customHeight="1">
      <c r="A20" s="10">
        <v>15</v>
      </c>
      <c r="B20" s="16" t="s">
        <v>57</v>
      </c>
      <c r="C20" s="13">
        <v>0</v>
      </c>
      <c r="D20" s="13">
        <v>540</v>
      </c>
      <c r="E20" s="60">
        <f>C20*D20</f>
        <v>0</v>
      </c>
      <c r="F20" s="60"/>
      <c r="G20" s="60">
        <f>D20*F20</f>
        <v>0</v>
      </c>
      <c r="H20" s="60"/>
      <c r="I20" s="60">
        <f>H20*D20</f>
        <v>0</v>
      </c>
      <c r="J20" s="60"/>
      <c r="K20" s="60">
        <f t="shared" si="6"/>
        <v>0</v>
      </c>
      <c r="L20" s="15">
        <f t="shared" si="1"/>
        <v>0</v>
      </c>
      <c r="M20" s="62">
        <f>L20*D20</f>
        <v>0</v>
      </c>
      <c r="N20" s="60">
        <f>L20</f>
        <v>0</v>
      </c>
      <c r="O20" s="60">
        <f>K20+M20</f>
        <v>0</v>
      </c>
      <c r="P20" s="14"/>
    </row>
    <row r="21" spans="1:16" s="1" customFormat="1" ht="15.75" customHeight="1">
      <c r="A21" s="10">
        <v>16</v>
      </c>
      <c r="B21" s="16" t="s">
        <v>58</v>
      </c>
      <c r="C21" s="13">
        <v>0</v>
      </c>
      <c r="D21" s="13">
        <v>405</v>
      </c>
      <c r="E21" s="60">
        <f t="shared" si="4"/>
        <v>0</v>
      </c>
      <c r="F21" s="60"/>
      <c r="G21" s="60">
        <f t="shared" si="5"/>
        <v>0</v>
      </c>
      <c r="H21" s="60"/>
      <c r="I21" s="60">
        <f t="shared" si="8"/>
        <v>0</v>
      </c>
      <c r="J21" s="60"/>
      <c r="K21" s="60">
        <f t="shared" si="6"/>
        <v>0</v>
      </c>
      <c r="L21" s="15">
        <f t="shared" si="1"/>
        <v>0</v>
      </c>
      <c r="M21" s="62">
        <f t="shared" si="2"/>
        <v>0</v>
      </c>
      <c r="N21" s="60">
        <f t="shared" si="7"/>
        <v>0</v>
      </c>
      <c r="O21" s="60">
        <f t="shared" si="3"/>
        <v>0</v>
      </c>
      <c r="P21" s="14"/>
    </row>
    <row r="22" spans="1:16" s="1" customFormat="1" ht="15.75" customHeight="1">
      <c r="A22" s="10">
        <v>17</v>
      </c>
      <c r="B22" s="11" t="s">
        <v>17</v>
      </c>
      <c r="C22" s="19">
        <v>43</v>
      </c>
      <c r="D22" s="13">
        <v>270</v>
      </c>
      <c r="E22" s="60">
        <f t="shared" si="4"/>
        <v>11610</v>
      </c>
      <c r="F22" s="60"/>
      <c r="G22" s="60">
        <f t="shared" si="5"/>
        <v>0</v>
      </c>
      <c r="H22" s="60"/>
      <c r="I22" s="60">
        <f t="shared" si="8"/>
        <v>0</v>
      </c>
      <c r="J22" s="60"/>
      <c r="K22" s="60">
        <f t="shared" si="6"/>
        <v>0</v>
      </c>
      <c r="L22" s="15">
        <f t="shared" si="1"/>
        <v>43</v>
      </c>
      <c r="M22" s="62">
        <f t="shared" si="2"/>
        <v>11610</v>
      </c>
      <c r="N22" s="60">
        <f t="shared" si="7"/>
        <v>43</v>
      </c>
      <c r="O22" s="62">
        <f t="shared" si="3"/>
        <v>11610</v>
      </c>
      <c r="P22" s="59"/>
    </row>
    <row r="23" spans="1:16" s="1" customFormat="1" ht="15.75" customHeight="1">
      <c r="A23" s="10">
        <v>18</v>
      </c>
      <c r="B23" s="17" t="s">
        <v>18</v>
      </c>
      <c r="C23" s="98">
        <f>SUM(C7:C22)</f>
        <v>295</v>
      </c>
      <c r="D23" s="61"/>
      <c r="E23" s="100">
        <f aca="true" t="shared" si="9" ref="E23:J23">SUM(E7:E22)</f>
        <v>115155</v>
      </c>
      <c r="F23" s="61">
        <f t="shared" si="9"/>
        <v>9</v>
      </c>
      <c r="G23" s="61">
        <f>SUM(G6:G22)</f>
        <v>4320</v>
      </c>
      <c r="H23" s="61">
        <f t="shared" si="9"/>
        <v>0</v>
      </c>
      <c r="I23" s="61">
        <f t="shared" si="9"/>
        <v>0</v>
      </c>
      <c r="J23" s="61">
        <f t="shared" si="9"/>
        <v>9</v>
      </c>
      <c r="K23" s="61">
        <f>SUM(K6:K22)</f>
        <v>4320</v>
      </c>
      <c r="L23" s="15">
        <f t="shared" si="1"/>
        <v>304</v>
      </c>
      <c r="M23" s="67">
        <f>SUM(M6:M22)</f>
        <v>120150</v>
      </c>
      <c r="N23" s="67">
        <v>295</v>
      </c>
      <c r="O23" s="67">
        <f>SUM(O6:O22)</f>
        <v>124470</v>
      </c>
      <c r="P23" s="14"/>
    </row>
    <row r="24" spans="1:16" s="1" customFormat="1" ht="15.75" customHeight="1">
      <c r="A24" s="10">
        <v>19</v>
      </c>
      <c r="B24" s="22" t="s">
        <v>20</v>
      </c>
      <c r="C24" s="14"/>
      <c r="D24" s="113">
        <v>5400</v>
      </c>
      <c r="E24" s="60"/>
      <c r="F24" s="61">
        <v>3</v>
      </c>
      <c r="G24" s="61">
        <f>F24*D24</f>
        <v>16200</v>
      </c>
      <c r="H24" s="61"/>
      <c r="I24" s="61"/>
      <c r="J24" s="61"/>
      <c r="K24" s="61">
        <f>J24*H24</f>
        <v>0</v>
      </c>
      <c r="L24" s="15">
        <f t="shared" si="1"/>
        <v>3</v>
      </c>
      <c r="M24" s="67">
        <f>G24</f>
        <v>16200</v>
      </c>
      <c r="N24" s="67">
        <f>L24</f>
        <v>3</v>
      </c>
      <c r="O24" s="67">
        <f>M24</f>
        <v>16200</v>
      </c>
      <c r="P24" s="20"/>
    </row>
    <row r="25" spans="1:16" s="97" customFormat="1" ht="15.75" customHeight="1">
      <c r="A25" s="94"/>
      <c r="B25" s="95" t="s">
        <v>21</v>
      </c>
      <c r="C25" s="98"/>
      <c r="D25" s="100"/>
      <c r="E25" s="96">
        <f>SUM(E23:E24)</f>
        <v>115155</v>
      </c>
      <c r="F25" s="96">
        <f>SUM(F23:F24)</f>
        <v>12</v>
      </c>
      <c r="G25" s="96">
        <f>SUM(G23:G24)</f>
        <v>20520</v>
      </c>
      <c r="H25" s="96"/>
      <c r="I25" s="96"/>
      <c r="J25" s="96"/>
      <c r="K25" s="96"/>
      <c r="L25" s="99">
        <f>SUM(L23:L24)</f>
        <v>307</v>
      </c>
      <c r="M25" s="96">
        <f>SUM(M23:M24)</f>
        <v>136350</v>
      </c>
      <c r="N25" s="62"/>
      <c r="O25" s="96">
        <f>SUM(O23:O24)</f>
        <v>140670</v>
      </c>
      <c r="P25" s="59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1" t="s">
        <v>19</v>
      </c>
    </row>
    <row r="31" ht="15">
      <c r="K31" s="35" t="s">
        <v>19</v>
      </c>
    </row>
  </sheetData>
  <mergeCells count="15">
    <mergeCell ref="A2:P2"/>
    <mergeCell ref="O3:P3"/>
    <mergeCell ref="F4:G4"/>
    <mergeCell ref="H4:I4"/>
    <mergeCell ref="J4:K4"/>
    <mergeCell ref="L4:M4"/>
    <mergeCell ref="F3:I3"/>
    <mergeCell ref="P4:P5"/>
    <mergeCell ref="P13:Q13"/>
    <mergeCell ref="A27:E27"/>
    <mergeCell ref="B26:O26"/>
    <mergeCell ref="A4:A5"/>
    <mergeCell ref="B4:B5"/>
    <mergeCell ref="C4:E4"/>
    <mergeCell ref="N4:O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5">
      <selection activeCell="A6" sqref="A6:A24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72" customWidth="1"/>
    <col min="6" max="6" width="7.09765625" style="35" customWidth="1"/>
    <col min="7" max="7" width="9.59765625" style="72" customWidth="1"/>
    <col min="8" max="8" width="6.69921875" style="72" customWidth="1"/>
    <col min="9" max="10" width="6.3984375" style="83" customWidth="1"/>
    <col min="11" max="11" width="6.69921875" style="84" customWidth="1"/>
    <col min="12" max="12" width="6.3984375" style="0" customWidth="1"/>
    <col min="13" max="13" width="9.3984375" style="70" customWidth="1"/>
    <col min="14" max="14" width="8.09765625" style="29" customWidth="1"/>
    <col min="15" max="15" width="9.3984375" style="72" customWidth="1"/>
    <col min="16" max="16" width="8.296875" style="0" customWidth="1"/>
  </cols>
  <sheetData>
    <row r="1" spans="1:16" ht="15.75">
      <c r="A1" s="21" t="s">
        <v>68</v>
      </c>
      <c r="B1" s="21"/>
      <c r="C1" s="21"/>
      <c r="D1" s="30"/>
      <c r="E1" s="63"/>
      <c r="F1" s="34"/>
      <c r="G1" s="63"/>
      <c r="H1" s="63"/>
      <c r="I1" s="75"/>
      <c r="J1" s="75"/>
      <c r="K1" s="76" t="s">
        <v>19</v>
      </c>
      <c r="L1" s="30"/>
      <c r="M1" s="64"/>
      <c r="N1" s="26" t="s">
        <v>19</v>
      </c>
      <c r="O1" s="63"/>
      <c r="P1" s="30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73"/>
      <c r="F3" s="174" t="s">
        <v>85</v>
      </c>
      <c r="G3" s="174"/>
      <c r="H3" s="174"/>
      <c r="I3" s="174"/>
      <c r="J3" s="174"/>
      <c r="K3" s="77"/>
      <c r="L3" s="5"/>
      <c r="M3" s="65"/>
      <c r="N3" s="27"/>
      <c r="O3" s="182" t="s">
        <v>2</v>
      </c>
      <c r="P3" s="182"/>
    </row>
    <row r="4" spans="1:16" ht="19.5" customHeight="1">
      <c r="A4" s="175" t="s">
        <v>3</v>
      </c>
      <c r="B4" s="177" t="s">
        <v>0</v>
      </c>
      <c r="C4" s="179" t="s">
        <v>26</v>
      </c>
      <c r="D4" s="180"/>
      <c r="E4" s="181"/>
      <c r="F4" s="179" t="s">
        <v>27</v>
      </c>
      <c r="G4" s="150"/>
      <c r="H4" s="151" t="s">
        <v>30</v>
      </c>
      <c r="I4" s="152"/>
      <c r="J4" s="153" t="s">
        <v>23</v>
      </c>
      <c r="K4" s="154"/>
      <c r="L4" s="171" t="s">
        <v>28</v>
      </c>
      <c r="M4" s="172"/>
      <c r="N4" s="183" t="s">
        <v>22</v>
      </c>
      <c r="O4" s="184"/>
      <c r="P4" s="175" t="s">
        <v>4</v>
      </c>
    </row>
    <row r="5" spans="1:16" ht="33" customHeight="1">
      <c r="A5" s="176"/>
      <c r="B5" s="178"/>
      <c r="C5" s="8" t="s">
        <v>5</v>
      </c>
      <c r="D5" s="8" t="s">
        <v>29</v>
      </c>
      <c r="E5" s="74" t="s">
        <v>6</v>
      </c>
      <c r="F5" s="42" t="s">
        <v>5</v>
      </c>
      <c r="G5" s="74" t="s">
        <v>6</v>
      </c>
      <c r="H5" s="78" t="s">
        <v>5</v>
      </c>
      <c r="I5" s="79" t="s">
        <v>6</v>
      </c>
      <c r="J5" s="78" t="s">
        <v>5</v>
      </c>
      <c r="K5" s="71" t="s">
        <v>6</v>
      </c>
      <c r="L5" s="42" t="s">
        <v>5</v>
      </c>
      <c r="M5" s="66" t="s">
        <v>6</v>
      </c>
      <c r="N5" s="42" t="s">
        <v>5</v>
      </c>
      <c r="O5" s="71" t="s">
        <v>6</v>
      </c>
      <c r="P5" s="176"/>
    </row>
    <row r="6" spans="1:16" ht="18" customHeight="1">
      <c r="A6" s="10">
        <v>1</v>
      </c>
      <c r="B6" s="11" t="s">
        <v>59</v>
      </c>
      <c r="C6" s="12">
        <v>0</v>
      </c>
      <c r="D6" s="13">
        <v>675</v>
      </c>
      <c r="E6" s="60">
        <f>C6*D6</f>
        <v>0</v>
      </c>
      <c r="F6" s="60"/>
      <c r="G6" s="60">
        <f>D6*F6</f>
        <v>0</v>
      </c>
      <c r="H6" s="60"/>
      <c r="I6" s="60">
        <f aca="true" t="shared" si="0" ref="I6:I11">H6*D6</f>
        <v>0</v>
      </c>
      <c r="J6" s="60"/>
      <c r="K6" s="60"/>
      <c r="L6" s="15">
        <f>C6+F6-H6</f>
        <v>0</v>
      </c>
      <c r="M6" s="62">
        <f>L6*D6</f>
        <v>0</v>
      </c>
      <c r="N6" s="60">
        <f>L6</f>
        <v>0</v>
      </c>
      <c r="O6" s="60">
        <f>K6+M6</f>
        <v>0</v>
      </c>
      <c r="P6" s="140"/>
    </row>
    <row r="7" spans="1:16" s="1" customFormat="1" ht="15.75" customHeight="1">
      <c r="A7" s="10">
        <v>2</v>
      </c>
      <c r="B7" s="11" t="s">
        <v>7</v>
      </c>
      <c r="C7" s="12">
        <v>0</v>
      </c>
      <c r="D7" s="13">
        <v>405</v>
      </c>
      <c r="E7" s="60">
        <f aca="true" t="shared" si="1" ref="E7:E22">C7*D7</f>
        <v>0</v>
      </c>
      <c r="F7" s="60"/>
      <c r="G7" s="60">
        <f>D7*F7</f>
        <v>0</v>
      </c>
      <c r="H7" s="60"/>
      <c r="I7" s="60">
        <f t="shared" si="0"/>
        <v>0</v>
      </c>
      <c r="J7" s="60"/>
      <c r="K7" s="60"/>
      <c r="L7" s="15">
        <f aca="true" t="shared" si="2" ref="L7:L24">C7+F7-H7</f>
        <v>0</v>
      </c>
      <c r="M7" s="62">
        <f>L7*D7</f>
        <v>0</v>
      </c>
      <c r="N7" s="13">
        <f>L7</f>
        <v>0</v>
      </c>
      <c r="O7" s="60">
        <f>K7+M7</f>
        <v>0</v>
      </c>
      <c r="P7" s="14"/>
    </row>
    <row r="8" spans="1:16" s="1" customFormat="1" ht="15.75" customHeight="1">
      <c r="A8" s="10">
        <v>3</v>
      </c>
      <c r="B8" s="11" t="s">
        <v>8</v>
      </c>
      <c r="C8" s="12">
        <v>0</v>
      </c>
      <c r="D8" s="13">
        <v>405</v>
      </c>
      <c r="E8" s="60">
        <f t="shared" si="1"/>
        <v>0</v>
      </c>
      <c r="F8" s="60"/>
      <c r="G8" s="60">
        <f aca="true" t="shared" si="3" ref="G8:G22">D8*F8</f>
        <v>0</v>
      </c>
      <c r="H8" s="60"/>
      <c r="I8" s="60">
        <f t="shared" si="0"/>
        <v>0</v>
      </c>
      <c r="J8" s="60"/>
      <c r="K8" s="60"/>
      <c r="L8" s="15">
        <f t="shared" si="2"/>
        <v>0</v>
      </c>
      <c r="M8" s="62">
        <f aca="true" t="shared" si="4" ref="M8:M22">L8*D8</f>
        <v>0</v>
      </c>
      <c r="N8" s="13">
        <f aca="true" t="shared" si="5" ref="N8:N22">L8</f>
        <v>0</v>
      </c>
      <c r="O8" s="60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9</v>
      </c>
      <c r="C9" s="18">
        <v>12</v>
      </c>
      <c r="D9" s="19">
        <v>270</v>
      </c>
      <c r="E9" s="60">
        <f t="shared" si="1"/>
        <v>3240</v>
      </c>
      <c r="F9" s="60"/>
      <c r="G9" s="60">
        <f t="shared" si="3"/>
        <v>0</v>
      </c>
      <c r="H9" s="60"/>
      <c r="I9" s="60">
        <f t="shared" si="0"/>
        <v>0</v>
      </c>
      <c r="J9" s="60"/>
      <c r="K9" s="60"/>
      <c r="L9" s="15">
        <f t="shared" si="2"/>
        <v>12</v>
      </c>
      <c r="M9" s="62">
        <f t="shared" si="4"/>
        <v>3240</v>
      </c>
      <c r="N9" s="13">
        <f t="shared" si="5"/>
        <v>12</v>
      </c>
      <c r="O9" s="60">
        <f t="shared" si="6"/>
        <v>3240</v>
      </c>
      <c r="P9" s="14"/>
    </row>
    <row r="10" spans="1:18" s="1" customFormat="1" ht="15.75" customHeight="1">
      <c r="A10" s="10">
        <v>5</v>
      </c>
      <c r="B10" s="11" t="s">
        <v>66</v>
      </c>
      <c r="C10" s="18">
        <v>4</v>
      </c>
      <c r="D10" s="19">
        <v>540</v>
      </c>
      <c r="E10" s="60">
        <f t="shared" si="1"/>
        <v>2160</v>
      </c>
      <c r="F10" s="60"/>
      <c r="G10" s="60">
        <f t="shared" si="3"/>
        <v>0</v>
      </c>
      <c r="H10" s="60"/>
      <c r="I10" s="60">
        <f t="shared" si="0"/>
        <v>0</v>
      </c>
      <c r="J10" s="60"/>
      <c r="K10" s="60"/>
      <c r="L10" s="15">
        <f t="shared" si="2"/>
        <v>4</v>
      </c>
      <c r="M10" s="62">
        <f t="shared" si="4"/>
        <v>2160</v>
      </c>
      <c r="N10" s="13">
        <f t="shared" si="5"/>
        <v>4</v>
      </c>
      <c r="O10" s="60">
        <f t="shared" si="6"/>
        <v>2160</v>
      </c>
      <c r="P10" s="14"/>
      <c r="Q10" s="197"/>
      <c r="R10" s="173"/>
    </row>
    <row r="11" spans="1:16" s="1" customFormat="1" ht="15.75" customHeight="1">
      <c r="A11" s="10">
        <v>6</v>
      </c>
      <c r="B11" s="11" t="s">
        <v>10</v>
      </c>
      <c r="C11" s="18">
        <v>8</v>
      </c>
      <c r="D11" s="19">
        <v>405</v>
      </c>
      <c r="E11" s="60">
        <f t="shared" si="1"/>
        <v>3240</v>
      </c>
      <c r="F11" s="60"/>
      <c r="G11" s="60">
        <f t="shared" si="3"/>
        <v>0</v>
      </c>
      <c r="H11" s="60"/>
      <c r="I11" s="60">
        <f t="shared" si="0"/>
        <v>0</v>
      </c>
      <c r="J11" s="60"/>
      <c r="K11" s="60"/>
      <c r="L11" s="15">
        <f t="shared" si="2"/>
        <v>8</v>
      </c>
      <c r="M11" s="62">
        <f t="shared" si="4"/>
        <v>3240</v>
      </c>
      <c r="N11" s="13">
        <f t="shared" si="5"/>
        <v>8</v>
      </c>
      <c r="O11" s="60">
        <f t="shared" si="6"/>
        <v>3240</v>
      </c>
      <c r="P11" s="14"/>
    </row>
    <row r="12" spans="1:16" s="1" customFormat="1" ht="15.75" customHeight="1">
      <c r="A12" s="10">
        <v>7</v>
      </c>
      <c r="B12" s="11" t="s">
        <v>64</v>
      </c>
      <c r="C12" s="18">
        <v>3</v>
      </c>
      <c r="D12" s="19">
        <v>540</v>
      </c>
      <c r="E12" s="60">
        <f t="shared" si="1"/>
        <v>1620</v>
      </c>
      <c r="F12" s="60"/>
      <c r="G12" s="60">
        <f t="shared" si="3"/>
        <v>0</v>
      </c>
      <c r="H12" s="60"/>
      <c r="I12" s="60">
        <f aca="true" t="shared" si="7" ref="I12:I22">H12*D12</f>
        <v>0</v>
      </c>
      <c r="J12" s="60"/>
      <c r="K12" s="60"/>
      <c r="L12" s="15">
        <f t="shared" si="2"/>
        <v>3</v>
      </c>
      <c r="M12" s="62">
        <f t="shared" si="4"/>
        <v>1620</v>
      </c>
      <c r="N12" s="13">
        <f t="shared" si="5"/>
        <v>3</v>
      </c>
      <c r="O12" s="60">
        <f t="shared" si="6"/>
        <v>1620</v>
      </c>
      <c r="P12" s="14"/>
    </row>
    <row r="13" spans="1:19" s="1" customFormat="1" ht="15.75" customHeight="1">
      <c r="A13" s="10">
        <v>8</v>
      </c>
      <c r="B13" s="11" t="s">
        <v>49</v>
      </c>
      <c r="C13" s="18">
        <v>122</v>
      </c>
      <c r="D13" s="19">
        <v>270</v>
      </c>
      <c r="E13" s="60">
        <f t="shared" si="1"/>
        <v>32940</v>
      </c>
      <c r="F13" s="60"/>
      <c r="G13" s="60">
        <f t="shared" si="3"/>
        <v>0</v>
      </c>
      <c r="H13" s="60">
        <v>1</v>
      </c>
      <c r="I13" s="60">
        <f t="shared" si="7"/>
        <v>270</v>
      </c>
      <c r="J13" s="60"/>
      <c r="K13" s="60"/>
      <c r="L13" s="15">
        <f t="shared" si="2"/>
        <v>121</v>
      </c>
      <c r="M13" s="62">
        <f t="shared" si="4"/>
        <v>32670</v>
      </c>
      <c r="N13" s="13">
        <f t="shared" si="5"/>
        <v>121</v>
      </c>
      <c r="O13" s="60">
        <f t="shared" si="6"/>
        <v>32670</v>
      </c>
      <c r="P13" s="199"/>
      <c r="Q13" s="200"/>
      <c r="R13" s="200"/>
      <c r="S13" s="200"/>
    </row>
    <row r="14" spans="1:16" s="1" customFormat="1" ht="15.75" customHeight="1">
      <c r="A14" s="10">
        <v>9</v>
      </c>
      <c r="B14" s="11" t="s">
        <v>11</v>
      </c>
      <c r="C14" s="19">
        <v>39</v>
      </c>
      <c r="D14" s="19">
        <v>405</v>
      </c>
      <c r="E14" s="60">
        <f t="shared" si="1"/>
        <v>15795</v>
      </c>
      <c r="F14" s="60"/>
      <c r="G14" s="60">
        <f t="shared" si="3"/>
        <v>0</v>
      </c>
      <c r="H14" s="60"/>
      <c r="I14" s="60">
        <f t="shared" si="7"/>
        <v>0</v>
      </c>
      <c r="J14" s="60"/>
      <c r="K14" s="60"/>
      <c r="L14" s="15">
        <f t="shared" si="2"/>
        <v>39</v>
      </c>
      <c r="M14" s="62">
        <f t="shared" si="4"/>
        <v>15795</v>
      </c>
      <c r="N14" s="13">
        <f t="shared" si="5"/>
        <v>39</v>
      </c>
      <c r="O14" s="60">
        <f t="shared" si="6"/>
        <v>15795</v>
      </c>
      <c r="P14" s="14"/>
    </row>
    <row r="15" spans="1:16" s="1" customFormat="1" ht="15.75" customHeight="1">
      <c r="A15" s="10">
        <v>10</v>
      </c>
      <c r="B15" s="11" t="s">
        <v>12</v>
      </c>
      <c r="C15" s="19">
        <v>11</v>
      </c>
      <c r="D15" s="19">
        <v>540</v>
      </c>
      <c r="E15" s="60">
        <f t="shared" si="1"/>
        <v>5940</v>
      </c>
      <c r="F15" s="60"/>
      <c r="G15" s="60">
        <f t="shared" si="3"/>
        <v>0</v>
      </c>
      <c r="H15" s="60"/>
      <c r="I15" s="60">
        <f t="shared" si="7"/>
        <v>0</v>
      </c>
      <c r="J15" s="60"/>
      <c r="K15" s="60"/>
      <c r="L15" s="15">
        <f t="shared" si="2"/>
        <v>11</v>
      </c>
      <c r="M15" s="62">
        <f t="shared" si="4"/>
        <v>5940</v>
      </c>
      <c r="N15" s="13">
        <f t="shared" si="5"/>
        <v>11</v>
      </c>
      <c r="O15" s="60">
        <f t="shared" si="6"/>
        <v>5940</v>
      </c>
      <c r="P15" s="14"/>
    </row>
    <row r="16" spans="1:16" s="1" customFormat="1" ht="15.75" customHeight="1">
      <c r="A16" s="10">
        <v>11</v>
      </c>
      <c r="B16" s="11" t="s">
        <v>13</v>
      </c>
      <c r="C16" s="19">
        <v>19</v>
      </c>
      <c r="D16" s="19">
        <v>540</v>
      </c>
      <c r="E16" s="60">
        <f t="shared" si="1"/>
        <v>10260</v>
      </c>
      <c r="F16" s="60"/>
      <c r="G16" s="60">
        <f t="shared" si="3"/>
        <v>0</v>
      </c>
      <c r="H16" s="60"/>
      <c r="I16" s="60">
        <f t="shared" si="7"/>
        <v>0</v>
      </c>
      <c r="J16" s="60"/>
      <c r="K16" s="60"/>
      <c r="L16" s="15">
        <f t="shared" si="2"/>
        <v>19</v>
      </c>
      <c r="M16" s="62">
        <f t="shared" si="4"/>
        <v>10260</v>
      </c>
      <c r="N16" s="13">
        <f t="shared" si="5"/>
        <v>19</v>
      </c>
      <c r="O16" s="60">
        <f t="shared" si="6"/>
        <v>10260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21</v>
      </c>
      <c r="D17" s="19">
        <v>540</v>
      </c>
      <c r="E17" s="60">
        <f t="shared" si="1"/>
        <v>11340</v>
      </c>
      <c r="F17" s="60"/>
      <c r="G17" s="60">
        <f t="shared" si="3"/>
        <v>0</v>
      </c>
      <c r="H17" s="60"/>
      <c r="I17" s="60">
        <f t="shared" si="7"/>
        <v>0</v>
      </c>
      <c r="J17" s="60"/>
      <c r="K17" s="60"/>
      <c r="L17" s="15">
        <f t="shared" si="2"/>
        <v>21</v>
      </c>
      <c r="M17" s="62">
        <f t="shared" si="4"/>
        <v>11340</v>
      </c>
      <c r="N17" s="13">
        <f t="shared" si="5"/>
        <v>21</v>
      </c>
      <c r="O17" s="60">
        <f t="shared" si="6"/>
        <v>11340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11</v>
      </c>
      <c r="D18" s="19">
        <v>675</v>
      </c>
      <c r="E18" s="60">
        <f t="shared" si="1"/>
        <v>7425</v>
      </c>
      <c r="F18" s="60"/>
      <c r="G18" s="60">
        <f t="shared" si="3"/>
        <v>0</v>
      </c>
      <c r="H18" s="60"/>
      <c r="I18" s="60">
        <f t="shared" si="7"/>
        <v>0</v>
      </c>
      <c r="J18" s="60"/>
      <c r="K18" s="60"/>
      <c r="L18" s="15">
        <f t="shared" si="2"/>
        <v>11</v>
      </c>
      <c r="M18" s="62">
        <f t="shared" si="4"/>
        <v>7425</v>
      </c>
      <c r="N18" s="13">
        <f t="shared" si="5"/>
        <v>11</v>
      </c>
      <c r="O18" s="60">
        <f t="shared" si="6"/>
        <v>7425</v>
      </c>
      <c r="P18" s="14"/>
    </row>
    <row r="19" spans="1:18" s="1" customFormat="1" ht="15.75" customHeight="1">
      <c r="A19" s="10">
        <v>14</v>
      </c>
      <c r="B19" s="11" t="s">
        <v>16</v>
      </c>
      <c r="C19" s="19">
        <v>7</v>
      </c>
      <c r="D19" s="19">
        <v>675</v>
      </c>
      <c r="E19" s="60">
        <f t="shared" si="1"/>
        <v>4725</v>
      </c>
      <c r="F19" s="60"/>
      <c r="G19" s="60">
        <f t="shared" si="3"/>
        <v>0</v>
      </c>
      <c r="H19" s="60"/>
      <c r="I19" s="60">
        <f t="shared" si="7"/>
        <v>0</v>
      </c>
      <c r="J19" s="60"/>
      <c r="K19" s="60"/>
      <c r="L19" s="15">
        <f t="shared" si="2"/>
        <v>7</v>
      </c>
      <c r="M19" s="62">
        <f t="shared" si="4"/>
        <v>4725</v>
      </c>
      <c r="N19" s="13">
        <f t="shared" si="5"/>
        <v>7</v>
      </c>
      <c r="O19" s="60">
        <f t="shared" si="6"/>
        <v>4725</v>
      </c>
      <c r="P19" s="167"/>
      <c r="Q19" s="168"/>
      <c r="R19" s="168"/>
    </row>
    <row r="20" spans="1:18" s="1" customFormat="1" ht="15.75" customHeight="1">
      <c r="A20" s="10">
        <v>15</v>
      </c>
      <c r="B20" s="16" t="s">
        <v>57</v>
      </c>
      <c r="C20" s="19">
        <v>0</v>
      </c>
      <c r="D20" s="19">
        <v>540</v>
      </c>
      <c r="E20" s="60">
        <f>C20*D20</f>
        <v>0</v>
      </c>
      <c r="F20" s="60"/>
      <c r="G20" s="60">
        <f>D20*F20</f>
        <v>0</v>
      </c>
      <c r="H20" s="60"/>
      <c r="I20" s="60">
        <f>H20*D20</f>
        <v>0</v>
      </c>
      <c r="J20" s="60"/>
      <c r="K20" s="60"/>
      <c r="L20" s="15">
        <f>C20+F20-H20</f>
        <v>0</v>
      </c>
      <c r="M20" s="62">
        <f>L20*D20</f>
        <v>0</v>
      </c>
      <c r="N20" s="13">
        <f>L20</f>
        <v>0</v>
      </c>
      <c r="O20" s="60">
        <f>K20+M20</f>
        <v>0</v>
      </c>
      <c r="P20" s="148"/>
      <c r="Q20" s="149"/>
      <c r="R20" s="149"/>
    </row>
    <row r="21" spans="1:16" s="1" customFormat="1" ht="15.75" customHeight="1">
      <c r="A21" s="10">
        <v>16</v>
      </c>
      <c r="B21" s="16" t="s">
        <v>58</v>
      </c>
      <c r="C21" s="19">
        <v>1</v>
      </c>
      <c r="D21" s="19">
        <v>405</v>
      </c>
      <c r="E21" s="60">
        <f t="shared" si="1"/>
        <v>405</v>
      </c>
      <c r="F21" s="60"/>
      <c r="G21" s="60">
        <f t="shared" si="3"/>
        <v>0</v>
      </c>
      <c r="H21" s="60"/>
      <c r="I21" s="60">
        <f t="shared" si="7"/>
        <v>0</v>
      </c>
      <c r="J21" s="60"/>
      <c r="K21" s="60"/>
      <c r="L21" s="15">
        <f t="shared" si="2"/>
        <v>1</v>
      </c>
      <c r="M21" s="62">
        <f t="shared" si="4"/>
        <v>405</v>
      </c>
      <c r="N21" s="13">
        <f t="shared" si="5"/>
        <v>1</v>
      </c>
      <c r="O21" s="60">
        <f t="shared" si="6"/>
        <v>405</v>
      </c>
      <c r="P21" s="14"/>
    </row>
    <row r="22" spans="1:16" s="1" customFormat="1" ht="15.75" customHeight="1">
      <c r="A22" s="10">
        <v>17</v>
      </c>
      <c r="B22" s="11" t="s">
        <v>17</v>
      </c>
      <c r="C22" s="19">
        <v>40</v>
      </c>
      <c r="D22" s="19">
        <v>270</v>
      </c>
      <c r="E22" s="60">
        <f t="shared" si="1"/>
        <v>10800</v>
      </c>
      <c r="F22" s="60"/>
      <c r="G22" s="60">
        <f t="shared" si="3"/>
        <v>0</v>
      </c>
      <c r="H22" s="60"/>
      <c r="I22" s="60">
        <f t="shared" si="7"/>
        <v>0</v>
      </c>
      <c r="J22" s="60"/>
      <c r="K22" s="60"/>
      <c r="L22" s="15">
        <f t="shared" si="2"/>
        <v>40</v>
      </c>
      <c r="M22" s="62">
        <f t="shared" si="4"/>
        <v>10800</v>
      </c>
      <c r="N22" s="13">
        <f t="shared" si="5"/>
        <v>40</v>
      </c>
      <c r="O22" s="60">
        <f t="shared" si="6"/>
        <v>10800</v>
      </c>
      <c r="P22" s="14"/>
    </row>
    <row r="23" spans="1:16" s="1" customFormat="1" ht="15.75" customHeight="1">
      <c r="A23" s="10">
        <v>18</v>
      </c>
      <c r="B23" s="17" t="s">
        <v>18</v>
      </c>
      <c r="C23" s="18">
        <f>SUM(C7:C22)</f>
        <v>298</v>
      </c>
      <c r="D23" s="19"/>
      <c r="E23" s="67">
        <f aca="true" t="shared" si="8" ref="E23:O23">SUM(E7:E22)</f>
        <v>109890</v>
      </c>
      <c r="F23" s="61">
        <f t="shared" si="8"/>
        <v>0</v>
      </c>
      <c r="G23" s="61">
        <f t="shared" si="8"/>
        <v>0</v>
      </c>
      <c r="H23" s="61">
        <f t="shared" si="8"/>
        <v>1</v>
      </c>
      <c r="I23" s="61">
        <f t="shared" si="8"/>
        <v>270</v>
      </c>
      <c r="J23" s="61">
        <f t="shared" si="8"/>
        <v>0</v>
      </c>
      <c r="K23" s="61">
        <f t="shared" si="8"/>
        <v>0</v>
      </c>
      <c r="L23" s="15">
        <f t="shared" si="2"/>
        <v>297</v>
      </c>
      <c r="M23" s="67">
        <f t="shared" si="8"/>
        <v>109620</v>
      </c>
      <c r="N23" s="19">
        <f t="shared" si="8"/>
        <v>297</v>
      </c>
      <c r="O23" s="67">
        <f t="shared" si="8"/>
        <v>109620</v>
      </c>
      <c r="P23" s="14"/>
    </row>
    <row r="24" spans="1:18" s="1" customFormat="1" ht="15.75" customHeight="1">
      <c r="A24" s="10">
        <v>19</v>
      </c>
      <c r="B24" s="22" t="s">
        <v>20</v>
      </c>
      <c r="C24" s="14"/>
      <c r="D24" s="113">
        <v>5400</v>
      </c>
      <c r="E24" s="60"/>
      <c r="F24" s="61">
        <v>1</v>
      </c>
      <c r="G24" s="61">
        <f>F24*D24</f>
        <v>5400</v>
      </c>
      <c r="H24" s="61">
        <v>0</v>
      </c>
      <c r="I24" s="61">
        <v>0</v>
      </c>
      <c r="J24" s="61">
        <v>0</v>
      </c>
      <c r="K24" s="61">
        <v>0</v>
      </c>
      <c r="L24" s="15">
        <f t="shared" si="2"/>
        <v>1</v>
      </c>
      <c r="M24" s="67">
        <f>G24</f>
        <v>5400</v>
      </c>
      <c r="N24" s="18">
        <f>L24</f>
        <v>1</v>
      </c>
      <c r="O24" s="67">
        <f>M24</f>
        <v>5400</v>
      </c>
      <c r="P24" s="20"/>
      <c r="Q24" s="115"/>
      <c r="R24" s="116"/>
    </row>
    <row r="25" spans="1:16" s="1" customFormat="1" ht="15.75" customHeight="1">
      <c r="A25" s="23"/>
      <c r="B25" s="24" t="s">
        <v>21</v>
      </c>
      <c r="C25" s="18"/>
      <c r="D25" s="18"/>
      <c r="E25" s="61">
        <f aca="true" t="shared" si="9" ref="E25:O25">SUM(E23:E24)</f>
        <v>109890</v>
      </c>
      <c r="F25" s="96">
        <f t="shared" si="9"/>
        <v>1</v>
      </c>
      <c r="G25" s="96">
        <f t="shared" si="9"/>
        <v>5400</v>
      </c>
      <c r="H25" s="96">
        <f t="shared" si="9"/>
        <v>1</v>
      </c>
      <c r="I25" s="96">
        <f t="shared" si="9"/>
        <v>270</v>
      </c>
      <c r="J25" s="96">
        <f t="shared" si="9"/>
        <v>0</v>
      </c>
      <c r="K25" s="96">
        <f t="shared" si="9"/>
        <v>0</v>
      </c>
      <c r="L25" s="19">
        <f t="shared" si="9"/>
        <v>298</v>
      </c>
      <c r="M25" s="61">
        <f t="shared" si="9"/>
        <v>115020</v>
      </c>
      <c r="N25" s="19">
        <f t="shared" si="9"/>
        <v>298</v>
      </c>
      <c r="O25" s="61">
        <f t="shared" si="9"/>
        <v>115020</v>
      </c>
      <c r="P25" s="14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81"/>
      <c r="H27" s="82"/>
      <c r="I27" s="69"/>
      <c r="J27" s="69"/>
      <c r="K27" s="69"/>
      <c r="L27" s="32"/>
      <c r="M27" s="69"/>
      <c r="N27" s="32"/>
      <c r="O27" s="69"/>
      <c r="P27" s="32"/>
    </row>
  </sheetData>
  <mergeCells count="17"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  <mergeCell ref="P19:R19"/>
    <mergeCell ref="A27:E27"/>
    <mergeCell ref="B26:O26"/>
    <mergeCell ref="F4:G4"/>
    <mergeCell ref="H4:I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4">
      <pane xSplit="2" topLeftCell="C1" activePane="topRight" state="frozen"/>
      <selection pane="topLeft" activeCell="A4" sqref="A4"/>
      <selection pane="topRight" activeCell="F22" sqref="F22"/>
    </sheetView>
  </sheetViews>
  <sheetFormatPr defaultColWidth="8.796875" defaultRowHeight="15"/>
  <cols>
    <col min="1" max="1" width="5" style="0" customWidth="1"/>
    <col min="2" max="2" width="32.3984375" style="0" customWidth="1"/>
    <col min="3" max="3" width="10" style="0" customWidth="1"/>
    <col min="4" max="4" width="9.296875" style="0" customWidth="1"/>
    <col min="5" max="5" width="8.59765625" style="0" customWidth="1"/>
    <col min="6" max="6" width="8.296875" style="0" customWidth="1"/>
    <col min="7" max="7" width="8.89843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61" t="s">
        <v>33</v>
      </c>
      <c r="B1" s="161"/>
      <c r="C1" s="161"/>
      <c r="D1" s="161"/>
      <c r="E1" s="161"/>
      <c r="F1" s="161"/>
      <c r="G1" s="161"/>
      <c r="H1" s="161"/>
      <c r="I1" s="161"/>
      <c r="L1" s="26"/>
      <c r="M1" s="30" t="s">
        <v>19</v>
      </c>
    </row>
    <row r="2" spans="1:13" ht="11.25" customHeight="1">
      <c r="A2" s="43"/>
      <c r="B2" s="43"/>
      <c r="C2" s="43"/>
      <c r="D2" s="43"/>
      <c r="E2" s="43"/>
      <c r="F2" s="43"/>
      <c r="G2" s="43"/>
      <c r="H2" s="43"/>
      <c r="I2" s="43"/>
      <c r="L2" s="26"/>
      <c r="M2" s="30"/>
    </row>
    <row r="3" spans="1:14" ht="15.7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15.75">
      <c r="A4" s="2"/>
      <c r="B4" s="2"/>
      <c r="C4" s="2"/>
      <c r="D4" s="2"/>
      <c r="E4" s="163" t="s">
        <v>70</v>
      </c>
      <c r="F4" s="163"/>
      <c r="G4" s="163"/>
      <c r="H4" s="2"/>
      <c r="I4" s="5"/>
      <c r="J4" s="5"/>
      <c r="K4" s="5"/>
      <c r="L4" s="163" t="s">
        <v>31</v>
      </c>
      <c r="M4" s="163"/>
      <c r="N4" s="163"/>
    </row>
    <row r="5" spans="1:14" ht="28.5" customHeight="1">
      <c r="A5" s="6" t="s">
        <v>3</v>
      </c>
      <c r="B5" s="7" t="s">
        <v>24</v>
      </c>
      <c r="C5" s="7" t="s">
        <v>37</v>
      </c>
      <c r="D5" s="7" t="s">
        <v>48</v>
      </c>
      <c r="E5" s="7" t="s">
        <v>39</v>
      </c>
      <c r="F5" s="7" t="s">
        <v>40</v>
      </c>
      <c r="G5" s="7" t="s">
        <v>41</v>
      </c>
      <c r="H5" s="7" t="s">
        <v>43</v>
      </c>
      <c r="I5" s="7" t="s">
        <v>45</v>
      </c>
      <c r="J5" s="7" t="s">
        <v>44</v>
      </c>
      <c r="K5" s="7" t="s">
        <v>42</v>
      </c>
      <c r="L5" s="127" t="s">
        <v>46</v>
      </c>
      <c r="M5" s="105" t="s">
        <v>47</v>
      </c>
      <c r="N5" s="44" t="s">
        <v>4</v>
      </c>
    </row>
    <row r="6" spans="1:14" ht="15.75" customHeight="1">
      <c r="A6" s="10">
        <v>1</v>
      </c>
      <c r="B6" s="11" t="s">
        <v>59</v>
      </c>
      <c r="C6" s="112">
        <f>chinh!L6</f>
        <v>0</v>
      </c>
      <c r="D6" s="112">
        <f>nghia!L6</f>
        <v>0</v>
      </c>
      <c r="E6" s="112">
        <f>thanh!L6</f>
        <v>0</v>
      </c>
      <c r="F6" s="112">
        <f>than!L6</f>
        <v>0</v>
      </c>
      <c r="G6" s="112">
        <f>TTr!L6</f>
        <v>0</v>
      </c>
      <c r="H6" s="112">
        <f>thuy!L6</f>
        <v>0</v>
      </c>
      <c r="I6" s="112">
        <f>'An'!L6</f>
        <v>0</v>
      </c>
      <c r="J6" s="15">
        <f>hieu!L6</f>
        <v>1</v>
      </c>
      <c r="K6" s="112">
        <f>tuyen!L6</f>
        <v>0</v>
      </c>
      <c r="L6" s="112">
        <f>C6+D6+E6+F6+G6+H6+I6+J6+K6</f>
        <v>1</v>
      </c>
      <c r="M6" s="112">
        <f>L6*675</f>
        <v>675</v>
      </c>
      <c r="N6" s="44"/>
    </row>
    <row r="7" spans="1:14" s="1" customFormat="1" ht="15.75" customHeight="1">
      <c r="A7" s="10">
        <v>2</v>
      </c>
      <c r="B7" s="11" t="s">
        <v>7</v>
      </c>
      <c r="C7" s="120">
        <f>chinh!L7</f>
        <v>0</v>
      </c>
      <c r="D7" s="112">
        <f>nghia!L7</f>
        <v>2</v>
      </c>
      <c r="E7" s="49">
        <f>thanh!L7</f>
        <v>0</v>
      </c>
      <c r="F7" s="112">
        <f>than!L7</f>
        <v>0</v>
      </c>
      <c r="G7" s="112">
        <f>TTr!L7</f>
        <v>3</v>
      </c>
      <c r="H7" s="49">
        <f>thuy!L7</f>
        <v>2</v>
      </c>
      <c r="I7" s="85">
        <f>'An'!L7</f>
        <v>3</v>
      </c>
      <c r="J7" s="15">
        <f>hieu!L7</f>
        <v>1</v>
      </c>
      <c r="K7" s="112">
        <f>tuyen!L7</f>
        <v>0</v>
      </c>
      <c r="L7" s="128">
        <f aca="true" t="shared" si="0" ref="L7:L21">C7+D7+E7+F7+G7+H7+I7+J7+K7</f>
        <v>11</v>
      </c>
      <c r="M7" s="54">
        <f>L7*chinh!D7</f>
        <v>4455</v>
      </c>
      <c r="N7" s="50"/>
    </row>
    <row r="8" spans="1:14" s="1" customFormat="1" ht="15.75" customHeight="1">
      <c r="A8" s="10">
        <v>3</v>
      </c>
      <c r="B8" s="11" t="s">
        <v>8</v>
      </c>
      <c r="C8" s="120">
        <f>chinh!L8</f>
        <v>0</v>
      </c>
      <c r="D8" s="112">
        <f>nghia!L8</f>
        <v>1</v>
      </c>
      <c r="E8" s="49">
        <f>thanh!L8</f>
        <v>0</v>
      </c>
      <c r="F8" s="112">
        <f>than!L8</f>
        <v>1</v>
      </c>
      <c r="G8" s="112">
        <f>TTr!L8</f>
        <v>3</v>
      </c>
      <c r="H8" s="49">
        <f>thuy!L8</f>
        <v>1</v>
      </c>
      <c r="I8" s="85">
        <f>'An'!L8</f>
        <v>0</v>
      </c>
      <c r="J8" s="15">
        <f>hieu!L8</f>
        <v>0</v>
      </c>
      <c r="K8" s="112">
        <f>tuyen!L8</f>
        <v>0</v>
      </c>
      <c r="L8" s="128">
        <f t="shared" si="0"/>
        <v>6</v>
      </c>
      <c r="M8" s="54">
        <f>L8*chinh!D8</f>
        <v>2430</v>
      </c>
      <c r="N8" s="50"/>
    </row>
    <row r="9" spans="1:14" s="1" customFormat="1" ht="15.75" customHeight="1">
      <c r="A9" s="10">
        <v>4</v>
      </c>
      <c r="B9" s="11" t="s">
        <v>9</v>
      </c>
      <c r="C9" s="120">
        <f>chinh!L9</f>
        <v>9</v>
      </c>
      <c r="D9" s="112">
        <f>nghia!L9</f>
        <v>6</v>
      </c>
      <c r="E9" s="49">
        <f>thanh!L9</f>
        <v>2</v>
      </c>
      <c r="F9" s="112">
        <f>than!L9</f>
        <v>4</v>
      </c>
      <c r="G9" s="112">
        <f>TTr!L9</f>
        <v>6</v>
      </c>
      <c r="H9" s="49">
        <f>thuy!L9</f>
        <v>3</v>
      </c>
      <c r="I9" s="85">
        <f>'An'!L9</f>
        <v>3</v>
      </c>
      <c r="J9" s="15">
        <f>hieu!L9</f>
        <v>3</v>
      </c>
      <c r="K9" s="112">
        <f>tuyen!L9</f>
        <v>12</v>
      </c>
      <c r="L9" s="128">
        <f t="shared" si="0"/>
        <v>48</v>
      </c>
      <c r="M9" s="54">
        <f>L9*chinh!D9</f>
        <v>12960</v>
      </c>
      <c r="N9" s="50"/>
    </row>
    <row r="10" spans="1:14" s="1" customFormat="1" ht="15.75" customHeight="1">
      <c r="A10" s="10">
        <v>5</v>
      </c>
      <c r="B10" s="11" t="s">
        <v>55</v>
      </c>
      <c r="C10" s="120">
        <f>chinh!L10</f>
        <v>2</v>
      </c>
      <c r="D10" s="112">
        <f>nghia!L10</f>
        <v>2</v>
      </c>
      <c r="E10" s="49">
        <f>thanh!L10</f>
        <v>4</v>
      </c>
      <c r="F10" s="112">
        <f>than!L10</f>
        <v>7</v>
      </c>
      <c r="G10" s="112">
        <f>TTr!L10</f>
        <v>13</v>
      </c>
      <c r="H10" s="49">
        <f>thuy!L10</f>
        <v>6</v>
      </c>
      <c r="I10" s="85">
        <f>'An'!L10</f>
        <v>11</v>
      </c>
      <c r="J10" s="15">
        <f>hieu!L10</f>
        <v>8</v>
      </c>
      <c r="K10" s="112">
        <f>tuyen!L10</f>
        <v>4</v>
      </c>
      <c r="L10" s="128">
        <f t="shared" si="0"/>
        <v>57</v>
      </c>
      <c r="M10" s="54">
        <f>L10*chinh!D10</f>
        <v>30780</v>
      </c>
      <c r="N10" s="50"/>
    </row>
    <row r="11" spans="1:14" s="1" customFormat="1" ht="15.75" customHeight="1">
      <c r="A11" s="10">
        <v>6</v>
      </c>
      <c r="B11" s="11" t="s">
        <v>10</v>
      </c>
      <c r="C11" s="120">
        <f>chinh!L11</f>
        <v>4</v>
      </c>
      <c r="D11" s="112">
        <f>nghia!L11</f>
        <v>1</v>
      </c>
      <c r="E11" s="49">
        <f>thanh!L11</f>
        <v>8</v>
      </c>
      <c r="F11" s="112">
        <f>than!L11</f>
        <v>2</v>
      </c>
      <c r="G11" s="112">
        <f>TTr!L11</f>
        <v>6</v>
      </c>
      <c r="H11" s="49">
        <f>thuy!L11</f>
        <v>23</v>
      </c>
      <c r="I11" s="85">
        <f>'An'!L11</f>
        <v>9</v>
      </c>
      <c r="J11" s="15">
        <f>hieu!L11</f>
        <v>5</v>
      </c>
      <c r="K11" s="112">
        <f>tuyen!L11</f>
        <v>8</v>
      </c>
      <c r="L11" s="128">
        <f t="shared" si="0"/>
        <v>66</v>
      </c>
      <c r="M11" s="54">
        <f>L11*chinh!D11</f>
        <v>26730</v>
      </c>
      <c r="N11" s="50"/>
    </row>
    <row r="12" spans="1:14" s="1" customFormat="1" ht="15.75" customHeight="1">
      <c r="A12" s="10">
        <v>7</v>
      </c>
      <c r="B12" s="11" t="s">
        <v>64</v>
      </c>
      <c r="C12" s="120">
        <f>chinh!L12</f>
        <v>0</v>
      </c>
      <c r="D12" s="112">
        <f>nghia!L12</f>
        <v>1</v>
      </c>
      <c r="E12" s="49">
        <f>thanh!L12</f>
        <v>5</v>
      </c>
      <c r="F12" s="112">
        <f>than!L12</f>
        <v>4</v>
      </c>
      <c r="G12" s="112">
        <f>TTr!L12</f>
        <v>2</v>
      </c>
      <c r="H12" s="49">
        <f>thuy!L12</f>
        <v>2</v>
      </c>
      <c r="I12" s="85">
        <f>'An'!L12</f>
        <v>4</v>
      </c>
      <c r="J12" s="15">
        <f>hieu!L12</f>
        <v>5</v>
      </c>
      <c r="K12" s="112">
        <f>tuyen!L12</f>
        <v>3</v>
      </c>
      <c r="L12" s="128">
        <f t="shared" si="0"/>
        <v>26</v>
      </c>
      <c r="M12" s="54">
        <f>L12*chinh!D12</f>
        <v>14040</v>
      </c>
      <c r="N12" s="50"/>
    </row>
    <row r="13" spans="1:14" s="1" customFormat="1" ht="15.75" customHeight="1">
      <c r="A13" s="10">
        <v>8</v>
      </c>
      <c r="B13" s="11" t="s">
        <v>50</v>
      </c>
      <c r="C13" s="120">
        <f>chinh!L13</f>
        <v>59</v>
      </c>
      <c r="D13" s="112">
        <f>nghia!L13</f>
        <v>127</v>
      </c>
      <c r="E13" s="49">
        <f>thanh!L13</f>
        <v>49</v>
      </c>
      <c r="F13" s="112">
        <f>than!L13</f>
        <v>101</v>
      </c>
      <c r="G13" s="112">
        <f>TTr!L13</f>
        <v>109</v>
      </c>
      <c r="H13" s="49">
        <f>thuy!L13</f>
        <v>92</v>
      </c>
      <c r="I13" s="85">
        <f>'An'!L13</f>
        <v>111</v>
      </c>
      <c r="J13" s="15">
        <f>hieu!L13</f>
        <v>105</v>
      </c>
      <c r="K13" s="112">
        <f>tuyen!L13</f>
        <v>121</v>
      </c>
      <c r="L13" s="128">
        <f t="shared" si="0"/>
        <v>874</v>
      </c>
      <c r="M13" s="54">
        <f>L13*chinh!D13</f>
        <v>235980</v>
      </c>
      <c r="N13" s="50"/>
    </row>
    <row r="14" spans="1:14" s="1" customFormat="1" ht="15.75" customHeight="1">
      <c r="A14" s="10">
        <v>9</v>
      </c>
      <c r="B14" s="11" t="s">
        <v>11</v>
      </c>
      <c r="C14" s="120">
        <f>chinh!L14</f>
        <v>41</v>
      </c>
      <c r="D14" s="112">
        <f>nghia!L14</f>
        <v>77</v>
      </c>
      <c r="E14" s="49">
        <f>thanh!L14</f>
        <v>14</v>
      </c>
      <c r="F14" s="112">
        <f>than!L14</f>
        <v>46</v>
      </c>
      <c r="G14" s="112">
        <f>TTr!L14</f>
        <v>10</v>
      </c>
      <c r="H14" s="49">
        <f>thuy!L14</f>
        <v>50</v>
      </c>
      <c r="I14" s="85">
        <f>'An'!L14</f>
        <v>50</v>
      </c>
      <c r="J14" s="15">
        <f>hieu!L14</f>
        <v>48</v>
      </c>
      <c r="K14" s="112">
        <f>tuyen!L14</f>
        <v>39</v>
      </c>
      <c r="L14" s="128">
        <f t="shared" si="0"/>
        <v>375</v>
      </c>
      <c r="M14" s="54">
        <f>L14*chinh!D14</f>
        <v>151875</v>
      </c>
      <c r="N14" s="50"/>
    </row>
    <row r="15" spans="1:14" s="1" customFormat="1" ht="15.75" customHeight="1">
      <c r="A15" s="10">
        <v>10</v>
      </c>
      <c r="B15" s="11" t="s">
        <v>12</v>
      </c>
      <c r="C15" s="120">
        <f>chinh!L15</f>
        <v>10</v>
      </c>
      <c r="D15" s="112">
        <f>nghia!L15</f>
        <v>14</v>
      </c>
      <c r="E15" s="49">
        <f>thanh!L15</f>
        <v>3</v>
      </c>
      <c r="F15" s="112">
        <f>than!L15</f>
        <v>11</v>
      </c>
      <c r="G15" s="112">
        <f>TTr!L15</f>
        <v>1</v>
      </c>
      <c r="H15" s="49">
        <f>thuy!L15</f>
        <v>9</v>
      </c>
      <c r="I15" s="85">
        <f>'An'!L15</f>
        <v>3</v>
      </c>
      <c r="J15" s="15">
        <f>hieu!L15</f>
        <v>10</v>
      </c>
      <c r="K15" s="112">
        <f>tuyen!L15</f>
        <v>11</v>
      </c>
      <c r="L15" s="128">
        <f t="shared" si="0"/>
        <v>72</v>
      </c>
      <c r="M15" s="54">
        <f>L15*chinh!D15</f>
        <v>38880</v>
      </c>
      <c r="N15" s="50"/>
    </row>
    <row r="16" spans="1:14" s="1" customFormat="1" ht="15.75" customHeight="1">
      <c r="A16" s="10">
        <v>11</v>
      </c>
      <c r="B16" s="11" t="s">
        <v>13</v>
      </c>
      <c r="C16" s="120">
        <f>chinh!L16</f>
        <v>11</v>
      </c>
      <c r="D16" s="112">
        <f>nghia!L16</f>
        <v>27</v>
      </c>
      <c r="E16" s="49">
        <f>thanh!L16</f>
        <v>9</v>
      </c>
      <c r="F16" s="112">
        <f>than!L16</f>
        <v>18</v>
      </c>
      <c r="G16" s="112">
        <f>TTr!L16</f>
        <v>3</v>
      </c>
      <c r="H16" s="49">
        <f>thuy!L16</f>
        <v>49</v>
      </c>
      <c r="I16" s="85">
        <f>'An'!L16</f>
        <v>25</v>
      </c>
      <c r="J16" s="15">
        <f>hieu!L16</f>
        <v>32</v>
      </c>
      <c r="K16" s="112">
        <f>tuyen!L16</f>
        <v>19</v>
      </c>
      <c r="L16" s="128">
        <f t="shared" si="0"/>
        <v>193</v>
      </c>
      <c r="M16" s="54">
        <f>L16*chinh!D16</f>
        <v>104220</v>
      </c>
      <c r="N16" s="50"/>
    </row>
    <row r="17" spans="1:14" s="1" customFormat="1" ht="15.75" customHeight="1">
      <c r="A17" s="10">
        <v>12</v>
      </c>
      <c r="B17" s="11" t="s">
        <v>14</v>
      </c>
      <c r="C17" s="120">
        <f>chinh!L17</f>
        <v>19</v>
      </c>
      <c r="D17" s="112">
        <f>nghia!L17</f>
        <v>24</v>
      </c>
      <c r="E17" s="49">
        <f>thanh!L17</f>
        <v>8</v>
      </c>
      <c r="F17" s="112">
        <f>than!L17</f>
        <v>39</v>
      </c>
      <c r="G17" s="112">
        <f>TTr!L17</f>
        <v>28</v>
      </c>
      <c r="H17" s="49">
        <f>thuy!L17</f>
        <v>40</v>
      </c>
      <c r="I17" s="85">
        <f>'An'!L17</f>
        <v>15</v>
      </c>
      <c r="J17" s="15">
        <f>hieu!L17</f>
        <v>19</v>
      </c>
      <c r="K17" s="112">
        <f>tuyen!L17</f>
        <v>21</v>
      </c>
      <c r="L17" s="128">
        <f t="shared" si="0"/>
        <v>213</v>
      </c>
      <c r="M17" s="54">
        <f>L17*chinh!D17</f>
        <v>115020</v>
      </c>
      <c r="N17" s="50"/>
    </row>
    <row r="18" spans="1:14" s="1" customFormat="1" ht="15.75" customHeight="1">
      <c r="A18" s="10">
        <v>13</v>
      </c>
      <c r="B18" s="11" t="s">
        <v>15</v>
      </c>
      <c r="C18" s="120">
        <f>chinh!L18</f>
        <v>4</v>
      </c>
      <c r="D18" s="112">
        <f>nghia!L18</f>
        <v>8</v>
      </c>
      <c r="E18" s="49">
        <f>thanh!L18</f>
        <v>3</v>
      </c>
      <c r="F18" s="112">
        <f>than!L18</f>
        <v>6</v>
      </c>
      <c r="G18" s="112">
        <f>TTr!L18</f>
        <v>11</v>
      </c>
      <c r="H18" s="49">
        <f>thuy!L18</f>
        <v>8</v>
      </c>
      <c r="I18" s="85">
        <f>'An'!L18</f>
        <v>5</v>
      </c>
      <c r="J18" s="15">
        <f>hieu!L18</f>
        <v>9</v>
      </c>
      <c r="K18" s="112">
        <f>tuyen!L18</f>
        <v>11</v>
      </c>
      <c r="L18" s="128">
        <f t="shared" si="0"/>
        <v>65</v>
      </c>
      <c r="M18" s="54">
        <f>L18*chinh!D18</f>
        <v>43875</v>
      </c>
      <c r="N18" s="50"/>
    </row>
    <row r="19" spans="1:14" s="1" customFormat="1" ht="15.75" customHeight="1">
      <c r="A19" s="10">
        <v>14</v>
      </c>
      <c r="B19" s="11" t="s">
        <v>16</v>
      </c>
      <c r="C19" s="120">
        <f>chinh!L19</f>
        <v>8</v>
      </c>
      <c r="D19" s="112">
        <f>nghia!L19</f>
        <v>25</v>
      </c>
      <c r="E19" s="49">
        <f>thanh!L19</f>
        <v>9</v>
      </c>
      <c r="F19" s="112">
        <f>than!L19</f>
        <v>17</v>
      </c>
      <c r="G19" s="112">
        <f>TTr!L19</f>
        <v>18</v>
      </c>
      <c r="H19" s="49">
        <f>thuy!L19</f>
        <v>7</v>
      </c>
      <c r="I19" s="85">
        <f>'An'!L19</f>
        <v>8</v>
      </c>
      <c r="J19" s="15">
        <f>hieu!L19</f>
        <v>16</v>
      </c>
      <c r="K19" s="112">
        <f>tuyen!L19</f>
        <v>7</v>
      </c>
      <c r="L19" s="128">
        <f t="shared" si="0"/>
        <v>115</v>
      </c>
      <c r="M19" s="54">
        <f>L19*chinh!D19</f>
        <v>77625</v>
      </c>
      <c r="N19" s="50"/>
    </row>
    <row r="20" spans="1:14" s="1" customFormat="1" ht="15.75" customHeight="1">
      <c r="A20" s="10">
        <v>15</v>
      </c>
      <c r="B20" s="16" t="s">
        <v>56</v>
      </c>
      <c r="C20" s="120">
        <f>chinh!L20</f>
        <v>1</v>
      </c>
      <c r="D20" s="112">
        <f>nghia!L20</f>
        <v>0</v>
      </c>
      <c r="E20" s="49">
        <f>thanh!L20</f>
        <v>0</v>
      </c>
      <c r="F20" s="112">
        <f>than!L20</f>
        <v>0</v>
      </c>
      <c r="G20" s="112">
        <f>TTr!L20</f>
        <v>0</v>
      </c>
      <c r="H20" s="49">
        <f>thuy!L20</f>
        <v>0</v>
      </c>
      <c r="I20" s="85">
        <f>'An'!L20</f>
        <v>0</v>
      </c>
      <c r="J20" s="15">
        <f>hieu!L20</f>
        <v>0</v>
      </c>
      <c r="K20" s="112">
        <f>tuyen!L20</f>
        <v>0</v>
      </c>
      <c r="L20" s="128">
        <f t="shared" si="0"/>
        <v>1</v>
      </c>
      <c r="M20" s="54">
        <f>L20*chinh!D20</f>
        <v>540</v>
      </c>
      <c r="N20" s="50"/>
    </row>
    <row r="21" spans="1:15" s="1" customFormat="1" ht="15.75" customHeight="1">
      <c r="A21" s="10">
        <v>16</v>
      </c>
      <c r="B21" s="16" t="s">
        <v>86</v>
      </c>
      <c r="C21" s="120">
        <f>chinh!L21</f>
        <v>0</v>
      </c>
      <c r="D21" s="112">
        <f>nghia!L21</f>
        <v>2</v>
      </c>
      <c r="E21" s="49">
        <f>thanh!L21</f>
        <v>0</v>
      </c>
      <c r="F21" s="112">
        <f>than!L21</f>
        <v>0</v>
      </c>
      <c r="G21" s="112">
        <f>TTr!L21</f>
        <v>0</v>
      </c>
      <c r="H21" s="49">
        <f>thuy!L21</f>
        <v>5</v>
      </c>
      <c r="I21" s="85">
        <f>'An'!L21</f>
        <v>2</v>
      </c>
      <c r="J21" s="15">
        <f>hieu!L21</f>
        <v>0</v>
      </c>
      <c r="K21" s="112">
        <f>tuyen!L21</f>
        <v>1</v>
      </c>
      <c r="L21" s="128">
        <f t="shared" si="0"/>
        <v>10</v>
      </c>
      <c r="M21" s="54">
        <f>L21*chinh!D21</f>
        <v>4050</v>
      </c>
      <c r="N21" s="50"/>
      <c r="O21" s="1" t="s">
        <v>19</v>
      </c>
    </row>
    <row r="22" spans="1:14" s="1" customFormat="1" ht="15.75" customHeight="1">
      <c r="A22" s="10">
        <v>17</v>
      </c>
      <c r="B22" s="11" t="s">
        <v>17</v>
      </c>
      <c r="C22" s="120">
        <f>chinh!L22</f>
        <v>31</v>
      </c>
      <c r="D22" s="112">
        <f>nghia!L22</f>
        <v>59</v>
      </c>
      <c r="E22" s="49">
        <f>thanh!L22</f>
        <v>21</v>
      </c>
      <c r="F22" s="112">
        <f>than!L22</f>
        <v>61</v>
      </c>
      <c r="G22" s="112">
        <f>TTr!L22</f>
        <v>57</v>
      </c>
      <c r="H22" s="49">
        <f>thuy!L22</f>
        <v>53</v>
      </c>
      <c r="I22" s="85">
        <f>'An'!L22</f>
        <v>27</v>
      </c>
      <c r="J22" s="15">
        <f>hieu!L22</f>
        <v>43</v>
      </c>
      <c r="K22" s="112">
        <f>tuyen!L22</f>
        <v>40</v>
      </c>
      <c r="L22" s="133">
        <f>SUM(C22:K22)</f>
        <v>392</v>
      </c>
      <c r="M22" s="54">
        <f>L22*chinh!D22</f>
        <v>105840</v>
      </c>
      <c r="N22" s="50"/>
    </row>
    <row r="23" spans="1:15" s="53" customFormat="1" ht="15.75" customHeight="1">
      <c r="A23" s="10">
        <v>18</v>
      </c>
      <c r="B23" s="17" t="s">
        <v>18</v>
      </c>
      <c r="C23" s="120">
        <f>chinh!L23</f>
        <v>199</v>
      </c>
      <c r="D23" s="112">
        <f>nghia!L23</f>
        <v>376</v>
      </c>
      <c r="E23" s="49">
        <f>thanh!L23</f>
        <v>135</v>
      </c>
      <c r="F23" s="112">
        <f>than!L23</f>
        <v>317</v>
      </c>
      <c r="G23" s="112">
        <f>TTr!L23</f>
        <v>268</v>
      </c>
      <c r="H23" s="49">
        <f>thuy!L23</f>
        <v>350</v>
      </c>
      <c r="I23" s="85">
        <f>'An'!L23</f>
        <v>276</v>
      </c>
      <c r="J23" s="15">
        <f>hieu!L23</f>
        <v>304</v>
      </c>
      <c r="K23" s="112">
        <f>tuyen!L23</f>
        <v>297</v>
      </c>
      <c r="L23" s="133">
        <f>SUM(L7:L22)</f>
        <v>2524</v>
      </c>
      <c r="M23" s="133">
        <f>SUM(M6:M22)</f>
        <v>969975</v>
      </c>
      <c r="N23" s="52"/>
      <c r="O23" s="121"/>
    </row>
    <row r="24" spans="1:14" s="1" customFormat="1" ht="15.75" customHeight="1">
      <c r="A24" s="10">
        <v>19</v>
      </c>
      <c r="B24" s="22" t="s">
        <v>20</v>
      </c>
      <c r="C24" s="120">
        <f>chinh!L24</f>
        <v>0</v>
      </c>
      <c r="D24" s="112">
        <f>nghia!L24</f>
        <v>0</v>
      </c>
      <c r="E24" s="49">
        <f>thanh!L24</f>
        <v>0</v>
      </c>
      <c r="F24" s="112">
        <f>than!L24</f>
        <v>3</v>
      </c>
      <c r="G24" s="112">
        <f>TTr!L24</f>
        <v>1</v>
      </c>
      <c r="H24" s="49">
        <f>thuy!L24</f>
        <v>2</v>
      </c>
      <c r="I24" s="85">
        <f>'An'!L24</f>
        <v>0</v>
      </c>
      <c r="J24" s="15">
        <f>hieu!L24</f>
        <v>3</v>
      </c>
      <c r="K24" s="112">
        <f>tuyen!L24</f>
        <v>1</v>
      </c>
      <c r="L24" s="133">
        <f>SUM(C24:K24)</f>
        <v>10</v>
      </c>
      <c r="M24" s="133">
        <f>L24*chinh!D24</f>
        <v>54000</v>
      </c>
      <c r="N24" s="50"/>
    </row>
    <row r="25" spans="1:15" s="58" customFormat="1" ht="15.75" customHeight="1">
      <c r="A25" s="55"/>
      <c r="B25" s="55" t="s">
        <v>21</v>
      </c>
      <c r="C25" s="56">
        <f>SUM(C23:C24)</f>
        <v>199</v>
      </c>
      <c r="D25" s="142">
        <f>SUM(D6:D22)</f>
        <v>376</v>
      </c>
      <c r="E25" s="56">
        <f>SUM(E6:E22)</f>
        <v>135</v>
      </c>
      <c r="F25" s="142">
        <f>SUM(F6:F22)</f>
        <v>317</v>
      </c>
      <c r="G25" s="142">
        <f>SUM(G23:G24)</f>
        <v>269</v>
      </c>
      <c r="H25" s="56">
        <f>SUM(H6:H22)</f>
        <v>350</v>
      </c>
      <c r="I25" s="142">
        <f>SUM(I6:I22)</f>
        <v>276</v>
      </c>
      <c r="J25" s="56">
        <f>SUM(J23:J24)</f>
        <v>307</v>
      </c>
      <c r="K25" s="56">
        <f>SUM(K23:K24)</f>
        <v>298</v>
      </c>
      <c r="L25" s="126">
        <f>L23+L24</f>
        <v>2534</v>
      </c>
      <c r="M25" s="126">
        <f>M23+M24</f>
        <v>1023975</v>
      </c>
      <c r="N25" s="57"/>
      <c r="O25" s="122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7"/>
      <c r="M26" s="45"/>
    </row>
    <row r="27" spans="1:13" ht="30" customHeight="1">
      <c r="A27" s="3"/>
      <c r="B27" s="3"/>
      <c r="C27" s="3"/>
      <c r="D27" s="3"/>
      <c r="E27" s="166"/>
      <c r="F27" s="166"/>
      <c r="G27" s="166"/>
      <c r="H27" s="166"/>
      <c r="I27" s="166"/>
      <c r="J27" s="166"/>
      <c r="K27" s="166"/>
      <c r="L27" s="165"/>
      <c r="M27" s="165"/>
    </row>
    <row r="28" ht="15">
      <c r="F28" t="s">
        <v>19</v>
      </c>
    </row>
    <row r="30" spans="2:4" ht="16.5">
      <c r="B30" s="49" t="s">
        <v>37</v>
      </c>
      <c r="C30" s="126">
        <v>81945</v>
      </c>
      <c r="D30" s="146"/>
    </row>
    <row r="31" spans="2:4" ht="16.5">
      <c r="B31" s="49" t="s">
        <v>48</v>
      </c>
      <c r="C31" s="126">
        <v>159570</v>
      </c>
      <c r="D31" s="146"/>
    </row>
    <row r="32" spans="2:4" ht="16.5">
      <c r="B32" s="49" t="s">
        <v>71</v>
      </c>
      <c r="C32" s="126">
        <v>51570</v>
      </c>
      <c r="D32" s="147"/>
    </row>
    <row r="33" spans="2:4" ht="16.5">
      <c r="B33" s="49" t="s">
        <v>72</v>
      </c>
      <c r="C33" s="126">
        <v>123795</v>
      </c>
      <c r="D33" s="146"/>
    </row>
    <row r="34" spans="2:4" ht="16.5">
      <c r="B34" s="49" t="s">
        <v>73</v>
      </c>
      <c r="C34" s="126">
        <v>100710</v>
      </c>
      <c r="D34" s="145"/>
    </row>
    <row r="35" spans="2:3" ht="16.5">
      <c r="B35" s="49" t="s">
        <v>74</v>
      </c>
      <c r="C35" s="126">
        <v>156735</v>
      </c>
    </row>
    <row r="36" spans="2:3" ht="16.5">
      <c r="B36" s="49" t="s">
        <v>75</v>
      </c>
      <c r="C36" s="126">
        <v>114885</v>
      </c>
    </row>
    <row r="37" spans="2:3" ht="16.5">
      <c r="B37" s="49" t="s">
        <v>76</v>
      </c>
      <c r="C37" s="126">
        <v>115830</v>
      </c>
    </row>
    <row r="38" spans="2:3" ht="16.5">
      <c r="B38" s="49" t="s">
        <v>77</v>
      </c>
      <c r="C38" s="126">
        <v>126090</v>
      </c>
    </row>
    <row r="39" spans="2:3" ht="16.5">
      <c r="B39" s="51" t="s">
        <v>78</v>
      </c>
      <c r="C39" s="126">
        <f>SUM(C30:C38)</f>
        <v>1031130</v>
      </c>
    </row>
    <row r="40" spans="2:3" ht="16.5">
      <c r="B40" s="143" t="s">
        <v>69</v>
      </c>
      <c r="C40" s="126">
        <v>12150</v>
      </c>
    </row>
    <row r="41" spans="2:3" ht="16.5">
      <c r="B41" s="143" t="s">
        <v>79</v>
      </c>
      <c r="C41" s="144">
        <f>SUM(C39:C40)</f>
        <v>1043280</v>
      </c>
    </row>
    <row r="42" spans="2:5" ht="15.75">
      <c r="B42" s="145"/>
      <c r="C42" s="146"/>
      <c r="D42" s="164"/>
      <c r="E42" s="164"/>
    </row>
    <row r="43" spans="2:5" ht="15.75">
      <c r="B43" s="145"/>
      <c r="C43" s="146"/>
      <c r="D43" s="145"/>
      <c r="E43" s="145"/>
    </row>
    <row r="44" spans="2:5" ht="15.75">
      <c r="B44" s="145"/>
      <c r="C44" s="146"/>
      <c r="D44" s="145"/>
      <c r="E44" s="145"/>
    </row>
    <row r="45" spans="2:5" ht="15.75">
      <c r="B45" s="145"/>
      <c r="C45" s="146"/>
      <c r="D45" s="145"/>
      <c r="E45" s="145"/>
    </row>
    <row r="46" spans="2:5" ht="15.75">
      <c r="B46" s="145"/>
      <c r="C46" s="146"/>
      <c r="D46" s="145"/>
      <c r="E46" s="145"/>
    </row>
    <row r="47" spans="2:5" ht="15.75">
      <c r="B47" s="145"/>
      <c r="C47" s="146"/>
      <c r="D47" s="145"/>
      <c r="E47" s="145"/>
    </row>
    <row r="48" spans="2:5" ht="15">
      <c r="B48" s="145"/>
      <c r="C48" s="145"/>
      <c r="D48" s="145"/>
      <c r="E48" s="145"/>
    </row>
    <row r="49" spans="2:5" ht="15">
      <c r="B49" s="145"/>
      <c r="C49" s="145"/>
      <c r="D49" s="145"/>
      <c r="E49" s="145"/>
    </row>
  </sheetData>
  <mergeCells count="7">
    <mergeCell ref="D42:E42"/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9"/>
  <sheetViews>
    <sheetView workbookViewId="0" topLeftCell="A10">
      <selection activeCell="F3" sqref="F3:J3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1" customWidth="1"/>
    <col min="10" max="10" width="6.3984375" style="41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34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74" t="s">
        <v>91</v>
      </c>
      <c r="G3" s="174"/>
      <c r="H3" s="174"/>
      <c r="I3" s="174"/>
      <c r="J3" s="174"/>
      <c r="K3" s="33"/>
      <c r="L3" s="5"/>
      <c r="M3" s="27"/>
      <c r="N3" s="27"/>
      <c r="O3" s="182" t="s">
        <v>2</v>
      </c>
      <c r="P3" s="182"/>
    </row>
    <row r="4" spans="1:16" ht="19.5" customHeight="1">
      <c r="A4" s="175" t="s">
        <v>3</v>
      </c>
      <c r="B4" s="177" t="s">
        <v>0</v>
      </c>
      <c r="C4" s="179" t="s">
        <v>26</v>
      </c>
      <c r="D4" s="180"/>
      <c r="E4" s="181"/>
      <c r="F4" s="179" t="s">
        <v>27</v>
      </c>
      <c r="G4" s="150"/>
      <c r="H4" s="179" t="s">
        <v>30</v>
      </c>
      <c r="I4" s="150"/>
      <c r="J4" s="169" t="s">
        <v>23</v>
      </c>
      <c r="K4" s="170"/>
      <c r="L4" s="171" t="s">
        <v>28</v>
      </c>
      <c r="M4" s="172"/>
      <c r="N4" s="183" t="s">
        <v>22</v>
      </c>
      <c r="O4" s="184"/>
      <c r="P4" s="175" t="s">
        <v>4</v>
      </c>
    </row>
    <row r="5" spans="1:16" ht="33" customHeight="1">
      <c r="A5" s="176"/>
      <c r="B5" s="178"/>
      <c r="C5" s="8" t="s">
        <v>5</v>
      </c>
      <c r="D5" s="8" t="s">
        <v>29</v>
      </c>
      <c r="E5" s="9" t="s">
        <v>6</v>
      </c>
      <c r="F5" s="42" t="s">
        <v>5</v>
      </c>
      <c r="G5" s="9" t="s">
        <v>6</v>
      </c>
      <c r="H5" s="42" t="s">
        <v>5</v>
      </c>
      <c r="I5" s="39" t="s">
        <v>6</v>
      </c>
      <c r="J5" s="42" t="s">
        <v>5</v>
      </c>
      <c r="K5" s="8" t="s">
        <v>6</v>
      </c>
      <c r="L5" s="42" t="s">
        <v>5</v>
      </c>
      <c r="M5" s="28" t="s">
        <v>6</v>
      </c>
      <c r="N5" s="42" t="s">
        <v>5</v>
      </c>
      <c r="O5" s="8" t="s">
        <v>6</v>
      </c>
      <c r="P5" s="176"/>
    </row>
    <row r="6" spans="1:16" ht="15.75" customHeight="1">
      <c r="A6" s="10">
        <v>1</v>
      </c>
      <c r="B6" s="11" t="s">
        <v>59</v>
      </c>
      <c r="C6" s="12">
        <v>0</v>
      </c>
      <c r="D6" s="13">
        <v>675</v>
      </c>
      <c r="E6" s="60">
        <f>C6*D6</f>
        <v>0</v>
      </c>
      <c r="F6" s="60"/>
      <c r="G6" s="60">
        <f>D6*F6</f>
        <v>0</v>
      </c>
      <c r="H6" s="60"/>
      <c r="I6" s="60">
        <f aca="true" t="shared" si="0" ref="I6:I22">H6*D6</f>
        <v>0</v>
      </c>
      <c r="J6" s="60"/>
      <c r="K6" s="60"/>
      <c r="L6" s="15">
        <f>C6+F6-H6</f>
        <v>0</v>
      </c>
      <c r="M6" s="62">
        <f>L6*D6</f>
        <v>0</v>
      </c>
      <c r="N6" s="60">
        <f>L6</f>
        <v>0</v>
      </c>
      <c r="O6" s="60">
        <f>K6+M6</f>
        <v>0</v>
      </c>
      <c r="P6" s="140"/>
    </row>
    <row r="7" spans="1:19" s="1" customFormat="1" ht="15.75" customHeight="1">
      <c r="A7" s="10">
        <v>2</v>
      </c>
      <c r="B7" s="11" t="s">
        <v>7</v>
      </c>
      <c r="C7" s="12">
        <v>0</v>
      </c>
      <c r="D7" s="13">
        <v>405</v>
      </c>
      <c r="E7" s="60">
        <f aca="true" t="shared" si="1" ref="E7:E22">C7*D7</f>
        <v>0</v>
      </c>
      <c r="F7" s="60"/>
      <c r="G7" s="60">
        <f aca="true" t="shared" si="2" ref="G7:G23">D7*F7</f>
        <v>0</v>
      </c>
      <c r="H7" s="60"/>
      <c r="I7" s="60">
        <f t="shared" si="0"/>
        <v>0</v>
      </c>
      <c r="J7" s="60"/>
      <c r="K7" s="60"/>
      <c r="L7" s="15">
        <f aca="true" t="shared" si="3" ref="L7:L24">C7+F7-H7</f>
        <v>0</v>
      </c>
      <c r="M7" s="60">
        <f>L7*D7</f>
        <v>0</v>
      </c>
      <c r="N7" s="60">
        <f>L7</f>
        <v>0</v>
      </c>
      <c r="O7" s="60">
        <f>K7+M7</f>
        <v>0</v>
      </c>
      <c r="P7" s="14"/>
      <c r="S7" s="1" t="s">
        <v>19</v>
      </c>
    </row>
    <row r="8" spans="1:16" s="1" customFormat="1" ht="15.75" customHeight="1">
      <c r="A8" s="10">
        <v>3</v>
      </c>
      <c r="B8" s="11" t="s">
        <v>8</v>
      </c>
      <c r="C8" s="12">
        <v>0</v>
      </c>
      <c r="D8" s="13">
        <v>405</v>
      </c>
      <c r="E8" s="60">
        <f t="shared" si="1"/>
        <v>0</v>
      </c>
      <c r="F8" s="60"/>
      <c r="G8" s="60">
        <f t="shared" si="2"/>
        <v>0</v>
      </c>
      <c r="H8" s="60"/>
      <c r="I8" s="60">
        <f t="shared" si="0"/>
        <v>0</v>
      </c>
      <c r="J8" s="60"/>
      <c r="K8" s="60"/>
      <c r="L8" s="15">
        <f t="shared" si="3"/>
        <v>0</v>
      </c>
      <c r="M8" s="60">
        <f aca="true" t="shared" si="4" ref="M8:M21">L8*D8</f>
        <v>0</v>
      </c>
      <c r="N8" s="60">
        <f aca="true" t="shared" si="5" ref="N8:N22">L8</f>
        <v>0</v>
      </c>
      <c r="O8" s="60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9</v>
      </c>
      <c r="C9" s="12">
        <v>9</v>
      </c>
      <c r="D9" s="13">
        <v>270</v>
      </c>
      <c r="E9" s="60">
        <f t="shared" si="1"/>
        <v>2430</v>
      </c>
      <c r="F9" s="60"/>
      <c r="G9" s="60">
        <f t="shared" si="2"/>
        <v>0</v>
      </c>
      <c r="H9" s="60"/>
      <c r="I9" s="60">
        <f t="shared" si="0"/>
        <v>0</v>
      </c>
      <c r="J9" s="60"/>
      <c r="K9" s="60"/>
      <c r="L9" s="15">
        <f t="shared" si="3"/>
        <v>9</v>
      </c>
      <c r="M9" s="60">
        <f t="shared" si="4"/>
        <v>2430</v>
      </c>
      <c r="N9" s="60">
        <f t="shared" si="5"/>
        <v>9</v>
      </c>
      <c r="O9" s="60">
        <f t="shared" si="6"/>
        <v>2430</v>
      </c>
      <c r="P9" s="14"/>
    </row>
    <row r="10" spans="1:16" s="1" customFormat="1" ht="15.75" customHeight="1">
      <c r="A10" s="10">
        <v>5</v>
      </c>
      <c r="B10" s="11" t="s">
        <v>62</v>
      </c>
      <c r="C10" s="12">
        <v>2</v>
      </c>
      <c r="D10" s="13">
        <v>540</v>
      </c>
      <c r="E10" s="60">
        <f t="shared" si="1"/>
        <v>1080</v>
      </c>
      <c r="F10" s="60"/>
      <c r="G10" s="60">
        <f t="shared" si="2"/>
        <v>0</v>
      </c>
      <c r="H10" s="60"/>
      <c r="I10" s="60">
        <f t="shared" si="0"/>
        <v>0</v>
      </c>
      <c r="J10" s="60"/>
      <c r="K10" s="60"/>
      <c r="L10" s="15">
        <f t="shared" si="3"/>
        <v>2</v>
      </c>
      <c r="M10" s="60">
        <f t="shared" si="4"/>
        <v>1080</v>
      </c>
      <c r="N10" s="60">
        <f t="shared" si="5"/>
        <v>2</v>
      </c>
      <c r="O10" s="60">
        <f t="shared" si="6"/>
        <v>1080</v>
      </c>
      <c r="P10" s="14"/>
    </row>
    <row r="11" spans="1:16" s="1" customFormat="1" ht="15.75" customHeight="1">
      <c r="A11" s="10">
        <v>6</v>
      </c>
      <c r="B11" s="11" t="s">
        <v>10</v>
      </c>
      <c r="C11" s="18">
        <v>4</v>
      </c>
      <c r="D11" s="19">
        <v>405</v>
      </c>
      <c r="E11" s="60">
        <f t="shared" si="1"/>
        <v>1620</v>
      </c>
      <c r="F11" s="60"/>
      <c r="G11" s="60">
        <f t="shared" si="2"/>
        <v>0</v>
      </c>
      <c r="H11" s="60"/>
      <c r="I11" s="60">
        <f t="shared" si="0"/>
        <v>0</v>
      </c>
      <c r="J11" s="60"/>
      <c r="K11" s="60"/>
      <c r="L11" s="15">
        <f t="shared" si="3"/>
        <v>4</v>
      </c>
      <c r="M11" s="60">
        <f t="shared" si="4"/>
        <v>1620</v>
      </c>
      <c r="N11" s="60">
        <f t="shared" si="5"/>
        <v>4</v>
      </c>
      <c r="O11" s="60">
        <f t="shared" si="6"/>
        <v>1620</v>
      </c>
      <c r="P11" s="14"/>
    </row>
    <row r="12" spans="1:16" s="1" customFormat="1" ht="15.75" customHeight="1">
      <c r="A12" s="10">
        <v>7</v>
      </c>
      <c r="B12" s="11" t="s">
        <v>64</v>
      </c>
      <c r="C12" s="12">
        <v>0</v>
      </c>
      <c r="D12" s="13">
        <v>540</v>
      </c>
      <c r="E12" s="60">
        <f t="shared" si="1"/>
        <v>0</v>
      </c>
      <c r="F12" s="60"/>
      <c r="G12" s="60">
        <f t="shared" si="2"/>
        <v>0</v>
      </c>
      <c r="H12" s="60"/>
      <c r="I12" s="60">
        <f t="shared" si="0"/>
        <v>0</v>
      </c>
      <c r="J12" s="60"/>
      <c r="K12" s="60"/>
      <c r="L12" s="15">
        <f t="shared" si="3"/>
        <v>0</v>
      </c>
      <c r="M12" s="60">
        <f t="shared" si="4"/>
        <v>0</v>
      </c>
      <c r="N12" s="60">
        <f t="shared" si="5"/>
        <v>0</v>
      </c>
      <c r="O12" s="60">
        <f t="shared" si="6"/>
        <v>0</v>
      </c>
      <c r="P12" s="14"/>
    </row>
    <row r="13" spans="1:19" s="1" customFormat="1" ht="15.75" customHeight="1">
      <c r="A13" s="10">
        <v>8</v>
      </c>
      <c r="B13" s="11" t="s">
        <v>50</v>
      </c>
      <c r="C13" s="18">
        <v>60</v>
      </c>
      <c r="D13" s="19">
        <v>270</v>
      </c>
      <c r="E13" s="60">
        <f t="shared" si="1"/>
        <v>16200</v>
      </c>
      <c r="F13" s="60"/>
      <c r="G13" s="60">
        <f t="shared" si="2"/>
        <v>0</v>
      </c>
      <c r="H13" s="60">
        <v>1</v>
      </c>
      <c r="I13" s="60">
        <f t="shared" si="0"/>
        <v>270</v>
      </c>
      <c r="J13" s="60"/>
      <c r="K13" s="60"/>
      <c r="L13" s="15">
        <f t="shared" si="3"/>
        <v>59</v>
      </c>
      <c r="M13" s="60">
        <f t="shared" si="4"/>
        <v>15930</v>
      </c>
      <c r="N13" s="60">
        <f t="shared" si="5"/>
        <v>59</v>
      </c>
      <c r="O13" s="60">
        <f t="shared" si="6"/>
        <v>15930</v>
      </c>
      <c r="P13" s="117"/>
      <c r="Q13" s="118"/>
      <c r="R13" s="173"/>
      <c r="S13" s="173"/>
    </row>
    <row r="14" spans="1:19" s="1" customFormat="1" ht="15.75" customHeight="1">
      <c r="A14" s="10">
        <v>9</v>
      </c>
      <c r="B14" s="11" t="s">
        <v>11</v>
      </c>
      <c r="C14" s="19">
        <v>41</v>
      </c>
      <c r="D14" s="19">
        <v>405</v>
      </c>
      <c r="E14" s="60">
        <f t="shared" si="1"/>
        <v>16605</v>
      </c>
      <c r="F14" s="60"/>
      <c r="G14" s="60">
        <f t="shared" si="2"/>
        <v>0</v>
      </c>
      <c r="H14" s="60"/>
      <c r="I14" s="60">
        <f t="shared" si="0"/>
        <v>0</v>
      </c>
      <c r="J14" s="60"/>
      <c r="K14" s="60"/>
      <c r="L14" s="15">
        <f t="shared" si="3"/>
        <v>41</v>
      </c>
      <c r="M14" s="60">
        <f t="shared" si="4"/>
        <v>16605</v>
      </c>
      <c r="N14" s="60">
        <f t="shared" si="5"/>
        <v>41</v>
      </c>
      <c r="O14" s="60">
        <f t="shared" si="6"/>
        <v>16605</v>
      </c>
      <c r="P14" s="167"/>
      <c r="Q14" s="168"/>
      <c r="R14" s="168"/>
      <c r="S14" s="168"/>
    </row>
    <row r="15" spans="1:47" s="1" customFormat="1" ht="15.75" customHeight="1">
      <c r="A15" s="10">
        <v>10</v>
      </c>
      <c r="B15" s="11" t="s">
        <v>12</v>
      </c>
      <c r="C15" s="19">
        <v>10</v>
      </c>
      <c r="D15" s="19">
        <v>540</v>
      </c>
      <c r="E15" s="60">
        <f t="shared" si="1"/>
        <v>5400</v>
      </c>
      <c r="F15" s="60"/>
      <c r="G15" s="60">
        <f t="shared" si="2"/>
        <v>0</v>
      </c>
      <c r="H15" s="60"/>
      <c r="I15" s="60">
        <f t="shared" si="0"/>
        <v>0</v>
      </c>
      <c r="J15" s="60"/>
      <c r="K15" s="60"/>
      <c r="L15" s="15">
        <f t="shared" si="3"/>
        <v>10</v>
      </c>
      <c r="M15" s="60">
        <f t="shared" si="4"/>
        <v>5400</v>
      </c>
      <c r="N15" s="60">
        <f t="shared" si="5"/>
        <v>10</v>
      </c>
      <c r="O15" s="60">
        <f t="shared" si="6"/>
        <v>5400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</row>
    <row r="16" spans="1:16" s="1" customFormat="1" ht="15.75" customHeight="1">
      <c r="A16" s="10">
        <v>11</v>
      </c>
      <c r="B16" s="11" t="s">
        <v>13</v>
      </c>
      <c r="C16" s="19">
        <v>11</v>
      </c>
      <c r="D16" s="19">
        <v>540</v>
      </c>
      <c r="E16" s="60">
        <f t="shared" si="1"/>
        <v>5940</v>
      </c>
      <c r="F16" s="60"/>
      <c r="G16" s="60">
        <f t="shared" si="2"/>
        <v>0</v>
      </c>
      <c r="H16" s="60"/>
      <c r="I16" s="60">
        <f t="shared" si="0"/>
        <v>0</v>
      </c>
      <c r="J16" s="60"/>
      <c r="K16" s="60"/>
      <c r="L16" s="15">
        <f t="shared" si="3"/>
        <v>11</v>
      </c>
      <c r="M16" s="60">
        <f t="shared" si="4"/>
        <v>5940</v>
      </c>
      <c r="N16" s="60">
        <f t="shared" si="5"/>
        <v>11</v>
      </c>
      <c r="O16" s="60">
        <f t="shared" si="6"/>
        <v>5940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19</v>
      </c>
      <c r="D17" s="19">
        <v>540</v>
      </c>
      <c r="E17" s="60">
        <f t="shared" si="1"/>
        <v>10260</v>
      </c>
      <c r="F17" s="60"/>
      <c r="G17" s="60">
        <f t="shared" si="2"/>
        <v>0</v>
      </c>
      <c r="H17" s="60"/>
      <c r="I17" s="60">
        <f t="shared" si="0"/>
        <v>0</v>
      </c>
      <c r="J17" s="60"/>
      <c r="K17" s="60"/>
      <c r="L17" s="15">
        <f t="shared" si="3"/>
        <v>19</v>
      </c>
      <c r="M17" s="60">
        <f t="shared" si="4"/>
        <v>10260</v>
      </c>
      <c r="N17" s="60">
        <f t="shared" si="5"/>
        <v>19</v>
      </c>
      <c r="O17" s="60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4</v>
      </c>
      <c r="D18" s="19">
        <v>675</v>
      </c>
      <c r="E18" s="60">
        <f t="shared" si="1"/>
        <v>2700</v>
      </c>
      <c r="F18" s="60"/>
      <c r="G18" s="60">
        <f t="shared" si="2"/>
        <v>0</v>
      </c>
      <c r="H18" s="60"/>
      <c r="I18" s="60">
        <f t="shared" si="0"/>
        <v>0</v>
      </c>
      <c r="J18" s="60"/>
      <c r="K18" s="60"/>
      <c r="L18" s="15">
        <f t="shared" si="3"/>
        <v>4</v>
      </c>
      <c r="M18" s="60">
        <f t="shared" si="4"/>
        <v>2700</v>
      </c>
      <c r="N18" s="60">
        <f t="shared" si="5"/>
        <v>4</v>
      </c>
      <c r="O18" s="60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16</v>
      </c>
      <c r="C19" s="19">
        <v>8</v>
      </c>
      <c r="D19" s="13">
        <v>675</v>
      </c>
      <c r="E19" s="60">
        <f>C19*D19</f>
        <v>5400</v>
      </c>
      <c r="F19" s="60"/>
      <c r="G19" s="60">
        <f t="shared" si="2"/>
        <v>0</v>
      </c>
      <c r="H19" s="60"/>
      <c r="I19" s="60">
        <f t="shared" si="0"/>
        <v>0</v>
      </c>
      <c r="J19" s="60"/>
      <c r="K19" s="60"/>
      <c r="L19" s="15">
        <f t="shared" si="3"/>
        <v>8</v>
      </c>
      <c r="M19" s="60">
        <f t="shared" si="4"/>
        <v>5400</v>
      </c>
      <c r="N19" s="60">
        <f t="shared" si="5"/>
        <v>8</v>
      </c>
      <c r="O19" s="60">
        <f t="shared" si="6"/>
        <v>5400</v>
      </c>
      <c r="P19" s="19"/>
    </row>
    <row r="20" spans="1:16" s="1" customFormat="1" ht="15.75" customHeight="1">
      <c r="A20" s="10">
        <v>15</v>
      </c>
      <c r="B20" s="16" t="s">
        <v>57</v>
      </c>
      <c r="C20" s="13">
        <v>1</v>
      </c>
      <c r="D20" s="13">
        <v>540</v>
      </c>
      <c r="E20" s="60">
        <f>C20*D20</f>
        <v>540</v>
      </c>
      <c r="F20" s="60"/>
      <c r="G20" s="60">
        <f t="shared" si="2"/>
        <v>0</v>
      </c>
      <c r="H20" s="60"/>
      <c r="I20" s="60">
        <f t="shared" si="0"/>
        <v>0</v>
      </c>
      <c r="J20" s="60"/>
      <c r="K20" s="60"/>
      <c r="L20" s="15">
        <f t="shared" si="3"/>
        <v>1</v>
      </c>
      <c r="M20" s="62">
        <f t="shared" si="4"/>
        <v>540</v>
      </c>
      <c r="N20" s="60">
        <f>L20</f>
        <v>1</v>
      </c>
      <c r="O20" s="60">
        <f>K20+M20</f>
        <v>540</v>
      </c>
      <c r="P20" s="14"/>
    </row>
    <row r="21" spans="1:16" s="1" customFormat="1" ht="15.75" customHeight="1">
      <c r="A21" s="10">
        <v>16</v>
      </c>
      <c r="B21" s="16" t="s">
        <v>58</v>
      </c>
      <c r="C21" s="19">
        <v>0</v>
      </c>
      <c r="D21" s="13">
        <v>405</v>
      </c>
      <c r="E21" s="60">
        <f>C21*D21</f>
        <v>0</v>
      </c>
      <c r="F21" s="60"/>
      <c r="G21" s="60">
        <f t="shared" si="2"/>
        <v>0</v>
      </c>
      <c r="H21" s="60"/>
      <c r="I21" s="60">
        <f t="shared" si="0"/>
        <v>0</v>
      </c>
      <c r="J21" s="60"/>
      <c r="K21" s="60"/>
      <c r="L21" s="15">
        <f t="shared" si="3"/>
        <v>0</v>
      </c>
      <c r="M21" s="62">
        <f t="shared" si="4"/>
        <v>0</v>
      </c>
      <c r="N21" s="60">
        <f>L21</f>
        <v>0</v>
      </c>
      <c r="O21" s="60">
        <f>K21+M21</f>
        <v>0</v>
      </c>
      <c r="P21" s="14"/>
    </row>
    <row r="22" spans="1:18" s="1" customFormat="1" ht="15.75" customHeight="1">
      <c r="A22" s="10">
        <v>17</v>
      </c>
      <c r="B22" s="11" t="s">
        <v>17</v>
      </c>
      <c r="C22" s="19">
        <v>31</v>
      </c>
      <c r="D22" s="13">
        <v>270</v>
      </c>
      <c r="E22" s="60">
        <f t="shared" si="1"/>
        <v>8370</v>
      </c>
      <c r="F22" s="60"/>
      <c r="G22" s="60">
        <f t="shared" si="2"/>
        <v>0</v>
      </c>
      <c r="H22" s="60"/>
      <c r="I22" s="60">
        <f t="shared" si="0"/>
        <v>0</v>
      </c>
      <c r="J22" s="60"/>
      <c r="K22" s="60"/>
      <c r="L22" s="15">
        <f t="shared" si="3"/>
        <v>31</v>
      </c>
      <c r="M22" s="62">
        <f>L22*D22</f>
        <v>8370</v>
      </c>
      <c r="N22" s="60">
        <f t="shared" si="5"/>
        <v>31</v>
      </c>
      <c r="O22" s="62">
        <f t="shared" si="6"/>
        <v>8370</v>
      </c>
      <c r="P22" s="117"/>
      <c r="Q22" s="118"/>
      <c r="R22" s="118"/>
    </row>
    <row r="23" spans="1:16" s="53" customFormat="1" ht="15.75" customHeight="1">
      <c r="A23" s="10">
        <v>18</v>
      </c>
      <c r="B23" s="17" t="s">
        <v>18</v>
      </c>
      <c r="C23" s="18">
        <f>SUM(C7:C22)</f>
        <v>200</v>
      </c>
      <c r="D23" s="19"/>
      <c r="E23" s="61">
        <f>SUM(E7:E22)</f>
        <v>76545</v>
      </c>
      <c r="F23" s="61">
        <f>SUM(F7:F22)</f>
        <v>0</v>
      </c>
      <c r="G23" s="60">
        <f t="shared" si="2"/>
        <v>0</v>
      </c>
      <c r="H23" s="61">
        <f>SUM(H7:H22)</f>
        <v>1</v>
      </c>
      <c r="I23" s="61">
        <f>SUM(I6:I22)</f>
        <v>270</v>
      </c>
      <c r="J23" s="61">
        <f>SUM(J7:J22)</f>
        <v>0</v>
      </c>
      <c r="K23" s="61">
        <f>SUM(K5:K22)</f>
        <v>0</v>
      </c>
      <c r="L23" s="15">
        <f t="shared" si="3"/>
        <v>199</v>
      </c>
      <c r="M23" s="61">
        <f>SUM(M7:M22)</f>
        <v>76275</v>
      </c>
      <c r="N23" s="61">
        <f>SUM(N7:N22)</f>
        <v>199</v>
      </c>
      <c r="O23" s="61">
        <f>SUM(O7:O22)</f>
        <v>76275</v>
      </c>
      <c r="P23" s="20"/>
    </row>
    <row r="24" spans="1:16" s="53" customFormat="1" ht="15.75" customHeight="1">
      <c r="A24" s="10">
        <v>19</v>
      </c>
      <c r="B24" s="22" t="s">
        <v>20</v>
      </c>
      <c r="C24" s="14"/>
      <c r="D24" s="61">
        <v>5400</v>
      </c>
      <c r="E24" s="61">
        <f>C24*D24</f>
        <v>0</v>
      </c>
      <c r="F24" s="61"/>
      <c r="G24" s="61">
        <f>F24*D24</f>
        <v>0</v>
      </c>
      <c r="H24" s="61"/>
      <c r="I24" s="61"/>
      <c r="J24" s="61"/>
      <c r="K24" s="80"/>
      <c r="L24" s="15">
        <f t="shared" si="3"/>
        <v>0</v>
      </c>
      <c r="M24" s="61">
        <f>G24</f>
        <v>0</v>
      </c>
      <c r="N24" s="61">
        <f>L24</f>
        <v>0</v>
      </c>
      <c r="O24" s="61">
        <f>K24+M24</f>
        <v>0</v>
      </c>
      <c r="P24" s="20"/>
    </row>
    <row r="25" spans="1:16" s="102" customFormat="1" ht="15.75" customHeight="1">
      <c r="A25" s="95"/>
      <c r="B25" s="95" t="s">
        <v>21</v>
      </c>
      <c r="C25" s="98"/>
      <c r="D25" s="98"/>
      <c r="E25" s="96">
        <f>SUM(E23:E24)</f>
        <v>76545</v>
      </c>
      <c r="F25" s="96"/>
      <c r="G25" s="96">
        <f>SUM(G23:G24)</f>
        <v>0</v>
      </c>
      <c r="H25" s="96">
        <f>H23</f>
        <v>1</v>
      </c>
      <c r="I25" s="96">
        <f>I23</f>
        <v>270</v>
      </c>
      <c r="J25" s="96"/>
      <c r="K25" s="96"/>
      <c r="L25" s="96">
        <f>SUM(L23:L24)</f>
        <v>199</v>
      </c>
      <c r="M25" s="96">
        <f>SUM(M23:M24)</f>
        <v>76275</v>
      </c>
      <c r="N25" s="96">
        <f>C25+F25</f>
        <v>0</v>
      </c>
      <c r="O25" s="96">
        <f>SUM(O23:O24)</f>
        <v>76275</v>
      </c>
      <c r="P25" s="104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1" t="s">
        <v>19</v>
      </c>
    </row>
  </sheetData>
  <mergeCells count="16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P14:S14"/>
    <mergeCell ref="J4:K4"/>
    <mergeCell ref="L4:M4"/>
    <mergeCell ref="A27:E27"/>
    <mergeCell ref="B26:O26"/>
    <mergeCell ref="R13:S1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0">
      <selection activeCell="B26" sqref="B26:O26"/>
    </sheetView>
  </sheetViews>
  <sheetFormatPr defaultColWidth="8.796875" defaultRowHeight="15"/>
  <cols>
    <col min="1" max="1" width="5.69921875" style="107" customWidth="1"/>
    <col min="2" max="2" width="31.8984375" style="107" customWidth="1"/>
    <col min="3" max="3" width="7" style="107" customWidth="1"/>
    <col min="4" max="4" width="7.59765625" style="107" customWidth="1"/>
    <col min="5" max="5" width="8.59765625" style="107" customWidth="1"/>
    <col min="6" max="6" width="6.8984375" style="35" customWidth="1"/>
    <col min="7" max="7" width="7" style="107" customWidth="1"/>
    <col min="8" max="8" width="6.3984375" style="41" customWidth="1"/>
    <col min="9" max="9" width="7.296875" style="41" customWidth="1"/>
    <col min="10" max="10" width="7.09765625" style="35" customWidth="1"/>
    <col min="11" max="11" width="7" style="107" customWidth="1"/>
    <col min="12" max="12" width="6.69921875" style="29" customWidth="1"/>
    <col min="13" max="13" width="10" style="29" customWidth="1"/>
    <col min="14" max="14" width="6.3984375" style="107" customWidth="1"/>
    <col min="15" max="15" width="9.8984375" style="107" customWidth="1"/>
    <col min="16" max="16" width="7" style="107" customWidth="1"/>
    <col min="17" max="16384" width="9.09765625" style="107" customWidth="1"/>
  </cols>
  <sheetData>
    <row r="1" spans="1:16" ht="15.75">
      <c r="A1" s="21" t="s">
        <v>60</v>
      </c>
      <c r="B1" s="21"/>
      <c r="C1" s="21"/>
      <c r="D1" s="21"/>
      <c r="E1" s="106"/>
      <c r="F1" s="34"/>
      <c r="G1" s="106"/>
      <c r="H1" s="106"/>
      <c r="I1" s="37"/>
      <c r="J1" s="37"/>
      <c r="K1" s="34" t="s">
        <v>19</v>
      </c>
      <c r="L1" s="106"/>
      <c r="M1" s="26"/>
      <c r="N1" s="26" t="s">
        <v>19</v>
      </c>
      <c r="O1" s="106"/>
      <c r="P1" s="106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74" t="s">
        <v>89</v>
      </c>
      <c r="G3" s="174"/>
      <c r="H3" s="174"/>
      <c r="I3" s="174"/>
      <c r="J3" s="174"/>
      <c r="K3" s="33"/>
      <c r="L3" s="5"/>
      <c r="M3" s="27"/>
      <c r="N3" s="27"/>
      <c r="O3" s="182" t="s">
        <v>2</v>
      </c>
      <c r="P3" s="182"/>
    </row>
    <row r="4" spans="1:16" ht="21" customHeight="1">
      <c r="A4" s="175" t="s">
        <v>3</v>
      </c>
      <c r="B4" s="177" t="s">
        <v>0</v>
      </c>
      <c r="C4" s="151" t="s">
        <v>26</v>
      </c>
      <c r="D4" s="155"/>
      <c r="E4" s="156"/>
      <c r="F4" s="151" t="s">
        <v>27</v>
      </c>
      <c r="G4" s="152"/>
      <c r="H4" s="151" t="s">
        <v>30</v>
      </c>
      <c r="I4" s="152"/>
      <c r="J4" s="153" t="s">
        <v>23</v>
      </c>
      <c r="K4" s="154"/>
      <c r="L4" s="160" t="s">
        <v>28</v>
      </c>
      <c r="M4" s="185"/>
      <c r="N4" s="158" t="s">
        <v>22</v>
      </c>
      <c r="O4" s="159"/>
      <c r="P4" s="175" t="s">
        <v>4</v>
      </c>
    </row>
    <row r="5" spans="1:16" ht="25.5" customHeight="1">
      <c r="A5" s="176"/>
      <c r="B5" s="178"/>
      <c r="C5" s="71" t="s">
        <v>5</v>
      </c>
      <c r="D5" s="78" t="s">
        <v>29</v>
      </c>
      <c r="E5" s="109" t="s">
        <v>6</v>
      </c>
      <c r="F5" s="108" t="s">
        <v>5</v>
      </c>
      <c r="G5" s="109" t="s">
        <v>6</v>
      </c>
      <c r="H5" s="108" t="s">
        <v>5</v>
      </c>
      <c r="I5" s="110" t="s">
        <v>6</v>
      </c>
      <c r="J5" s="108" t="s">
        <v>5</v>
      </c>
      <c r="K5" s="108" t="s">
        <v>6</v>
      </c>
      <c r="L5" s="108" t="s">
        <v>5</v>
      </c>
      <c r="M5" s="111" t="s">
        <v>6</v>
      </c>
      <c r="N5" s="108" t="s">
        <v>5</v>
      </c>
      <c r="O5" s="108" t="s">
        <v>6</v>
      </c>
      <c r="P5" s="176"/>
    </row>
    <row r="6" spans="1:16" ht="15.75" customHeight="1">
      <c r="A6" s="60">
        <v>1</v>
      </c>
      <c r="B6" s="11" t="s">
        <v>59</v>
      </c>
      <c r="C6" s="12">
        <v>0</v>
      </c>
      <c r="D6" s="13">
        <v>675</v>
      </c>
      <c r="E6" s="60">
        <f>C6*D6</f>
        <v>0</v>
      </c>
      <c r="F6" s="60"/>
      <c r="G6" s="60">
        <f>D6*F6</f>
        <v>0</v>
      </c>
      <c r="H6" s="60"/>
      <c r="I6" s="60">
        <f aca="true" t="shared" si="0" ref="I6:I22">H6*D6</f>
        <v>0</v>
      </c>
      <c r="J6" s="60"/>
      <c r="K6" s="60"/>
      <c r="L6" s="15">
        <f>C6+F6-H6</f>
        <v>0</v>
      </c>
      <c r="M6" s="62">
        <f>L6*D6</f>
        <v>0</v>
      </c>
      <c r="N6" s="60">
        <f>L6</f>
        <v>0</v>
      </c>
      <c r="O6" s="60">
        <f>K6+M6</f>
        <v>0</v>
      </c>
      <c r="P6" s="140"/>
    </row>
    <row r="7" spans="1:16" s="1" customFormat="1" ht="15.75" customHeight="1">
      <c r="A7" s="60">
        <v>2</v>
      </c>
      <c r="B7" s="60" t="s">
        <v>7</v>
      </c>
      <c r="C7" s="61">
        <v>2</v>
      </c>
      <c r="D7" s="60">
        <v>405</v>
      </c>
      <c r="E7" s="60">
        <f aca="true" t="shared" si="1" ref="E7:E22">C7*D7</f>
        <v>810</v>
      </c>
      <c r="F7" s="60"/>
      <c r="G7" s="60">
        <f>D7*F7</f>
        <v>0</v>
      </c>
      <c r="H7" s="60"/>
      <c r="I7" s="60">
        <f t="shared" si="0"/>
        <v>0</v>
      </c>
      <c r="J7" s="60"/>
      <c r="K7" s="60"/>
      <c r="L7" s="15">
        <f aca="true" t="shared" si="2" ref="L7:L24">C7+F7-H7</f>
        <v>2</v>
      </c>
      <c r="M7" s="60">
        <f aca="true" t="shared" si="3" ref="M7:M22">L7*D7</f>
        <v>810</v>
      </c>
      <c r="N7" s="60">
        <v>2</v>
      </c>
      <c r="O7" s="60">
        <f aca="true" t="shared" si="4" ref="O7:O23">K7+M7</f>
        <v>810</v>
      </c>
      <c r="P7" s="14"/>
    </row>
    <row r="8" spans="1:16" s="1" customFormat="1" ht="15.75" customHeight="1">
      <c r="A8" s="60">
        <v>3</v>
      </c>
      <c r="B8" s="60" t="s">
        <v>53</v>
      </c>
      <c r="C8" s="61">
        <v>1</v>
      </c>
      <c r="D8" s="60">
        <v>405</v>
      </c>
      <c r="E8" s="60">
        <f t="shared" si="1"/>
        <v>405</v>
      </c>
      <c r="F8" s="60"/>
      <c r="G8" s="60">
        <f aca="true" t="shared" si="5" ref="G8:G22">D8*F8</f>
        <v>0</v>
      </c>
      <c r="H8" s="60"/>
      <c r="I8" s="60">
        <f t="shared" si="0"/>
        <v>0</v>
      </c>
      <c r="J8" s="60"/>
      <c r="K8" s="60"/>
      <c r="L8" s="15">
        <f t="shared" si="2"/>
        <v>1</v>
      </c>
      <c r="M8" s="60">
        <f t="shared" si="3"/>
        <v>405</v>
      </c>
      <c r="N8" s="60">
        <f aca="true" t="shared" si="6" ref="N8:N23">L8</f>
        <v>1</v>
      </c>
      <c r="O8" s="60">
        <f t="shared" si="4"/>
        <v>405</v>
      </c>
      <c r="P8" s="14"/>
    </row>
    <row r="9" spans="1:16" s="1" customFormat="1" ht="15.75" customHeight="1">
      <c r="A9" s="60">
        <v>4</v>
      </c>
      <c r="B9" s="60" t="s">
        <v>9</v>
      </c>
      <c r="C9" s="61">
        <v>6</v>
      </c>
      <c r="D9" s="60">
        <v>270</v>
      </c>
      <c r="E9" s="60">
        <f t="shared" si="1"/>
        <v>1620</v>
      </c>
      <c r="F9" s="60"/>
      <c r="G9" s="60">
        <f t="shared" si="5"/>
        <v>0</v>
      </c>
      <c r="H9" s="60"/>
      <c r="I9" s="60">
        <f t="shared" si="0"/>
        <v>0</v>
      </c>
      <c r="J9" s="60"/>
      <c r="K9" s="60"/>
      <c r="L9" s="15">
        <f t="shared" si="2"/>
        <v>6</v>
      </c>
      <c r="M9" s="60">
        <f t="shared" si="3"/>
        <v>1620</v>
      </c>
      <c r="N9" s="60">
        <f t="shared" si="6"/>
        <v>6</v>
      </c>
      <c r="O9" s="60">
        <f t="shared" si="4"/>
        <v>1620</v>
      </c>
      <c r="P9" s="14"/>
    </row>
    <row r="10" spans="1:16" s="1" customFormat="1" ht="15.75" customHeight="1">
      <c r="A10" s="60">
        <v>5</v>
      </c>
      <c r="B10" s="60" t="s">
        <v>61</v>
      </c>
      <c r="C10" s="61">
        <v>2</v>
      </c>
      <c r="D10" s="60">
        <v>540</v>
      </c>
      <c r="E10" s="60">
        <f t="shared" si="1"/>
        <v>1080</v>
      </c>
      <c r="F10" s="60"/>
      <c r="G10" s="60">
        <f t="shared" si="5"/>
        <v>0</v>
      </c>
      <c r="H10" s="60"/>
      <c r="I10" s="60">
        <f t="shared" si="0"/>
        <v>0</v>
      </c>
      <c r="J10" s="60"/>
      <c r="K10" s="60"/>
      <c r="L10" s="15">
        <f t="shared" si="2"/>
        <v>2</v>
      </c>
      <c r="M10" s="60">
        <f t="shared" si="3"/>
        <v>1080</v>
      </c>
      <c r="N10" s="60">
        <f t="shared" si="6"/>
        <v>2</v>
      </c>
      <c r="O10" s="60">
        <f t="shared" si="4"/>
        <v>1080</v>
      </c>
      <c r="P10" s="14"/>
    </row>
    <row r="11" spans="1:16" s="1" customFormat="1" ht="15.75" customHeight="1">
      <c r="A11" s="60">
        <v>6</v>
      </c>
      <c r="B11" s="60" t="s">
        <v>10</v>
      </c>
      <c r="C11" s="61">
        <v>1</v>
      </c>
      <c r="D11" s="60">
        <v>405</v>
      </c>
      <c r="E11" s="60">
        <f t="shared" si="1"/>
        <v>405</v>
      </c>
      <c r="F11" s="60"/>
      <c r="G11" s="60">
        <f t="shared" si="5"/>
        <v>0</v>
      </c>
      <c r="H11" s="60"/>
      <c r="I11" s="60">
        <f t="shared" si="0"/>
        <v>0</v>
      </c>
      <c r="J11" s="60"/>
      <c r="K11" s="60"/>
      <c r="L11" s="15">
        <f t="shared" si="2"/>
        <v>1</v>
      </c>
      <c r="M11" s="60">
        <f t="shared" si="3"/>
        <v>405</v>
      </c>
      <c r="N11" s="60">
        <f t="shared" si="6"/>
        <v>1</v>
      </c>
      <c r="O11" s="60">
        <f t="shared" si="4"/>
        <v>405</v>
      </c>
      <c r="P11" s="14"/>
    </row>
    <row r="12" spans="1:16" s="1" customFormat="1" ht="15.75" customHeight="1">
      <c r="A12" s="60">
        <v>7</v>
      </c>
      <c r="B12" s="60" t="s">
        <v>64</v>
      </c>
      <c r="C12" s="61">
        <v>1</v>
      </c>
      <c r="D12" s="60">
        <v>540</v>
      </c>
      <c r="E12" s="60">
        <f t="shared" si="1"/>
        <v>540</v>
      </c>
      <c r="F12" s="60"/>
      <c r="G12" s="60">
        <f t="shared" si="5"/>
        <v>0</v>
      </c>
      <c r="H12" s="60"/>
      <c r="I12" s="60">
        <f t="shared" si="0"/>
        <v>0</v>
      </c>
      <c r="J12" s="60"/>
      <c r="K12" s="60"/>
      <c r="L12" s="15">
        <f t="shared" si="2"/>
        <v>1</v>
      </c>
      <c r="M12" s="60">
        <f t="shared" si="3"/>
        <v>540</v>
      </c>
      <c r="N12" s="60">
        <f t="shared" si="6"/>
        <v>1</v>
      </c>
      <c r="O12" s="60">
        <f t="shared" si="4"/>
        <v>540</v>
      </c>
      <c r="P12" s="14"/>
    </row>
    <row r="13" spans="1:16" s="1" customFormat="1" ht="15.75" customHeight="1">
      <c r="A13" s="60">
        <v>8</v>
      </c>
      <c r="B13" s="60" t="s">
        <v>50</v>
      </c>
      <c r="C13" s="61">
        <v>127</v>
      </c>
      <c r="D13" s="60">
        <v>270</v>
      </c>
      <c r="E13" s="60">
        <f t="shared" si="1"/>
        <v>34290</v>
      </c>
      <c r="F13" s="60"/>
      <c r="G13" s="60">
        <f t="shared" si="5"/>
        <v>0</v>
      </c>
      <c r="H13" s="60"/>
      <c r="I13" s="60">
        <f t="shared" si="0"/>
        <v>0</v>
      </c>
      <c r="J13" s="60"/>
      <c r="K13" s="60"/>
      <c r="L13" s="15">
        <f t="shared" si="2"/>
        <v>127</v>
      </c>
      <c r="M13" s="60">
        <f t="shared" si="3"/>
        <v>34290</v>
      </c>
      <c r="N13" s="60">
        <f t="shared" si="6"/>
        <v>127</v>
      </c>
      <c r="O13" s="60">
        <f t="shared" si="4"/>
        <v>34290</v>
      </c>
      <c r="P13" s="14"/>
    </row>
    <row r="14" spans="1:16" s="1" customFormat="1" ht="15.75" customHeight="1">
      <c r="A14" s="60">
        <v>9</v>
      </c>
      <c r="B14" s="60" t="s">
        <v>11</v>
      </c>
      <c r="C14" s="61">
        <v>72</v>
      </c>
      <c r="D14" s="60">
        <v>405</v>
      </c>
      <c r="E14" s="60">
        <f t="shared" si="1"/>
        <v>29160</v>
      </c>
      <c r="F14" s="60">
        <v>5</v>
      </c>
      <c r="G14" s="60">
        <f t="shared" si="5"/>
        <v>2025</v>
      </c>
      <c r="H14" s="60"/>
      <c r="I14" s="60">
        <f t="shared" si="0"/>
        <v>0</v>
      </c>
      <c r="J14" s="60">
        <v>5</v>
      </c>
      <c r="K14" s="60">
        <v>2025</v>
      </c>
      <c r="L14" s="15">
        <f t="shared" si="2"/>
        <v>77</v>
      </c>
      <c r="M14" s="60">
        <f t="shared" si="3"/>
        <v>31185</v>
      </c>
      <c r="N14" s="60">
        <f t="shared" si="6"/>
        <v>77</v>
      </c>
      <c r="O14" s="60">
        <f t="shared" si="4"/>
        <v>33210</v>
      </c>
      <c r="P14" s="14"/>
    </row>
    <row r="15" spans="1:16" s="1" customFormat="1" ht="15.75" customHeight="1">
      <c r="A15" s="60">
        <v>10</v>
      </c>
      <c r="B15" s="60" t="s">
        <v>12</v>
      </c>
      <c r="C15" s="61">
        <v>14</v>
      </c>
      <c r="D15" s="60">
        <v>540</v>
      </c>
      <c r="E15" s="60">
        <f t="shared" si="1"/>
        <v>7560</v>
      </c>
      <c r="F15" s="60"/>
      <c r="G15" s="60">
        <f t="shared" si="5"/>
        <v>0</v>
      </c>
      <c r="H15" s="60"/>
      <c r="I15" s="60">
        <f t="shared" si="0"/>
        <v>0</v>
      </c>
      <c r="J15" s="60"/>
      <c r="K15" s="60"/>
      <c r="L15" s="15">
        <f t="shared" si="2"/>
        <v>14</v>
      </c>
      <c r="M15" s="60">
        <f t="shared" si="3"/>
        <v>7560</v>
      </c>
      <c r="N15" s="60">
        <f t="shared" si="6"/>
        <v>14</v>
      </c>
      <c r="O15" s="60">
        <f t="shared" si="4"/>
        <v>7560</v>
      </c>
      <c r="P15" s="14"/>
    </row>
    <row r="16" spans="1:16" s="1" customFormat="1" ht="15.75" customHeight="1">
      <c r="A16" s="60">
        <v>11</v>
      </c>
      <c r="B16" s="60" t="s">
        <v>13</v>
      </c>
      <c r="C16" s="61">
        <v>26</v>
      </c>
      <c r="D16" s="60">
        <v>540</v>
      </c>
      <c r="E16" s="60">
        <f t="shared" si="1"/>
        <v>14040</v>
      </c>
      <c r="F16" s="60">
        <v>1</v>
      </c>
      <c r="G16" s="60">
        <f t="shared" si="5"/>
        <v>540</v>
      </c>
      <c r="H16" s="60"/>
      <c r="I16" s="60">
        <f t="shared" si="0"/>
        <v>0</v>
      </c>
      <c r="J16" s="60">
        <v>1</v>
      </c>
      <c r="K16" s="60">
        <v>540</v>
      </c>
      <c r="L16" s="15">
        <f t="shared" si="2"/>
        <v>27</v>
      </c>
      <c r="M16" s="60">
        <f t="shared" si="3"/>
        <v>14580</v>
      </c>
      <c r="N16" s="60">
        <f t="shared" si="6"/>
        <v>27</v>
      </c>
      <c r="O16" s="60">
        <f t="shared" si="4"/>
        <v>15120</v>
      </c>
      <c r="P16" s="14"/>
    </row>
    <row r="17" spans="1:19" s="1" customFormat="1" ht="15.75" customHeight="1">
      <c r="A17" s="60">
        <v>12</v>
      </c>
      <c r="B17" s="60" t="s">
        <v>14</v>
      </c>
      <c r="C17" s="61">
        <v>24</v>
      </c>
      <c r="D17" s="60">
        <v>540</v>
      </c>
      <c r="E17" s="60">
        <f t="shared" si="1"/>
        <v>12960</v>
      </c>
      <c r="F17" s="60"/>
      <c r="G17" s="60">
        <f t="shared" si="5"/>
        <v>0</v>
      </c>
      <c r="H17" s="60"/>
      <c r="I17" s="60">
        <f t="shared" si="0"/>
        <v>0</v>
      </c>
      <c r="J17" s="60"/>
      <c r="K17" s="60"/>
      <c r="L17" s="15">
        <f t="shared" si="2"/>
        <v>24</v>
      </c>
      <c r="M17" s="60">
        <f t="shared" si="3"/>
        <v>12960</v>
      </c>
      <c r="N17" s="60">
        <f t="shared" si="6"/>
        <v>24</v>
      </c>
      <c r="O17" s="60">
        <f t="shared" si="4"/>
        <v>12960</v>
      </c>
      <c r="P17" s="60"/>
      <c r="Q17" s="167"/>
      <c r="R17" s="157"/>
      <c r="S17" s="157"/>
    </row>
    <row r="18" spans="1:16" s="1" customFormat="1" ht="15.75" customHeight="1">
      <c r="A18" s="60">
        <v>13</v>
      </c>
      <c r="B18" s="60" t="s">
        <v>38</v>
      </c>
      <c r="C18" s="61">
        <v>8</v>
      </c>
      <c r="D18" s="60">
        <v>675</v>
      </c>
      <c r="E18" s="60">
        <f t="shared" si="1"/>
        <v>5400</v>
      </c>
      <c r="F18" s="60"/>
      <c r="G18" s="60">
        <f t="shared" si="5"/>
        <v>0</v>
      </c>
      <c r="H18" s="60"/>
      <c r="I18" s="60">
        <f t="shared" si="0"/>
        <v>0</v>
      </c>
      <c r="J18" s="60"/>
      <c r="K18" s="60"/>
      <c r="L18" s="15">
        <f t="shared" si="2"/>
        <v>8</v>
      </c>
      <c r="M18" s="60">
        <f t="shared" si="3"/>
        <v>5400</v>
      </c>
      <c r="N18" s="60">
        <f t="shared" si="6"/>
        <v>8</v>
      </c>
      <c r="O18" s="60">
        <f t="shared" si="4"/>
        <v>5400</v>
      </c>
      <c r="P18" s="14"/>
    </row>
    <row r="19" spans="1:16" s="1" customFormat="1" ht="15.75" customHeight="1">
      <c r="A19" s="60">
        <v>14</v>
      </c>
      <c r="B19" s="60" t="s">
        <v>16</v>
      </c>
      <c r="C19" s="61">
        <v>26</v>
      </c>
      <c r="D19" s="60">
        <v>675</v>
      </c>
      <c r="E19" s="60">
        <f t="shared" si="1"/>
        <v>17550</v>
      </c>
      <c r="F19" s="60"/>
      <c r="G19" s="60">
        <f t="shared" si="5"/>
        <v>0</v>
      </c>
      <c r="H19" s="60">
        <v>1</v>
      </c>
      <c r="I19" s="60">
        <f t="shared" si="0"/>
        <v>675</v>
      </c>
      <c r="J19" s="60"/>
      <c r="K19" s="60"/>
      <c r="L19" s="15">
        <f t="shared" si="2"/>
        <v>25</v>
      </c>
      <c r="M19" s="60">
        <f t="shared" si="3"/>
        <v>16875</v>
      </c>
      <c r="N19" s="60">
        <f t="shared" si="6"/>
        <v>25</v>
      </c>
      <c r="O19" s="60">
        <f t="shared" si="4"/>
        <v>16875</v>
      </c>
      <c r="P19" s="14"/>
    </row>
    <row r="20" spans="1:16" s="1" customFormat="1" ht="15.75" customHeight="1">
      <c r="A20" s="60">
        <v>15</v>
      </c>
      <c r="B20" s="16" t="s">
        <v>57</v>
      </c>
      <c r="C20" s="61">
        <v>0</v>
      </c>
      <c r="D20" s="60">
        <v>540</v>
      </c>
      <c r="E20" s="60">
        <f>C20*D20</f>
        <v>0</v>
      </c>
      <c r="F20" s="60"/>
      <c r="G20" s="60">
        <f>D20*F20</f>
        <v>0</v>
      </c>
      <c r="H20" s="60"/>
      <c r="I20" s="60">
        <f>H20*D20</f>
        <v>0</v>
      </c>
      <c r="J20" s="60"/>
      <c r="K20" s="60"/>
      <c r="L20" s="15">
        <f>C20+F20-H20</f>
        <v>0</v>
      </c>
      <c r="M20" s="60">
        <f>L20*D20</f>
        <v>0</v>
      </c>
      <c r="N20" s="60">
        <f>L20</f>
        <v>0</v>
      </c>
      <c r="O20" s="60">
        <f>K20+M20</f>
        <v>0</v>
      </c>
      <c r="P20" s="14"/>
    </row>
    <row r="21" spans="1:16" s="1" customFormat="1" ht="15.75" customHeight="1">
      <c r="A21" s="60">
        <v>16</v>
      </c>
      <c r="B21" s="16" t="s">
        <v>58</v>
      </c>
      <c r="C21" s="61">
        <v>2</v>
      </c>
      <c r="D21" s="60">
        <v>405</v>
      </c>
      <c r="E21" s="60">
        <f>C21*D21</f>
        <v>810</v>
      </c>
      <c r="F21" s="60"/>
      <c r="G21" s="60">
        <f t="shared" si="5"/>
        <v>0</v>
      </c>
      <c r="H21" s="60"/>
      <c r="I21" s="60">
        <f t="shared" si="0"/>
        <v>0</v>
      </c>
      <c r="J21" s="60"/>
      <c r="K21" s="60"/>
      <c r="L21" s="15">
        <f t="shared" si="2"/>
        <v>2</v>
      </c>
      <c r="M21" s="60">
        <f t="shared" si="3"/>
        <v>810</v>
      </c>
      <c r="N21" s="60">
        <f t="shared" si="6"/>
        <v>2</v>
      </c>
      <c r="O21" s="60">
        <f t="shared" si="4"/>
        <v>810</v>
      </c>
      <c r="P21" s="14"/>
    </row>
    <row r="22" spans="1:22" s="1" customFormat="1" ht="15.75" customHeight="1">
      <c r="A22" s="60">
        <v>17</v>
      </c>
      <c r="B22" s="60" t="s">
        <v>52</v>
      </c>
      <c r="C22" s="61">
        <v>60</v>
      </c>
      <c r="D22" s="60">
        <v>270</v>
      </c>
      <c r="E22" s="60">
        <f t="shared" si="1"/>
        <v>16200</v>
      </c>
      <c r="F22" s="60"/>
      <c r="G22" s="60">
        <f t="shared" si="5"/>
        <v>0</v>
      </c>
      <c r="H22" s="60">
        <v>1</v>
      </c>
      <c r="I22" s="60">
        <f t="shared" si="0"/>
        <v>270</v>
      </c>
      <c r="J22" s="60"/>
      <c r="K22" s="60"/>
      <c r="L22" s="15">
        <f t="shared" si="2"/>
        <v>59</v>
      </c>
      <c r="M22" s="60">
        <f t="shared" si="3"/>
        <v>15930</v>
      </c>
      <c r="N22" s="60">
        <f t="shared" si="6"/>
        <v>59</v>
      </c>
      <c r="O22" s="60">
        <f t="shared" si="4"/>
        <v>15930</v>
      </c>
      <c r="P22" s="14"/>
      <c r="Q22" s="167"/>
      <c r="R22" s="157"/>
      <c r="S22" s="157"/>
      <c r="T22" s="157"/>
      <c r="U22" s="157"/>
      <c r="V22" s="157"/>
    </row>
    <row r="23" spans="1:16" s="1" customFormat="1" ht="15.75" customHeight="1">
      <c r="A23" s="60">
        <v>18</v>
      </c>
      <c r="B23" s="60" t="s">
        <v>18</v>
      </c>
      <c r="C23" s="61">
        <f>SUM(C7:C22)</f>
        <v>372</v>
      </c>
      <c r="D23" s="60"/>
      <c r="E23" s="61">
        <f aca="true" t="shared" si="7" ref="E23:M23">SUM(E7:E22)</f>
        <v>142830</v>
      </c>
      <c r="F23" s="18">
        <f t="shared" si="7"/>
        <v>6</v>
      </c>
      <c r="G23" s="96">
        <f t="shared" si="7"/>
        <v>2565</v>
      </c>
      <c r="H23" s="18">
        <f t="shared" si="7"/>
        <v>2</v>
      </c>
      <c r="I23" s="18">
        <f t="shared" si="7"/>
        <v>945</v>
      </c>
      <c r="J23" s="18">
        <f t="shared" si="7"/>
        <v>6</v>
      </c>
      <c r="K23" s="96">
        <f t="shared" si="7"/>
        <v>2565</v>
      </c>
      <c r="L23" s="15">
        <f t="shared" si="2"/>
        <v>376</v>
      </c>
      <c r="M23" s="61">
        <f t="shared" si="7"/>
        <v>144450</v>
      </c>
      <c r="N23" s="61">
        <f t="shared" si="6"/>
        <v>376</v>
      </c>
      <c r="O23" s="61">
        <f t="shared" si="4"/>
        <v>147015</v>
      </c>
      <c r="P23" s="14"/>
    </row>
    <row r="24" spans="1:16" s="1" customFormat="1" ht="15.75" customHeight="1">
      <c r="A24" s="60">
        <v>19</v>
      </c>
      <c r="B24" s="60" t="s">
        <v>20</v>
      </c>
      <c r="C24" s="60"/>
      <c r="D24" s="61">
        <v>5400</v>
      </c>
      <c r="E24" s="61">
        <v>0</v>
      </c>
      <c r="F24" s="18"/>
      <c r="G24" s="96">
        <f>F24*D24</f>
        <v>0</v>
      </c>
      <c r="H24" s="18"/>
      <c r="I24" s="18"/>
      <c r="J24" s="18"/>
      <c r="L24" s="15">
        <f t="shared" si="2"/>
        <v>0</v>
      </c>
      <c r="M24" s="61">
        <f>G24</f>
        <v>0</v>
      </c>
      <c r="N24" s="61">
        <f>L24</f>
        <v>0</v>
      </c>
      <c r="O24" s="61">
        <f>M24</f>
        <v>0</v>
      </c>
      <c r="P24" s="20" t="s">
        <v>19</v>
      </c>
    </row>
    <row r="25" spans="1:16" s="97" customFormat="1" ht="15.75" customHeight="1">
      <c r="A25" s="60"/>
      <c r="B25" s="61" t="s">
        <v>21</v>
      </c>
      <c r="C25" s="61"/>
      <c r="D25" s="61"/>
      <c r="E25" s="61">
        <f>SUM(E23:E24)</f>
        <v>142830</v>
      </c>
      <c r="F25" s="61"/>
      <c r="G25" s="61">
        <f>SUM(G23:G24)</f>
        <v>2565</v>
      </c>
      <c r="H25" s="61">
        <f>H23</f>
        <v>2</v>
      </c>
      <c r="I25" s="61"/>
      <c r="J25" s="61">
        <f>J23</f>
        <v>6</v>
      </c>
      <c r="K25" s="61">
        <f>K23</f>
        <v>2565</v>
      </c>
      <c r="L25" s="61">
        <f>SUM(L23:L24)</f>
        <v>376</v>
      </c>
      <c r="M25" s="96">
        <f>SUM(M23:M24)</f>
        <v>144450</v>
      </c>
      <c r="N25" s="96">
        <f>C25+F25</f>
        <v>0</v>
      </c>
      <c r="O25" s="96">
        <f>SUM(O23:O24)</f>
        <v>147015</v>
      </c>
      <c r="P25" s="104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5" s="139" customFormat="1" ht="15.7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s="139" customFormat="1" ht="15.7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5" s="139" customFormat="1" ht="15.7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1" spans="2:4" ht="15.75">
      <c r="B31" s="123"/>
      <c r="C31" s="124"/>
      <c r="D31" s="125"/>
    </row>
  </sheetData>
  <mergeCells count="15">
    <mergeCell ref="Q22:V22"/>
    <mergeCell ref="F3:J3"/>
    <mergeCell ref="O3:P3"/>
    <mergeCell ref="N4:O4"/>
    <mergeCell ref="L4:M4"/>
    <mergeCell ref="Q17:S17"/>
    <mergeCell ref="B26:O26"/>
    <mergeCell ref="J4:K4"/>
    <mergeCell ref="A4:A5"/>
    <mergeCell ref="B4:B5"/>
    <mergeCell ref="C4:E4"/>
    <mergeCell ref="A2:P2"/>
    <mergeCell ref="F4:G4"/>
    <mergeCell ref="H4:I4"/>
    <mergeCell ref="P4:P5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4">
      <selection activeCell="A18" sqref="A18:A24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91" customWidth="1"/>
    <col min="5" max="5" width="8.59765625" style="91" customWidth="1"/>
    <col min="6" max="6" width="6.09765625" style="35" customWidth="1"/>
    <col min="7" max="7" width="7.8984375" style="0" customWidth="1"/>
    <col min="8" max="8" width="7.69921875" style="0" customWidth="1"/>
    <col min="9" max="9" width="6.3984375" style="41" customWidth="1"/>
    <col min="10" max="10" width="6.8984375" style="41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34</v>
      </c>
      <c r="B1" s="21"/>
      <c r="C1" s="21"/>
      <c r="D1" s="86"/>
      <c r="E1" s="86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87"/>
      <c r="E3" s="87"/>
      <c r="F3" s="174" t="s">
        <v>80</v>
      </c>
      <c r="G3" s="174"/>
      <c r="H3" s="174"/>
      <c r="I3" s="174"/>
      <c r="J3" s="174"/>
      <c r="K3" s="33"/>
      <c r="L3" s="5"/>
      <c r="M3" s="27"/>
      <c r="N3" s="27"/>
      <c r="O3" s="182" t="s">
        <v>2</v>
      </c>
      <c r="P3" s="182"/>
    </row>
    <row r="4" spans="1:16" ht="19.5" customHeight="1">
      <c r="A4" s="175" t="s">
        <v>3</v>
      </c>
      <c r="B4" s="177" t="s">
        <v>0</v>
      </c>
      <c r="C4" s="179" t="s">
        <v>26</v>
      </c>
      <c r="D4" s="180"/>
      <c r="E4" s="181"/>
      <c r="F4" s="179" t="s">
        <v>27</v>
      </c>
      <c r="G4" s="150"/>
      <c r="H4" s="179" t="s">
        <v>30</v>
      </c>
      <c r="I4" s="150"/>
      <c r="J4" s="169" t="s">
        <v>23</v>
      </c>
      <c r="K4" s="170"/>
      <c r="L4" s="171" t="s">
        <v>28</v>
      </c>
      <c r="M4" s="172"/>
      <c r="N4" s="183" t="s">
        <v>22</v>
      </c>
      <c r="O4" s="184"/>
      <c r="P4" s="186" t="s">
        <v>4</v>
      </c>
    </row>
    <row r="5" spans="1:16" ht="33" customHeight="1">
      <c r="A5" s="176"/>
      <c r="B5" s="178"/>
      <c r="C5" s="8" t="s">
        <v>5</v>
      </c>
      <c r="D5" s="88" t="s">
        <v>29</v>
      </c>
      <c r="E5" s="89" t="s">
        <v>6</v>
      </c>
      <c r="F5" s="42" t="s">
        <v>5</v>
      </c>
      <c r="G5" s="9" t="s">
        <v>6</v>
      </c>
      <c r="H5" s="42" t="s">
        <v>5</v>
      </c>
      <c r="I5" s="39" t="s">
        <v>6</v>
      </c>
      <c r="J5" s="42" t="s">
        <v>5</v>
      </c>
      <c r="K5" s="8" t="s">
        <v>6</v>
      </c>
      <c r="L5" s="42" t="s">
        <v>5</v>
      </c>
      <c r="M5" s="66" t="s">
        <v>6</v>
      </c>
      <c r="N5" s="78" t="s">
        <v>5</v>
      </c>
      <c r="O5" s="71" t="s">
        <v>6</v>
      </c>
      <c r="P5" s="187"/>
    </row>
    <row r="6" spans="1:16" ht="15.75" customHeight="1">
      <c r="A6" s="10">
        <v>1</v>
      </c>
      <c r="B6" s="11" t="s">
        <v>59</v>
      </c>
      <c r="C6" s="12">
        <v>0</v>
      </c>
      <c r="D6" s="13">
        <v>675</v>
      </c>
      <c r="E6" s="60">
        <f>C6*D6</f>
        <v>0</v>
      </c>
      <c r="F6" s="60"/>
      <c r="G6" s="60">
        <f>D6*F6</f>
        <v>0</v>
      </c>
      <c r="H6" s="60"/>
      <c r="I6" s="60">
        <f aca="true" t="shared" si="0" ref="I6:I11">H6*D6</f>
        <v>0</v>
      </c>
      <c r="J6" s="60"/>
      <c r="K6" s="60"/>
      <c r="L6" s="15">
        <f>C6+F6-H6</f>
        <v>0</v>
      </c>
      <c r="M6" s="62">
        <f>L6*D6</f>
        <v>0</v>
      </c>
      <c r="N6" s="60">
        <f>L6</f>
        <v>0</v>
      </c>
      <c r="O6" s="60">
        <f>K6+M6</f>
        <v>0</v>
      </c>
      <c r="P6" s="140"/>
    </row>
    <row r="7" spans="1:16" s="1" customFormat="1" ht="15.75" customHeight="1">
      <c r="A7" s="10">
        <v>2</v>
      </c>
      <c r="B7" s="11" t="s">
        <v>7</v>
      </c>
      <c r="C7" s="12">
        <v>0</v>
      </c>
      <c r="D7" s="13">
        <v>405</v>
      </c>
      <c r="E7" s="60">
        <f aca="true" t="shared" si="1" ref="E7:E22">C7*D7</f>
        <v>0</v>
      </c>
      <c r="F7" s="60"/>
      <c r="G7" s="60">
        <f>D7*F7</f>
        <v>0</v>
      </c>
      <c r="H7" s="60"/>
      <c r="I7" s="60">
        <f t="shared" si="0"/>
        <v>0</v>
      </c>
      <c r="J7" s="60"/>
      <c r="K7" s="60"/>
      <c r="L7" s="15">
        <f aca="true" t="shared" si="2" ref="L7:L24">C7+F7-H7</f>
        <v>0</v>
      </c>
      <c r="M7" s="62">
        <f>L7*D7</f>
        <v>0</v>
      </c>
      <c r="N7" s="60">
        <f>L7</f>
        <v>0</v>
      </c>
      <c r="O7" s="60">
        <f>M7+K7</f>
        <v>0</v>
      </c>
      <c r="P7" s="14"/>
    </row>
    <row r="8" spans="1:16" s="1" customFormat="1" ht="15.75" customHeight="1">
      <c r="A8" s="10">
        <v>3</v>
      </c>
      <c r="B8" s="11" t="s">
        <v>8</v>
      </c>
      <c r="C8" s="12">
        <v>0</v>
      </c>
      <c r="D8" s="13">
        <v>360</v>
      </c>
      <c r="E8" s="60">
        <f t="shared" si="1"/>
        <v>0</v>
      </c>
      <c r="F8" s="60"/>
      <c r="G8" s="60">
        <f aca="true" t="shared" si="3" ref="G8:G22">D8*F8</f>
        <v>0</v>
      </c>
      <c r="H8" s="60"/>
      <c r="I8" s="60">
        <f t="shared" si="0"/>
        <v>0</v>
      </c>
      <c r="J8" s="60"/>
      <c r="K8" s="60"/>
      <c r="L8" s="15">
        <f t="shared" si="2"/>
        <v>0</v>
      </c>
      <c r="M8" s="62">
        <f aca="true" t="shared" si="4" ref="M8:M22">L8*D8</f>
        <v>0</v>
      </c>
      <c r="N8" s="60">
        <f aca="true" t="shared" si="5" ref="N8:N22">L8</f>
        <v>0</v>
      </c>
      <c r="O8" s="60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9</v>
      </c>
      <c r="C9" s="18">
        <v>2</v>
      </c>
      <c r="D9" s="13">
        <v>270</v>
      </c>
      <c r="E9" s="60">
        <f t="shared" si="1"/>
        <v>540</v>
      </c>
      <c r="F9" s="60"/>
      <c r="G9" s="60">
        <f t="shared" si="3"/>
        <v>0</v>
      </c>
      <c r="H9" s="60"/>
      <c r="I9" s="60">
        <f t="shared" si="0"/>
        <v>0</v>
      </c>
      <c r="J9" s="60"/>
      <c r="K9" s="60"/>
      <c r="L9" s="15">
        <f t="shared" si="2"/>
        <v>2</v>
      </c>
      <c r="M9" s="62">
        <f t="shared" si="4"/>
        <v>540</v>
      </c>
      <c r="N9" s="60">
        <f t="shared" si="5"/>
        <v>2</v>
      </c>
      <c r="O9" s="60">
        <f t="shared" si="6"/>
        <v>540</v>
      </c>
      <c r="P9" s="14"/>
    </row>
    <row r="10" spans="1:16" s="1" customFormat="1" ht="15.75" customHeight="1">
      <c r="A10" s="10">
        <v>5</v>
      </c>
      <c r="B10" s="11" t="s">
        <v>63</v>
      </c>
      <c r="C10" s="18">
        <v>4</v>
      </c>
      <c r="D10" s="13">
        <v>540</v>
      </c>
      <c r="E10" s="60">
        <f t="shared" si="1"/>
        <v>2160</v>
      </c>
      <c r="F10" s="60"/>
      <c r="G10" s="60">
        <f t="shared" si="3"/>
        <v>0</v>
      </c>
      <c r="H10" s="60"/>
      <c r="I10" s="60">
        <f t="shared" si="0"/>
        <v>0</v>
      </c>
      <c r="J10" s="60"/>
      <c r="K10" s="60"/>
      <c r="L10" s="15">
        <f t="shared" si="2"/>
        <v>4</v>
      </c>
      <c r="M10" s="62">
        <f t="shared" si="4"/>
        <v>2160</v>
      </c>
      <c r="N10" s="60">
        <f t="shared" si="5"/>
        <v>4</v>
      </c>
      <c r="O10" s="60">
        <f t="shared" si="6"/>
        <v>2160</v>
      </c>
      <c r="P10" s="14"/>
    </row>
    <row r="11" spans="1:16" s="1" customFormat="1" ht="15.75" customHeight="1">
      <c r="A11" s="10">
        <v>6</v>
      </c>
      <c r="B11" s="11" t="s">
        <v>10</v>
      </c>
      <c r="C11" s="18">
        <v>8</v>
      </c>
      <c r="D11" s="13">
        <v>405</v>
      </c>
      <c r="E11" s="60">
        <f t="shared" si="1"/>
        <v>3240</v>
      </c>
      <c r="F11" s="60"/>
      <c r="G11" s="60">
        <f t="shared" si="3"/>
        <v>0</v>
      </c>
      <c r="H11" s="60"/>
      <c r="I11" s="60">
        <f t="shared" si="0"/>
        <v>0</v>
      </c>
      <c r="J11" s="60"/>
      <c r="K11" s="60"/>
      <c r="L11" s="15">
        <f t="shared" si="2"/>
        <v>8</v>
      </c>
      <c r="M11" s="62">
        <f t="shared" si="4"/>
        <v>3240</v>
      </c>
      <c r="N11" s="60">
        <f t="shared" si="5"/>
        <v>8</v>
      </c>
      <c r="O11" s="60">
        <f t="shared" si="6"/>
        <v>3240</v>
      </c>
      <c r="P11" s="14"/>
    </row>
    <row r="12" spans="1:16" s="1" customFormat="1" ht="15.75" customHeight="1">
      <c r="A12" s="10">
        <v>7</v>
      </c>
      <c r="B12" s="11" t="s">
        <v>64</v>
      </c>
      <c r="C12" s="18">
        <v>5</v>
      </c>
      <c r="D12" s="13">
        <v>540</v>
      </c>
      <c r="E12" s="60">
        <f t="shared" si="1"/>
        <v>2700</v>
      </c>
      <c r="F12" s="60"/>
      <c r="G12" s="60">
        <f t="shared" si="3"/>
        <v>0</v>
      </c>
      <c r="H12" s="60"/>
      <c r="I12" s="60">
        <f aca="true" t="shared" si="7" ref="I12:I22">H12*D12</f>
        <v>0</v>
      </c>
      <c r="J12" s="60"/>
      <c r="K12" s="60"/>
      <c r="L12" s="15">
        <f t="shared" si="2"/>
        <v>5</v>
      </c>
      <c r="M12" s="62">
        <f t="shared" si="4"/>
        <v>2700</v>
      </c>
      <c r="N12" s="60">
        <f t="shared" si="5"/>
        <v>5</v>
      </c>
      <c r="O12" s="60">
        <f t="shared" si="6"/>
        <v>2700</v>
      </c>
      <c r="P12" s="14"/>
    </row>
    <row r="13" spans="1:16" s="1" customFormat="1" ht="15.75" customHeight="1">
      <c r="A13" s="10">
        <v>8</v>
      </c>
      <c r="B13" s="11" t="s">
        <v>50</v>
      </c>
      <c r="C13" s="18">
        <v>49</v>
      </c>
      <c r="D13" s="13">
        <v>270</v>
      </c>
      <c r="E13" s="60">
        <f t="shared" si="1"/>
        <v>13230</v>
      </c>
      <c r="F13" s="60"/>
      <c r="G13" s="60">
        <f t="shared" si="3"/>
        <v>0</v>
      </c>
      <c r="H13" s="60"/>
      <c r="I13" s="60">
        <f t="shared" si="7"/>
        <v>0</v>
      </c>
      <c r="J13" s="60"/>
      <c r="K13" s="60"/>
      <c r="L13" s="15">
        <f t="shared" si="2"/>
        <v>49</v>
      </c>
      <c r="M13" s="62">
        <f t="shared" si="4"/>
        <v>13230</v>
      </c>
      <c r="N13" s="60">
        <f t="shared" si="5"/>
        <v>49</v>
      </c>
      <c r="O13" s="60">
        <f t="shared" si="6"/>
        <v>13230</v>
      </c>
      <c r="P13" s="14"/>
    </row>
    <row r="14" spans="1:16" s="1" customFormat="1" ht="15.75" customHeight="1">
      <c r="A14" s="10">
        <v>9</v>
      </c>
      <c r="B14" s="11" t="s">
        <v>11</v>
      </c>
      <c r="C14" s="19">
        <v>14</v>
      </c>
      <c r="D14" s="13">
        <v>405</v>
      </c>
      <c r="E14" s="60">
        <f t="shared" si="1"/>
        <v>5670</v>
      </c>
      <c r="F14" s="60"/>
      <c r="G14" s="60">
        <f t="shared" si="3"/>
        <v>0</v>
      </c>
      <c r="H14" s="60"/>
      <c r="I14" s="60">
        <f t="shared" si="7"/>
        <v>0</v>
      </c>
      <c r="J14" s="60"/>
      <c r="K14" s="60"/>
      <c r="L14" s="15">
        <f t="shared" si="2"/>
        <v>14</v>
      </c>
      <c r="M14" s="62">
        <f t="shared" si="4"/>
        <v>5670</v>
      </c>
      <c r="N14" s="60">
        <f t="shared" si="5"/>
        <v>14</v>
      </c>
      <c r="O14" s="60">
        <f t="shared" si="6"/>
        <v>5670</v>
      </c>
      <c r="P14" s="14"/>
    </row>
    <row r="15" spans="1:16" s="1" customFormat="1" ht="15.75" customHeight="1">
      <c r="A15" s="10">
        <v>10</v>
      </c>
      <c r="B15" s="11" t="s">
        <v>12</v>
      </c>
      <c r="C15" s="19">
        <v>3</v>
      </c>
      <c r="D15" s="13">
        <v>540</v>
      </c>
      <c r="E15" s="60">
        <f t="shared" si="1"/>
        <v>1620</v>
      </c>
      <c r="F15" s="60"/>
      <c r="G15" s="60">
        <f t="shared" si="3"/>
        <v>0</v>
      </c>
      <c r="H15" s="60"/>
      <c r="I15" s="60">
        <f t="shared" si="7"/>
        <v>0</v>
      </c>
      <c r="J15" s="60"/>
      <c r="K15" s="60"/>
      <c r="L15" s="15">
        <f t="shared" si="2"/>
        <v>3</v>
      </c>
      <c r="M15" s="62">
        <f t="shared" si="4"/>
        <v>1620</v>
      </c>
      <c r="N15" s="60">
        <f t="shared" si="5"/>
        <v>3</v>
      </c>
      <c r="O15" s="60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13</v>
      </c>
      <c r="C16" s="19">
        <v>9</v>
      </c>
      <c r="D16" s="13">
        <v>540</v>
      </c>
      <c r="E16" s="60">
        <f t="shared" si="1"/>
        <v>4860</v>
      </c>
      <c r="F16" s="60"/>
      <c r="G16" s="60">
        <f t="shared" si="3"/>
        <v>0</v>
      </c>
      <c r="H16" s="60"/>
      <c r="I16" s="60">
        <f t="shared" si="7"/>
        <v>0</v>
      </c>
      <c r="J16" s="60"/>
      <c r="K16" s="60"/>
      <c r="L16" s="15">
        <f t="shared" si="2"/>
        <v>9</v>
      </c>
      <c r="M16" s="62">
        <f t="shared" si="4"/>
        <v>4860</v>
      </c>
      <c r="N16" s="60">
        <f t="shared" si="5"/>
        <v>9</v>
      </c>
      <c r="O16" s="60">
        <f t="shared" si="6"/>
        <v>4860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8</v>
      </c>
      <c r="D17" s="13">
        <v>540</v>
      </c>
      <c r="E17" s="60">
        <f t="shared" si="1"/>
        <v>4320</v>
      </c>
      <c r="F17" s="60"/>
      <c r="G17" s="60">
        <f t="shared" si="3"/>
        <v>0</v>
      </c>
      <c r="H17" s="60"/>
      <c r="I17" s="60">
        <f t="shared" si="7"/>
        <v>0</v>
      </c>
      <c r="J17" s="60"/>
      <c r="K17" s="60"/>
      <c r="L17" s="15">
        <f t="shared" si="2"/>
        <v>8</v>
      </c>
      <c r="M17" s="62">
        <f t="shared" si="4"/>
        <v>4320</v>
      </c>
      <c r="N17" s="60">
        <f t="shared" si="5"/>
        <v>8</v>
      </c>
      <c r="O17" s="60">
        <f t="shared" si="6"/>
        <v>4320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3</v>
      </c>
      <c r="D18" s="13">
        <v>675</v>
      </c>
      <c r="E18" s="60">
        <f t="shared" si="1"/>
        <v>2025</v>
      </c>
      <c r="F18" s="60"/>
      <c r="G18" s="60">
        <f t="shared" si="3"/>
        <v>0</v>
      </c>
      <c r="H18" s="60"/>
      <c r="I18" s="60">
        <f t="shared" si="7"/>
        <v>0</v>
      </c>
      <c r="J18" s="60"/>
      <c r="K18" s="60"/>
      <c r="L18" s="15">
        <f t="shared" si="2"/>
        <v>3</v>
      </c>
      <c r="M18" s="62">
        <f t="shared" si="4"/>
        <v>2025</v>
      </c>
      <c r="N18" s="60">
        <f t="shared" si="5"/>
        <v>3</v>
      </c>
      <c r="O18" s="60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16</v>
      </c>
      <c r="C19" s="19">
        <v>9</v>
      </c>
      <c r="D19" s="13">
        <v>675</v>
      </c>
      <c r="E19" s="60">
        <f t="shared" si="1"/>
        <v>6075</v>
      </c>
      <c r="F19" s="60"/>
      <c r="G19" s="60">
        <f t="shared" si="3"/>
        <v>0</v>
      </c>
      <c r="H19" s="60"/>
      <c r="I19" s="60">
        <f t="shared" si="7"/>
        <v>0</v>
      </c>
      <c r="J19" s="60"/>
      <c r="K19" s="60"/>
      <c r="L19" s="15">
        <f t="shared" si="2"/>
        <v>9</v>
      </c>
      <c r="M19" s="62">
        <f t="shared" si="4"/>
        <v>6075</v>
      </c>
      <c r="N19" s="60">
        <f t="shared" si="5"/>
        <v>9</v>
      </c>
      <c r="O19" s="60">
        <f t="shared" si="6"/>
        <v>6075</v>
      </c>
      <c r="P19" s="14"/>
    </row>
    <row r="20" spans="1:16" s="1" customFormat="1" ht="15.75" customHeight="1">
      <c r="A20" s="10">
        <v>15</v>
      </c>
      <c r="B20" s="16" t="s">
        <v>57</v>
      </c>
      <c r="C20" s="19">
        <v>0</v>
      </c>
      <c r="D20" s="13">
        <v>540</v>
      </c>
      <c r="E20" s="60">
        <f t="shared" si="1"/>
        <v>0</v>
      </c>
      <c r="F20" s="60"/>
      <c r="G20" s="60">
        <f t="shared" si="3"/>
        <v>0</v>
      </c>
      <c r="H20" s="60"/>
      <c r="I20" s="60">
        <f t="shared" si="7"/>
        <v>0</v>
      </c>
      <c r="J20" s="60"/>
      <c r="K20" s="60"/>
      <c r="L20" s="15">
        <f t="shared" si="2"/>
        <v>0</v>
      </c>
      <c r="M20" s="62">
        <f t="shared" si="4"/>
        <v>0</v>
      </c>
      <c r="N20" s="60"/>
      <c r="O20" s="60">
        <f t="shared" si="6"/>
        <v>0</v>
      </c>
      <c r="P20" s="14"/>
    </row>
    <row r="21" spans="1:16" s="1" customFormat="1" ht="15.75" customHeight="1">
      <c r="A21" s="10">
        <v>16</v>
      </c>
      <c r="B21" s="16" t="s">
        <v>58</v>
      </c>
      <c r="C21" s="13">
        <v>0</v>
      </c>
      <c r="D21" s="13">
        <v>405</v>
      </c>
      <c r="E21" s="60">
        <f t="shared" si="1"/>
        <v>0</v>
      </c>
      <c r="F21" s="60"/>
      <c r="G21" s="60">
        <f t="shared" si="3"/>
        <v>0</v>
      </c>
      <c r="H21" s="60"/>
      <c r="I21" s="60">
        <f t="shared" si="7"/>
        <v>0</v>
      </c>
      <c r="J21" s="60"/>
      <c r="K21" s="60"/>
      <c r="L21" s="15">
        <f t="shared" si="2"/>
        <v>0</v>
      </c>
      <c r="M21" s="62">
        <f t="shared" si="4"/>
        <v>0</v>
      </c>
      <c r="N21" s="60">
        <f t="shared" si="5"/>
        <v>0</v>
      </c>
      <c r="O21" s="60">
        <f t="shared" si="6"/>
        <v>0</v>
      </c>
      <c r="P21" s="14"/>
    </row>
    <row r="22" spans="1:16" s="1" customFormat="1" ht="15.75" customHeight="1">
      <c r="A22" s="10">
        <v>17</v>
      </c>
      <c r="B22" s="11" t="s">
        <v>17</v>
      </c>
      <c r="C22" s="19">
        <v>19</v>
      </c>
      <c r="D22" s="13">
        <v>270</v>
      </c>
      <c r="E22" s="60">
        <f t="shared" si="1"/>
        <v>5130</v>
      </c>
      <c r="F22" s="60">
        <v>2</v>
      </c>
      <c r="G22" s="60">
        <f t="shared" si="3"/>
        <v>540</v>
      </c>
      <c r="H22" s="60"/>
      <c r="I22" s="60">
        <f t="shared" si="7"/>
        <v>0</v>
      </c>
      <c r="J22" s="60">
        <v>2</v>
      </c>
      <c r="K22" s="60">
        <v>540</v>
      </c>
      <c r="L22" s="15">
        <f t="shared" si="2"/>
        <v>21</v>
      </c>
      <c r="M22" s="62">
        <f t="shared" si="4"/>
        <v>5670</v>
      </c>
      <c r="N22" s="60">
        <f t="shared" si="5"/>
        <v>21</v>
      </c>
      <c r="O22" s="60">
        <f t="shared" si="6"/>
        <v>6210</v>
      </c>
      <c r="P22" s="14"/>
    </row>
    <row r="23" spans="1:16" s="1" customFormat="1" ht="15.75" customHeight="1">
      <c r="A23" s="10">
        <v>18</v>
      </c>
      <c r="B23" s="17" t="s">
        <v>18</v>
      </c>
      <c r="C23" s="18">
        <f>SUM(C7:C22)</f>
        <v>133</v>
      </c>
      <c r="D23" s="90"/>
      <c r="E23" s="61">
        <f aca="true" t="shared" si="8" ref="E23:O23">SUM(E7:E22)</f>
        <v>51570</v>
      </c>
      <c r="F23" s="18">
        <f t="shared" si="8"/>
        <v>2</v>
      </c>
      <c r="G23" s="96">
        <f t="shared" si="8"/>
        <v>540</v>
      </c>
      <c r="H23" s="18">
        <f t="shared" si="8"/>
        <v>0</v>
      </c>
      <c r="I23" s="18">
        <f t="shared" si="8"/>
        <v>0</v>
      </c>
      <c r="J23" s="67">
        <f>SUM(J6:J22)</f>
        <v>2</v>
      </c>
      <c r="K23" s="96">
        <f>SUM(K6:K22)</f>
        <v>540</v>
      </c>
      <c r="L23" s="15">
        <f t="shared" si="2"/>
        <v>135</v>
      </c>
      <c r="M23" s="67">
        <f t="shared" si="8"/>
        <v>52110</v>
      </c>
      <c r="N23" s="18">
        <f t="shared" si="8"/>
        <v>135</v>
      </c>
      <c r="O23" s="67">
        <f t="shared" si="8"/>
        <v>52650</v>
      </c>
      <c r="P23" s="14"/>
    </row>
    <row r="24" spans="1:16" s="1" customFormat="1" ht="15.75" customHeight="1">
      <c r="A24" s="10">
        <v>19</v>
      </c>
      <c r="B24" s="22" t="s">
        <v>20</v>
      </c>
      <c r="C24" s="14"/>
      <c r="D24" s="113">
        <v>5400</v>
      </c>
      <c r="E24" s="61">
        <f>C24*D24</f>
        <v>0</v>
      </c>
      <c r="F24" s="18"/>
      <c r="G24" s="96">
        <f>F24*D24</f>
        <v>0</v>
      </c>
      <c r="H24" s="18"/>
      <c r="I24" s="18"/>
      <c r="J24" s="18"/>
      <c r="L24" s="15">
        <f t="shared" si="2"/>
        <v>0</v>
      </c>
      <c r="M24" s="67">
        <f>G24</f>
        <v>0</v>
      </c>
      <c r="N24" s="67">
        <f>L24</f>
        <v>0</v>
      </c>
      <c r="O24" s="67">
        <f>M24</f>
        <v>0</v>
      </c>
      <c r="P24" s="14"/>
    </row>
    <row r="25" spans="1:16" s="97" customFormat="1" ht="15.75" customHeight="1">
      <c r="A25" s="94"/>
      <c r="B25" s="95" t="s">
        <v>21</v>
      </c>
      <c r="C25" s="98"/>
      <c r="D25" s="103"/>
      <c r="E25" s="96">
        <f>SUM(E23:E24)</f>
        <v>51570</v>
      </c>
      <c r="F25" s="15"/>
      <c r="G25" s="96">
        <f>SUM(G23:G24)</f>
        <v>540</v>
      </c>
      <c r="H25" s="15"/>
      <c r="I25" s="15"/>
      <c r="J25" s="15"/>
      <c r="K25" s="15"/>
      <c r="L25" s="99">
        <f>SUM(L23:L24)</f>
        <v>135</v>
      </c>
      <c r="M25" s="96">
        <f>SUM(M23:M24)</f>
        <v>52110</v>
      </c>
      <c r="N25" s="96">
        <f>C25+F25</f>
        <v>0</v>
      </c>
      <c r="O25" s="96">
        <f>SUM(O23:O24)</f>
        <v>52650</v>
      </c>
      <c r="P25" s="59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</sheetData>
  <mergeCells count="14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J4:K4"/>
    <mergeCell ref="A27:E27"/>
    <mergeCell ref="L4:M4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7">
      <selection activeCell="B26" sqref="B26:O26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5" max="5" width="8.8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1" customWidth="1"/>
    <col min="10" max="10" width="6.09765625" style="41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67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74" t="s">
        <v>90</v>
      </c>
      <c r="G3" s="174"/>
      <c r="H3" s="174"/>
      <c r="I3" s="174"/>
      <c r="J3" s="174"/>
      <c r="K3" s="33"/>
      <c r="L3" s="5"/>
      <c r="M3" s="27"/>
      <c r="N3" s="27"/>
      <c r="O3" s="182" t="s">
        <v>2</v>
      </c>
      <c r="P3" s="182"/>
    </row>
    <row r="4" spans="1:16" ht="19.5" customHeight="1">
      <c r="A4" s="175" t="s">
        <v>3</v>
      </c>
      <c r="B4" s="177" t="s">
        <v>0</v>
      </c>
      <c r="C4" s="151" t="s">
        <v>26</v>
      </c>
      <c r="D4" s="155"/>
      <c r="E4" s="156"/>
      <c r="F4" s="151" t="s">
        <v>27</v>
      </c>
      <c r="G4" s="152"/>
      <c r="H4" s="151" t="s">
        <v>30</v>
      </c>
      <c r="I4" s="152"/>
      <c r="J4" s="153" t="s">
        <v>23</v>
      </c>
      <c r="K4" s="154"/>
      <c r="L4" s="160" t="s">
        <v>28</v>
      </c>
      <c r="M4" s="185"/>
      <c r="N4" s="158" t="s">
        <v>22</v>
      </c>
      <c r="O4" s="159"/>
      <c r="P4" s="186" t="s">
        <v>4</v>
      </c>
    </row>
    <row r="5" spans="1:16" ht="33" customHeight="1">
      <c r="A5" s="176"/>
      <c r="B5" s="178"/>
      <c r="C5" s="71" t="s">
        <v>5</v>
      </c>
      <c r="D5" s="134" t="s">
        <v>29</v>
      </c>
      <c r="E5" s="74" t="s">
        <v>6</v>
      </c>
      <c r="F5" s="78" t="s">
        <v>5</v>
      </c>
      <c r="G5" s="74" t="s">
        <v>6</v>
      </c>
      <c r="H5" s="78" t="s">
        <v>5</v>
      </c>
      <c r="I5" s="79" t="s">
        <v>6</v>
      </c>
      <c r="J5" s="78" t="s">
        <v>5</v>
      </c>
      <c r="K5" s="71" t="s">
        <v>6</v>
      </c>
      <c r="L5" s="78" t="s">
        <v>5</v>
      </c>
      <c r="M5" s="66" t="s">
        <v>6</v>
      </c>
      <c r="N5" s="78" t="s">
        <v>5</v>
      </c>
      <c r="O5" s="71" t="s">
        <v>6</v>
      </c>
      <c r="P5" s="187"/>
    </row>
    <row r="6" spans="1:16" ht="15.75" customHeight="1">
      <c r="A6" s="10">
        <v>1</v>
      </c>
      <c r="B6" s="11" t="s">
        <v>59</v>
      </c>
      <c r="C6" s="12">
        <v>0</v>
      </c>
      <c r="D6" s="13">
        <v>675</v>
      </c>
      <c r="E6" s="60">
        <f>C6*D6</f>
        <v>0</v>
      </c>
      <c r="F6" s="60"/>
      <c r="G6" s="60">
        <f>D6*F6</f>
        <v>0</v>
      </c>
      <c r="H6" s="60"/>
      <c r="I6" s="60">
        <f aca="true" t="shared" si="0" ref="I6:I11">H6*D6</f>
        <v>0</v>
      </c>
      <c r="J6" s="60"/>
      <c r="K6" s="60"/>
      <c r="L6" s="62">
        <f>C6+F6-H6</f>
        <v>0</v>
      </c>
      <c r="M6" s="62">
        <f>L6*D6</f>
        <v>0</v>
      </c>
      <c r="N6" s="60">
        <f>L6</f>
        <v>0</v>
      </c>
      <c r="O6" s="60">
        <f>K6+M6</f>
        <v>0</v>
      </c>
      <c r="P6" s="140"/>
    </row>
    <row r="7" spans="1:16" s="1" customFormat="1" ht="15.75" customHeight="1">
      <c r="A7" s="10">
        <v>2</v>
      </c>
      <c r="B7" s="11" t="s">
        <v>7</v>
      </c>
      <c r="C7" s="67"/>
      <c r="D7" s="12">
        <v>405</v>
      </c>
      <c r="E7" s="60">
        <f aca="true" t="shared" si="1" ref="E7:E22">C7*D7</f>
        <v>0</v>
      </c>
      <c r="F7" s="60"/>
      <c r="G7" s="60">
        <f>D7*F7</f>
        <v>0</v>
      </c>
      <c r="H7" s="60"/>
      <c r="I7" s="60">
        <f t="shared" si="0"/>
        <v>0</v>
      </c>
      <c r="J7" s="60"/>
      <c r="K7" s="60"/>
      <c r="L7" s="62">
        <f aca="true" t="shared" si="2" ref="L7:L24">C7+F7-H7</f>
        <v>0</v>
      </c>
      <c r="M7" s="62">
        <f>L7*D7</f>
        <v>0</v>
      </c>
      <c r="N7" s="60">
        <f>L7</f>
        <v>0</v>
      </c>
      <c r="O7" s="60">
        <f>K7+M7</f>
        <v>0</v>
      </c>
      <c r="P7" s="14"/>
    </row>
    <row r="8" spans="1:18" s="1" customFormat="1" ht="15.75" customHeight="1">
      <c r="A8" s="10">
        <v>3</v>
      </c>
      <c r="B8" s="11" t="s">
        <v>8</v>
      </c>
      <c r="C8" s="67">
        <v>1</v>
      </c>
      <c r="D8" s="12">
        <v>405</v>
      </c>
      <c r="E8" s="60">
        <f t="shared" si="1"/>
        <v>405</v>
      </c>
      <c r="F8" s="60"/>
      <c r="G8" s="60">
        <f aca="true" t="shared" si="3" ref="G8:G22">D8*F8</f>
        <v>0</v>
      </c>
      <c r="H8" s="60"/>
      <c r="I8" s="60">
        <f t="shared" si="0"/>
        <v>0</v>
      </c>
      <c r="J8" s="60"/>
      <c r="K8" s="60"/>
      <c r="L8" s="62">
        <f t="shared" si="2"/>
        <v>1</v>
      </c>
      <c r="M8" s="62">
        <f aca="true" t="shared" si="4" ref="M8:M22">L8*D8</f>
        <v>405</v>
      </c>
      <c r="N8" s="60">
        <f aca="true" t="shared" si="5" ref="N8:N21">L8</f>
        <v>1</v>
      </c>
      <c r="O8" s="60">
        <f aca="true" t="shared" si="6" ref="O8:O22">K8+M8</f>
        <v>405</v>
      </c>
      <c r="P8" s="14"/>
      <c r="R8" s="1" t="s">
        <v>19</v>
      </c>
    </row>
    <row r="9" spans="1:16" s="1" customFormat="1" ht="15.75" customHeight="1">
      <c r="A9" s="10">
        <v>4</v>
      </c>
      <c r="B9" s="11" t="s">
        <v>9</v>
      </c>
      <c r="C9" s="67">
        <v>4</v>
      </c>
      <c r="D9" s="12">
        <v>270</v>
      </c>
      <c r="E9" s="60">
        <f t="shared" si="1"/>
        <v>1080</v>
      </c>
      <c r="F9" s="60"/>
      <c r="G9" s="60">
        <f t="shared" si="3"/>
        <v>0</v>
      </c>
      <c r="H9" s="60"/>
      <c r="I9" s="60">
        <f t="shared" si="0"/>
        <v>0</v>
      </c>
      <c r="J9" s="60"/>
      <c r="K9" s="60"/>
      <c r="L9" s="62">
        <f t="shared" si="2"/>
        <v>4</v>
      </c>
      <c r="M9" s="62">
        <f t="shared" si="4"/>
        <v>1080</v>
      </c>
      <c r="N9" s="60">
        <f t="shared" si="5"/>
        <v>4</v>
      </c>
      <c r="O9" s="60">
        <f t="shared" si="6"/>
        <v>1080</v>
      </c>
      <c r="P9" s="14"/>
    </row>
    <row r="10" spans="1:16" s="1" customFormat="1" ht="15.75" customHeight="1">
      <c r="A10" s="10">
        <v>5</v>
      </c>
      <c r="B10" s="11" t="s">
        <v>61</v>
      </c>
      <c r="C10" s="67">
        <v>7</v>
      </c>
      <c r="D10" s="12">
        <v>540</v>
      </c>
      <c r="E10" s="60">
        <f t="shared" si="1"/>
        <v>3780</v>
      </c>
      <c r="F10" s="60"/>
      <c r="G10" s="60">
        <f t="shared" si="3"/>
        <v>0</v>
      </c>
      <c r="H10" s="60"/>
      <c r="I10" s="60">
        <f t="shared" si="0"/>
        <v>0</v>
      </c>
      <c r="J10" s="60"/>
      <c r="K10" s="60"/>
      <c r="L10" s="62">
        <f t="shared" si="2"/>
        <v>7</v>
      </c>
      <c r="M10" s="62">
        <f t="shared" si="4"/>
        <v>3780</v>
      </c>
      <c r="N10" s="60">
        <f t="shared" si="5"/>
        <v>7</v>
      </c>
      <c r="O10" s="60">
        <f t="shared" si="6"/>
        <v>3780</v>
      </c>
      <c r="P10" s="14"/>
    </row>
    <row r="11" spans="1:16" s="1" customFormat="1" ht="15.75" customHeight="1">
      <c r="A11" s="10">
        <v>6</v>
      </c>
      <c r="B11" s="11" t="s">
        <v>10</v>
      </c>
      <c r="C11" s="67">
        <v>2</v>
      </c>
      <c r="D11" s="12">
        <v>405</v>
      </c>
      <c r="E11" s="60">
        <f t="shared" si="1"/>
        <v>810</v>
      </c>
      <c r="F11" s="60"/>
      <c r="G11" s="60">
        <f t="shared" si="3"/>
        <v>0</v>
      </c>
      <c r="H11" s="60"/>
      <c r="I11" s="60">
        <f t="shared" si="0"/>
        <v>0</v>
      </c>
      <c r="J11" s="60"/>
      <c r="K11" s="60"/>
      <c r="L11" s="62">
        <f t="shared" si="2"/>
        <v>2</v>
      </c>
      <c r="M11" s="62">
        <f t="shared" si="4"/>
        <v>810</v>
      </c>
      <c r="N11" s="60">
        <f t="shared" si="5"/>
        <v>2</v>
      </c>
      <c r="O11" s="60">
        <f t="shared" si="6"/>
        <v>810</v>
      </c>
      <c r="P11" s="14"/>
    </row>
    <row r="12" spans="1:17" s="1" customFormat="1" ht="15.75" customHeight="1">
      <c r="A12" s="10">
        <v>7</v>
      </c>
      <c r="B12" s="11" t="s">
        <v>64</v>
      </c>
      <c r="C12" s="67">
        <v>4</v>
      </c>
      <c r="D12" s="12">
        <v>540</v>
      </c>
      <c r="E12" s="60">
        <f t="shared" si="1"/>
        <v>2160</v>
      </c>
      <c r="F12" s="60"/>
      <c r="G12" s="60">
        <f t="shared" si="3"/>
        <v>0</v>
      </c>
      <c r="H12" s="60"/>
      <c r="I12" s="60">
        <f aca="true" t="shared" si="7" ref="I12:I22">H12*D12</f>
        <v>0</v>
      </c>
      <c r="J12" s="60"/>
      <c r="K12" s="60"/>
      <c r="L12" s="62">
        <f t="shared" si="2"/>
        <v>4</v>
      </c>
      <c r="M12" s="62">
        <f t="shared" si="4"/>
        <v>2160</v>
      </c>
      <c r="N12" s="60">
        <f t="shared" si="5"/>
        <v>4</v>
      </c>
      <c r="O12" s="60">
        <f t="shared" si="6"/>
        <v>2160</v>
      </c>
      <c r="P12" s="14"/>
      <c r="Q12" s="14"/>
    </row>
    <row r="13" spans="1:17" s="1" customFormat="1" ht="15.75" customHeight="1">
      <c r="A13" s="10">
        <v>8</v>
      </c>
      <c r="B13" s="11" t="s">
        <v>49</v>
      </c>
      <c r="C13" s="67">
        <v>101</v>
      </c>
      <c r="D13" s="18">
        <v>270</v>
      </c>
      <c r="E13" s="60">
        <f t="shared" si="1"/>
        <v>27270</v>
      </c>
      <c r="F13" s="60"/>
      <c r="G13" s="60">
        <f t="shared" si="3"/>
        <v>0</v>
      </c>
      <c r="H13" s="60"/>
      <c r="I13" s="60">
        <f t="shared" si="7"/>
        <v>0</v>
      </c>
      <c r="J13" s="60"/>
      <c r="K13" s="60"/>
      <c r="L13" s="62">
        <f t="shared" si="2"/>
        <v>101</v>
      </c>
      <c r="M13" s="62">
        <f t="shared" si="4"/>
        <v>27270</v>
      </c>
      <c r="N13" s="60">
        <f t="shared" si="5"/>
        <v>101</v>
      </c>
      <c r="O13" s="60">
        <f t="shared" si="6"/>
        <v>27270</v>
      </c>
      <c r="P13" s="14"/>
      <c r="Q13" s="14"/>
    </row>
    <row r="14" spans="1:17" s="1" customFormat="1" ht="15.75" customHeight="1">
      <c r="A14" s="10">
        <v>9</v>
      </c>
      <c r="B14" s="11" t="s">
        <v>11</v>
      </c>
      <c r="C14" s="61">
        <v>46</v>
      </c>
      <c r="D14" s="18">
        <v>405</v>
      </c>
      <c r="E14" s="60">
        <f t="shared" si="1"/>
        <v>18630</v>
      </c>
      <c r="F14" s="60"/>
      <c r="G14" s="60">
        <f t="shared" si="3"/>
        <v>0</v>
      </c>
      <c r="H14" s="60"/>
      <c r="I14" s="60">
        <f t="shared" si="7"/>
        <v>0</v>
      </c>
      <c r="J14" s="60"/>
      <c r="K14" s="60"/>
      <c r="L14" s="62">
        <f t="shared" si="2"/>
        <v>46</v>
      </c>
      <c r="M14" s="62">
        <f t="shared" si="4"/>
        <v>18630</v>
      </c>
      <c r="N14" s="60">
        <f t="shared" si="5"/>
        <v>46</v>
      </c>
      <c r="O14" s="60">
        <f t="shared" si="6"/>
        <v>18630</v>
      </c>
      <c r="P14" s="14"/>
      <c r="Q14" s="14"/>
    </row>
    <row r="15" spans="1:16" s="1" customFormat="1" ht="15.75" customHeight="1">
      <c r="A15" s="10">
        <v>10</v>
      </c>
      <c r="B15" s="11" t="s">
        <v>12</v>
      </c>
      <c r="C15" s="61">
        <v>11</v>
      </c>
      <c r="D15" s="18">
        <v>540</v>
      </c>
      <c r="E15" s="60">
        <f t="shared" si="1"/>
        <v>5940</v>
      </c>
      <c r="F15" s="60"/>
      <c r="G15" s="60">
        <f t="shared" si="3"/>
        <v>0</v>
      </c>
      <c r="H15" s="60"/>
      <c r="I15" s="60">
        <f t="shared" si="7"/>
        <v>0</v>
      </c>
      <c r="J15" s="60"/>
      <c r="K15" s="60"/>
      <c r="L15" s="62">
        <f t="shared" si="2"/>
        <v>11</v>
      </c>
      <c r="M15" s="62">
        <f t="shared" si="4"/>
        <v>5940</v>
      </c>
      <c r="N15" s="60">
        <f t="shared" si="5"/>
        <v>11</v>
      </c>
      <c r="O15" s="60">
        <f t="shared" si="6"/>
        <v>5940</v>
      </c>
      <c r="P15" s="14"/>
    </row>
    <row r="16" spans="1:16" s="1" customFormat="1" ht="15.75" customHeight="1">
      <c r="A16" s="10">
        <v>11</v>
      </c>
      <c r="B16" s="11" t="s">
        <v>13</v>
      </c>
      <c r="C16" s="61">
        <v>18</v>
      </c>
      <c r="D16" s="18">
        <v>540</v>
      </c>
      <c r="E16" s="60">
        <f t="shared" si="1"/>
        <v>9720</v>
      </c>
      <c r="F16" s="60"/>
      <c r="G16" s="60">
        <f t="shared" si="3"/>
        <v>0</v>
      </c>
      <c r="H16" s="60"/>
      <c r="I16" s="60">
        <f t="shared" si="7"/>
        <v>0</v>
      </c>
      <c r="J16" s="60"/>
      <c r="K16" s="60"/>
      <c r="L16" s="62">
        <f t="shared" si="2"/>
        <v>18</v>
      </c>
      <c r="M16" s="62">
        <f t="shared" si="4"/>
        <v>9720</v>
      </c>
      <c r="N16" s="60">
        <f t="shared" si="5"/>
        <v>18</v>
      </c>
      <c r="O16" s="60">
        <f t="shared" si="6"/>
        <v>9720</v>
      </c>
      <c r="P16" s="14"/>
    </row>
    <row r="17" spans="1:16" s="1" customFormat="1" ht="15.75" customHeight="1">
      <c r="A17" s="10">
        <v>12</v>
      </c>
      <c r="B17" s="11" t="s">
        <v>14</v>
      </c>
      <c r="C17" s="61">
        <v>39</v>
      </c>
      <c r="D17" s="18">
        <v>540</v>
      </c>
      <c r="E17" s="60">
        <f t="shared" si="1"/>
        <v>21060</v>
      </c>
      <c r="F17" s="60"/>
      <c r="G17" s="60">
        <f t="shared" si="3"/>
        <v>0</v>
      </c>
      <c r="H17" s="60"/>
      <c r="I17" s="60">
        <f t="shared" si="7"/>
        <v>0</v>
      </c>
      <c r="J17" s="60"/>
      <c r="K17" s="60"/>
      <c r="L17" s="62">
        <f t="shared" si="2"/>
        <v>39</v>
      </c>
      <c r="M17" s="62">
        <f t="shared" si="4"/>
        <v>21060</v>
      </c>
      <c r="N17" s="60">
        <f t="shared" si="5"/>
        <v>39</v>
      </c>
      <c r="O17" s="60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15</v>
      </c>
      <c r="C18" s="61">
        <v>6</v>
      </c>
      <c r="D18" s="18">
        <v>675</v>
      </c>
      <c r="E18" s="60">
        <f t="shared" si="1"/>
        <v>4050</v>
      </c>
      <c r="F18" s="60"/>
      <c r="G18" s="60">
        <f t="shared" si="3"/>
        <v>0</v>
      </c>
      <c r="H18" s="60"/>
      <c r="I18" s="60">
        <f t="shared" si="7"/>
        <v>0</v>
      </c>
      <c r="J18" s="60"/>
      <c r="K18" s="60"/>
      <c r="L18" s="62">
        <f t="shared" si="2"/>
        <v>6</v>
      </c>
      <c r="M18" s="62">
        <f t="shared" si="4"/>
        <v>4050</v>
      </c>
      <c r="N18" s="60">
        <f t="shared" si="5"/>
        <v>6</v>
      </c>
      <c r="O18" s="60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16</v>
      </c>
      <c r="C19" s="61">
        <v>18</v>
      </c>
      <c r="D19" s="18">
        <v>675</v>
      </c>
      <c r="E19" s="60">
        <f>C19*D19</f>
        <v>12150</v>
      </c>
      <c r="F19" s="60"/>
      <c r="G19" s="60">
        <f>D19*F19</f>
        <v>0</v>
      </c>
      <c r="H19" s="60">
        <v>1</v>
      </c>
      <c r="I19" s="60">
        <f>H19*D19</f>
        <v>675</v>
      </c>
      <c r="J19" s="60"/>
      <c r="K19" s="60"/>
      <c r="L19" s="62">
        <f>C19+F19-H19</f>
        <v>17</v>
      </c>
      <c r="M19" s="62">
        <f>L19*D19</f>
        <v>11475</v>
      </c>
      <c r="N19" s="60">
        <f>L19</f>
        <v>17</v>
      </c>
      <c r="O19" s="60">
        <f>K19+M19</f>
        <v>11475</v>
      </c>
      <c r="P19" s="14"/>
    </row>
    <row r="20" spans="1:16" s="1" customFormat="1" ht="15.75" customHeight="1">
      <c r="A20" s="10">
        <v>15</v>
      </c>
      <c r="B20" s="16" t="s">
        <v>57</v>
      </c>
      <c r="C20" s="61">
        <v>0</v>
      </c>
      <c r="D20" s="12">
        <v>540</v>
      </c>
      <c r="E20" s="60">
        <f>C20*D20</f>
        <v>0</v>
      </c>
      <c r="F20" s="60"/>
      <c r="G20" s="60">
        <f>D20*F20</f>
        <v>0</v>
      </c>
      <c r="H20" s="60"/>
      <c r="I20" s="60">
        <f>H20*D20</f>
        <v>0</v>
      </c>
      <c r="J20" s="60"/>
      <c r="K20" s="60"/>
      <c r="L20" s="62">
        <f t="shared" si="2"/>
        <v>0</v>
      </c>
      <c r="M20" s="62">
        <f>L20*D20</f>
        <v>0</v>
      </c>
      <c r="N20" s="60">
        <f>L20</f>
        <v>0</v>
      </c>
      <c r="O20" s="60">
        <f>K20+M20</f>
        <v>0</v>
      </c>
      <c r="P20" s="14"/>
    </row>
    <row r="21" spans="1:16" s="1" customFormat="1" ht="15.75" customHeight="1">
      <c r="A21" s="10">
        <v>16</v>
      </c>
      <c r="B21" s="16" t="s">
        <v>58</v>
      </c>
      <c r="C21" s="61"/>
      <c r="D21" s="12">
        <v>405</v>
      </c>
      <c r="E21" s="60">
        <f t="shared" si="1"/>
        <v>0</v>
      </c>
      <c r="F21" s="60"/>
      <c r="G21" s="60">
        <f t="shared" si="3"/>
        <v>0</v>
      </c>
      <c r="H21" s="60"/>
      <c r="I21" s="60">
        <f t="shared" si="7"/>
        <v>0</v>
      </c>
      <c r="J21" s="60"/>
      <c r="K21" s="60"/>
      <c r="L21" s="62">
        <f t="shared" si="2"/>
        <v>0</v>
      </c>
      <c r="M21" s="62">
        <f t="shared" si="4"/>
        <v>0</v>
      </c>
      <c r="N21" s="60">
        <f t="shared" si="5"/>
        <v>0</v>
      </c>
      <c r="O21" s="60">
        <f t="shared" si="6"/>
        <v>0</v>
      </c>
      <c r="P21" s="14"/>
    </row>
    <row r="22" spans="1:16" s="1" customFormat="1" ht="15.75" customHeight="1">
      <c r="A22" s="10">
        <v>17</v>
      </c>
      <c r="B22" s="11" t="s">
        <v>17</v>
      </c>
      <c r="C22" s="61">
        <v>62</v>
      </c>
      <c r="D22" s="18">
        <v>270</v>
      </c>
      <c r="E22" s="60">
        <f t="shared" si="1"/>
        <v>16740</v>
      </c>
      <c r="F22" s="60"/>
      <c r="G22" s="60">
        <f t="shared" si="3"/>
        <v>0</v>
      </c>
      <c r="H22" s="60">
        <v>1</v>
      </c>
      <c r="I22" s="60">
        <f t="shared" si="7"/>
        <v>270</v>
      </c>
      <c r="J22" s="60"/>
      <c r="K22" s="60"/>
      <c r="L22" s="62">
        <f t="shared" si="2"/>
        <v>61</v>
      </c>
      <c r="M22" s="62">
        <f t="shared" si="4"/>
        <v>16470</v>
      </c>
      <c r="N22" s="60">
        <f>L22</f>
        <v>61</v>
      </c>
      <c r="O22" s="60">
        <f t="shared" si="6"/>
        <v>16470</v>
      </c>
      <c r="P22" s="14"/>
    </row>
    <row r="23" spans="1:16" s="1" customFormat="1" ht="15.75" customHeight="1">
      <c r="A23" s="10">
        <v>18</v>
      </c>
      <c r="B23" s="17" t="s">
        <v>18</v>
      </c>
      <c r="C23" s="67">
        <f>SUM(C7:C22)</f>
        <v>319</v>
      </c>
      <c r="D23" s="67"/>
      <c r="E23" s="67">
        <f aca="true" t="shared" si="8" ref="E23:O23">SUM(E7:E22)</f>
        <v>123795</v>
      </c>
      <c r="F23" s="67">
        <f t="shared" si="8"/>
        <v>0</v>
      </c>
      <c r="G23" s="67">
        <f t="shared" si="8"/>
        <v>0</v>
      </c>
      <c r="H23" s="67">
        <f>SUM(H6:H22)</f>
        <v>2</v>
      </c>
      <c r="I23" s="67">
        <f t="shared" si="8"/>
        <v>945</v>
      </c>
      <c r="J23" s="67">
        <f t="shared" si="8"/>
        <v>0</v>
      </c>
      <c r="K23" s="67">
        <f t="shared" si="8"/>
        <v>0</v>
      </c>
      <c r="L23" s="62">
        <f t="shared" si="2"/>
        <v>317</v>
      </c>
      <c r="M23" s="67">
        <f t="shared" si="8"/>
        <v>122850</v>
      </c>
      <c r="N23" s="67">
        <f t="shared" si="8"/>
        <v>317</v>
      </c>
      <c r="O23" s="67">
        <f t="shared" si="8"/>
        <v>122850</v>
      </c>
      <c r="P23" s="14"/>
    </row>
    <row r="24" spans="1:16" s="1" customFormat="1" ht="15.75" customHeight="1">
      <c r="A24" s="10">
        <v>19</v>
      </c>
      <c r="B24" s="22" t="s">
        <v>20</v>
      </c>
      <c r="C24" s="68"/>
      <c r="D24" s="113">
        <v>5400</v>
      </c>
      <c r="E24" s="60">
        <f>C24*D24</f>
        <v>0</v>
      </c>
      <c r="F24" s="67">
        <v>3</v>
      </c>
      <c r="G24" s="67">
        <f>F24*D24</f>
        <v>16200</v>
      </c>
      <c r="H24" s="67"/>
      <c r="I24" s="67"/>
      <c r="J24" s="67"/>
      <c r="K24" s="67"/>
      <c r="L24" s="62">
        <f t="shared" si="2"/>
        <v>3</v>
      </c>
      <c r="M24" s="67">
        <f>G24</f>
        <v>16200</v>
      </c>
      <c r="N24" s="67">
        <f>L24</f>
        <v>3</v>
      </c>
      <c r="O24" s="67">
        <f>M24</f>
        <v>16200</v>
      </c>
      <c r="P24" s="20"/>
    </row>
    <row r="25" spans="1:16" s="97" customFormat="1" ht="15.75" customHeight="1">
      <c r="A25" s="10">
        <v>20</v>
      </c>
      <c r="B25" s="95" t="s">
        <v>21</v>
      </c>
      <c r="C25" s="100"/>
      <c r="D25" s="100"/>
      <c r="E25" s="96">
        <f>SUM(E23:E24)</f>
        <v>123795</v>
      </c>
      <c r="F25" s="62"/>
      <c r="G25" s="96">
        <f>SUM(G23:G24)</f>
        <v>16200</v>
      </c>
      <c r="H25" s="62"/>
      <c r="I25" s="62"/>
      <c r="J25" s="62"/>
      <c r="K25" s="96">
        <f>SUM(K23:K24)</f>
        <v>0</v>
      </c>
      <c r="L25" s="96">
        <f>SUM(L23:L24)</f>
        <v>320</v>
      </c>
      <c r="M25" s="96">
        <f>SUM(M23:M24)</f>
        <v>139050</v>
      </c>
      <c r="N25" s="62">
        <f>C25+F25</f>
        <v>0</v>
      </c>
      <c r="O25" s="96">
        <f>SUM(O23:O24)</f>
        <v>139050</v>
      </c>
      <c r="P25" s="59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19</v>
      </c>
    </row>
    <row r="29" ht="15">
      <c r="M29" s="29" t="s">
        <v>19</v>
      </c>
    </row>
  </sheetData>
  <mergeCells count="14">
    <mergeCell ref="A27:E27"/>
    <mergeCell ref="B26:O26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J4:K4"/>
    <mergeCell ref="L4:M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7">
      <selection activeCell="K15" sqref="K15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1" customWidth="1"/>
    <col min="10" max="10" width="6.3984375" style="41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34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74" t="s">
        <v>81</v>
      </c>
      <c r="G3" s="174"/>
      <c r="H3" s="174"/>
      <c r="I3" s="174"/>
      <c r="J3" s="174"/>
      <c r="K3" s="33"/>
      <c r="L3" s="5"/>
      <c r="M3" s="27"/>
      <c r="N3" s="27"/>
      <c r="O3" s="93" t="s">
        <v>2</v>
      </c>
      <c r="P3" s="93"/>
    </row>
    <row r="4" spans="1:16" ht="19.5" customHeight="1">
      <c r="A4" s="175" t="s">
        <v>3</v>
      </c>
      <c r="B4" s="177" t="s">
        <v>0</v>
      </c>
      <c r="C4" s="179" t="s">
        <v>26</v>
      </c>
      <c r="D4" s="180"/>
      <c r="E4" s="181"/>
      <c r="F4" s="179" t="s">
        <v>27</v>
      </c>
      <c r="G4" s="150"/>
      <c r="H4" s="179" t="s">
        <v>30</v>
      </c>
      <c r="I4" s="150"/>
      <c r="J4" s="169" t="s">
        <v>23</v>
      </c>
      <c r="K4" s="170"/>
      <c r="L4" s="171" t="s">
        <v>28</v>
      </c>
      <c r="M4" s="172"/>
      <c r="N4" s="183" t="s">
        <v>22</v>
      </c>
      <c r="O4" s="184"/>
      <c r="P4" s="177" t="s">
        <v>4</v>
      </c>
    </row>
    <row r="5" spans="1:16" ht="33" customHeight="1">
      <c r="A5" s="176"/>
      <c r="B5" s="178"/>
      <c r="C5" s="92" t="s">
        <v>5</v>
      </c>
      <c r="D5" s="92" t="s">
        <v>29</v>
      </c>
      <c r="E5" s="92" t="s">
        <v>6</v>
      </c>
      <c r="F5" s="92" t="s">
        <v>5</v>
      </c>
      <c r="G5" s="92" t="s">
        <v>6</v>
      </c>
      <c r="H5" s="92" t="s">
        <v>5</v>
      </c>
      <c r="I5" s="92" t="s">
        <v>6</v>
      </c>
      <c r="J5" s="92" t="s">
        <v>5</v>
      </c>
      <c r="K5" s="92" t="s">
        <v>6</v>
      </c>
      <c r="L5" s="119" t="s">
        <v>5</v>
      </c>
      <c r="M5" s="92" t="s">
        <v>6</v>
      </c>
      <c r="N5" s="92" t="s">
        <v>5</v>
      </c>
      <c r="O5" s="8" t="s">
        <v>6</v>
      </c>
      <c r="P5" s="190"/>
    </row>
    <row r="6" spans="1:16" ht="15.75" customHeight="1">
      <c r="A6" s="10">
        <v>1</v>
      </c>
      <c r="B6" s="11" t="s">
        <v>59</v>
      </c>
      <c r="C6" s="12">
        <v>0</v>
      </c>
      <c r="D6" s="13">
        <v>675</v>
      </c>
      <c r="E6" s="60">
        <f>C6*D6</f>
        <v>0</v>
      </c>
      <c r="F6" s="60"/>
      <c r="G6" s="60">
        <f>D6*F6</f>
        <v>0</v>
      </c>
      <c r="H6" s="60"/>
      <c r="I6" s="60">
        <f aca="true" t="shared" si="0" ref="I6:I11">H6*D6</f>
        <v>0</v>
      </c>
      <c r="J6" s="60"/>
      <c r="K6" s="60"/>
      <c r="L6" s="15">
        <f>C6+F6-H6</f>
        <v>0</v>
      </c>
      <c r="M6" s="62">
        <f>L6*D6</f>
        <v>0</v>
      </c>
      <c r="N6" s="60">
        <f>L6</f>
        <v>0</v>
      </c>
      <c r="O6" s="60">
        <f>K6+M6</f>
        <v>0</v>
      </c>
      <c r="P6" s="141"/>
    </row>
    <row r="7" spans="1:16" s="1" customFormat="1" ht="15.75" customHeight="1">
      <c r="A7" s="10">
        <v>2</v>
      </c>
      <c r="B7" s="11" t="s">
        <v>7</v>
      </c>
      <c r="C7" s="61">
        <v>3</v>
      </c>
      <c r="D7" s="13">
        <v>405</v>
      </c>
      <c r="E7" s="60">
        <f aca="true" t="shared" si="1" ref="E7:E22">C7*D7</f>
        <v>1215</v>
      </c>
      <c r="F7" s="60"/>
      <c r="G7" s="60">
        <f>D7*F7</f>
        <v>0</v>
      </c>
      <c r="H7" s="60"/>
      <c r="I7" s="60">
        <f t="shared" si="0"/>
        <v>0</v>
      </c>
      <c r="J7" s="60"/>
      <c r="K7" s="60"/>
      <c r="L7" s="15">
        <f aca="true" t="shared" si="2" ref="L7:L24">C7+F7-H7</f>
        <v>3</v>
      </c>
      <c r="M7" s="60">
        <f>L7*D7</f>
        <v>1215</v>
      </c>
      <c r="N7" s="60">
        <f>L7</f>
        <v>3</v>
      </c>
      <c r="O7" s="60">
        <f>K7+M7</f>
        <v>1215</v>
      </c>
      <c r="P7" s="60"/>
    </row>
    <row r="8" spans="1:18" s="1" customFormat="1" ht="15.75" customHeight="1">
      <c r="A8" s="10">
        <v>3</v>
      </c>
      <c r="B8" s="11" t="s">
        <v>8</v>
      </c>
      <c r="C8" s="61">
        <v>3</v>
      </c>
      <c r="D8" s="13">
        <v>405</v>
      </c>
      <c r="E8" s="60">
        <f t="shared" si="1"/>
        <v>1215</v>
      </c>
      <c r="F8" s="60"/>
      <c r="G8" s="60">
        <f aca="true" t="shared" si="3" ref="G8:G22">D8*F8</f>
        <v>0</v>
      </c>
      <c r="H8" s="60"/>
      <c r="I8" s="60">
        <f t="shared" si="0"/>
        <v>0</v>
      </c>
      <c r="J8" s="60"/>
      <c r="K8" s="60"/>
      <c r="L8" s="15">
        <f t="shared" si="2"/>
        <v>3</v>
      </c>
      <c r="M8" s="60">
        <f aca="true" t="shared" si="4" ref="M8:M22">L8*D8</f>
        <v>1215</v>
      </c>
      <c r="N8" s="60">
        <f aca="true" t="shared" si="5" ref="N8:N22">L8</f>
        <v>3</v>
      </c>
      <c r="O8" s="60">
        <f aca="true" t="shared" si="6" ref="O8:O23">K8+M8</f>
        <v>1215</v>
      </c>
      <c r="P8" s="193" t="s">
        <v>51</v>
      </c>
      <c r="Q8" s="194"/>
      <c r="R8" s="194"/>
    </row>
    <row r="9" spans="1:16" s="1" customFormat="1" ht="15.75" customHeight="1">
      <c r="A9" s="10">
        <v>4</v>
      </c>
      <c r="B9" s="11" t="s">
        <v>9</v>
      </c>
      <c r="C9" s="61">
        <v>6</v>
      </c>
      <c r="D9" s="13">
        <v>270</v>
      </c>
      <c r="E9" s="60">
        <f t="shared" si="1"/>
        <v>1620</v>
      </c>
      <c r="F9" s="60"/>
      <c r="G9" s="60">
        <f t="shared" si="3"/>
        <v>0</v>
      </c>
      <c r="H9" s="60"/>
      <c r="I9" s="60">
        <f t="shared" si="0"/>
        <v>0</v>
      </c>
      <c r="J9" s="60"/>
      <c r="K9" s="60"/>
      <c r="L9" s="15">
        <f t="shared" si="2"/>
        <v>6</v>
      </c>
      <c r="M9" s="60">
        <f t="shared" si="4"/>
        <v>1620</v>
      </c>
      <c r="N9" s="60">
        <f t="shared" si="5"/>
        <v>6</v>
      </c>
      <c r="O9" s="60">
        <f t="shared" si="6"/>
        <v>1620</v>
      </c>
      <c r="P9" s="60"/>
    </row>
    <row r="10" spans="1:16" s="1" customFormat="1" ht="15.75" customHeight="1">
      <c r="A10" s="10">
        <v>5</v>
      </c>
      <c r="B10" s="11" t="s">
        <v>61</v>
      </c>
      <c r="C10" s="61">
        <v>13</v>
      </c>
      <c r="D10" s="13">
        <v>540</v>
      </c>
      <c r="E10" s="60">
        <f t="shared" si="1"/>
        <v>7020</v>
      </c>
      <c r="F10" s="60"/>
      <c r="G10" s="60">
        <f t="shared" si="3"/>
        <v>0</v>
      </c>
      <c r="H10" s="60"/>
      <c r="I10" s="60">
        <f t="shared" si="0"/>
        <v>0</v>
      </c>
      <c r="J10" s="60"/>
      <c r="K10" s="60"/>
      <c r="L10" s="15">
        <f t="shared" si="2"/>
        <v>13</v>
      </c>
      <c r="M10" s="60">
        <f t="shared" si="4"/>
        <v>7020</v>
      </c>
      <c r="N10" s="60">
        <f t="shared" si="5"/>
        <v>13</v>
      </c>
      <c r="O10" s="60">
        <f t="shared" si="6"/>
        <v>7020</v>
      </c>
      <c r="P10" s="60"/>
    </row>
    <row r="11" spans="1:16" s="1" customFormat="1" ht="15.75" customHeight="1">
      <c r="A11" s="10">
        <v>6</v>
      </c>
      <c r="B11" s="11" t="s">
        <v>10</v>
      </c>
      <c r="C11" s="61">
        <v>6</v>
      </c>
      <c r="D11" s="13">
        <v>405</v>
      </c>
      <c r="E11" s="60">
        <f t="shared" si="1"/>
        <v>2430</v>
      </c>
      <c r="F11" s="60"/>
      <c r="G11" s="60">
        <f t="shared" si="3"/>
        <v>0</v>
      </c>
      <c r="H11" s="60"/>
      <c r="I11" s="60">
        <f t="shared" si="0"/>
        <v>0</v>
      </c>
      <c r="J11" s="60"/>
      <c r="K11" s="60"/>
      <c r="L11" s="15">
        <f t="shared" si="2"/>
        <v>6</v>
      </c>
      <c r="M11" s="60">
        <f t="shared" si="4"/>
        <v>2430</v>
      </c>
      <c r="N11" s="60">
        <f t="shared" si="5"/>
        <v>6</v>
      </c>
      <c r="O11" s="60">
        <f t="shared" si="6"/>
        <v>2430</v>
      </c>
      <c r="P11" s="60"/>
    </row>
    <row r="12" spans="1:16" s="1" customFormat="1" ht="15.75" customHeight="1">
      <c r="A12" s="10">
        <v>7</v>
      </c>
      <c r="B12" s="11" t="s">
        <v>65</v>
      </c>
      <c r="C12" s="61">
        <v>2</v>
      </c>
      <c r="D12" s="13">
        <v>540</v>
      </c>
      <c r="E12" s="60">
        <f t="shared" si="1"/>
        <v>1080</v>
      </c>
      <c r="F12" s="60"/>
      <c r="G12" s="60">
        <f t="shared" si="3"/>
        <v>0</v>
      </c>
      <c r="H12" s="60"/>
      <c r="I12" s="60">
        <f aca="true" t="shared" si="7" ref="I12:I22">H12*D12</f>
        <v>0</v>
      </c>
      <c r="J12" s="60"/>
      <c r="K12" s="60"/>
      <c r="L12" s="15">
        <f t="shared" si="2"/>
        <v>2</v>
      </c>
      <c r="M12" s="60">
        <f t="shared" si="4"/>
        <v>1080</v>
      </c>
      <c r="N12" s="60">
        <f t="shared" si="5"/>
        <v>2</v>
      </c>
      <c r="O12" s="60">
        <f t="shared" si="6"/>
        <v>1080</v>
      </c>
      <c r="P12" s="60"/>
    </row>
    <row r="13" spans="1:18" s="1" customFormat="1" ht="15.75" customHeight="1">
      <c r="A13" s="10">
        <v>8</v>
      </c>
      <c r="B13" s="11" t="s">
        <v>49</v>
      </c>
      <c r="C13" s="61">
        <v>110</v>
      </c>
      <c r="D13" s="19">
        <v>270</v>
      </c>
      <c r="E13" s="60">
        <f t="shared" si="1"/>
        <v>29700</v>
      </c>
      <c r="F13" s="60"/>
      <c r="G13" s="60">
        <f t="shared" si="3"/>
        <v>0</v>
      </c>
      <c r="H13" s="60">
        <v>1</v>
      </c>
      <c r="I13" s="60">
        <f t="shared" si="7"/>
        <v>270</v>
      </c>
      <c r="J13" s="60"/>
      <c r="K13" s="60"/>
      <c r="L13" s="15">
        <f t="shared" si="2"/>
        <v>109</v>
      </c>
      <c r="M13" s="60">
        <f t="shared" si="4"/>
        <v>29430</v>
      </c>
      <c r="N13" s="60">
        <f t="shared" si="5"/>
        <v>109</v>
      </c>
      <c r="O13" s="60">
        <f t="shared" si="6"/>
        <v>29430</v>
      </c>
      <c r="P13" s="191"/>
      <c r="Q13" s="192"/>
      <c r="R13" s="192"/>
    </row>
    <row r="14" spans="1:16" s="1" customFormat="1" ht="15.75" customHeight="1">
      <c r="A14" s="10">
        <v>9</v>
      </c>
      <c r="B14" s="11" t="s">
        <v>11</v>
      </c>
      <c r="C14" s="61">
        <v>10</v>
      </c>
      <c r="D14" s="19">
        <v>405</v>
      </c>
      <c r="E14" s="60">
        <f t="shared" si="1"/>
        <v>4050</v>
      </c>
      <c r="F14" s="60"/>
      <c r="G14" s="60">
        <f t="shared" si="3"/>
        <v>0</v>
      </c>
      <c r="H14" s="60"/>
      <c r="I14" s="60">
        <f t="shared" si="7"/>
        <v>0</v>
      </c>
      <c r="J14" s="60"/>
      <c r="K14" s="60"/>
      <c r="L14" s="15">
        <f t="shared" si="2"/>
        <v>10</v>
      </c>
      <c r="M14" s="60">
        <f t="shared" si="4"/>
        <v>4050</v>
      </c>
      <c r="N14" s="60">
        <f t="shared" si="5"/>
        <v>10</v>
      </c>
      <c r="O14" s="60">
        <f t="shared" si="6"/>
        <v>4050</v>
      </c>
      <c r="P14" s="60"/>
    </row>
    <row r="15" spans="1:16" s="1" customFormat="1" ht="15.75" customHeight="1">
      <c r="A15" s="10">
        <v>10</v>
      </c>
      <c r="B15" s="11" t="s">
        <v>12</v>
      </c>
      <c r="C15" s="61">
        <v>1</v>
      </c>
      <c r="D15" s="19">
        <v>540</v>
      </c>
      <c r="E15" s="60">
        <f t="shared" si="1"/>
        <v>540</v>
      </c>
      <c r="F15" s="60"/>
      <c r="G15" s="60">
        <f t="shared" si="3"/>
        <v>0</v>
      </c>
      <c r="H15" s="60"/>
      <c r="I15" s="60">
        <f t="shared" si="7"/>
        <v>0</v>
      </c>
      <c r="J15" s="60"/>
      <c r="K15" s="60"/>
      <c r="L15" s="15">
        <f t="shared" si="2"/>
        <v>1</v>
      </c>
      <c r="M15" s="60">
        <f t="shared" si="4"/>
        <v>540</v>
      </c>
      <c r="N15" s="60">
        <f t="shared" si="5"/>
        <v>1</v>
      </c>
      <c r="O15" s="60">
        <f t="shared" si="6"/>
        <v>540</v>
      </c>
      <c r="P15" s="60"/>
    </row>
    <row r="16" spans="1:16" s="1" customFormat="1" ht="15.75" customHeight="1">
      <c r="A16" s="10">
        <v>11</v>
      </c>
      <c r="B16" s="11" t="s">
        <v>13</v>
      </c>
      <c r="C16" s="61">
        <v>3</v>
      </c>
      <c r="D16" s="19">
        <v>540</v>
      </c>
      <c r="E16" s="60">
        <f t="shared" si="1"/>
        <v>1620</v>
      </c>
      <c r="F16" s="60"/>
      <c r="G16" s="60">
        <f t="shared" si="3"/>
        <v>0</v>
      </c>
      <c r="H16" s="60"/>
      <c r="I16" s="60">
        <f t="shared" si="7"/>
        <v>0</v>
      </c>
      <c r="J16" s="60"/>
      <c r="K16" s="60"/>
      <c r="L16" s="15">
        <f t="shared" si="2"/>
        <v>3</v>
      </c>
      <c r="M16" s="60">
        <f t="shared" si="4"/>
        <v>1620</v>
      </c>
      <c r="N16" s="60">
        <f t="shared" si="5"/>
        <v>3</v>
      </c>
      <c r="O16" s="60">
        <f t="shared" si="6"/>
        <v>1620</v>
      </c>
      <c r="P16" s="60"/>
    </row>
    <row r="17" spans="1:16" s="1" customFormat="1" ht="15.75" customHeight="1">
      <c r="A17" s="10">
        <v>12</v>
      </c>
      <c r="B17" s="11" t="s">
        <v>14</v>
      </c>
      <c r="C17" s="61">
        <v>28</v>
      </c>
      <c r="D17" s="13">
        <v>540</v>
      </c>
      <c r="E17" s="60">
        <f t="shared" si="1"/>
        <v>15120</v>
      </c>
      <c r="F17" s="60"/>
      <c r="G17" s="60">
        <f t="shared" si="3"/>
        <v>0</v>
      </c>
      <c r="H17" s="60"/>
      <c r="I17" s="60">
        <f t="shared" si="7"/>
        <v>0</v>
      </c>
      <c r="J17" s="60"/>
      <c r="K17" s="60"/>
      <c r="L17" s="15">
        <f t="shared" si="2"/>
        <v>28</v>
      </c>
      <c r="M17" s="60">
        <f t="shared" si="4"/>
        <v>15120</v>
      </c>
      <c r="N17" s="60">
        <f t="shared" si="5"/>
        <v>28</v>
      </c>
      <c r="O17" s="60">
        <f t="shared" si="6"/>
        <v>15120</v>
      </c>
      <c r="P17" s="60"/>
    </row>
    <row r="18" spans="1:16" s="1" customFormat="1" ht="15.75" customHeight="1">
      <c r="A18" s="10">
        <v>13</v>
      </c>
      <c r="B18" s="11" t="s">
        <v>15</v>
      </c>
      <c r="C18" s="61">
        <v>11</v>
      </c>
      <c r="D18" s="13">
        <v>675</v>
      </c>
      <c r="E18" s="60">
        <f t="shared" si="1"/>
        <v>7425</v>
      </c>
      <c r="F18" s="60"/>
      <c r="G18" s="60">
        <f t="shared" si="3"/>
        <v>0</v>
      </c>
      <c r="H18" s="60"/>
      <c r="I18" s="60">
        <f t="shared" si="7"/>
        <v>0</v>
      </c>
      <c r="J18" s="60"/>
      <c r="K18" s="60"/>
      <c r="L18" s="15">
        <f t="shared" si="2"/>
        <v>11</v>
      </c>
      <c r="M18" s="60">
        <f t="shared" si="4"/>
        <v>7425</v>
      </c>
      <c r="N18" s="60">
        <f t="shared" si="5"/>
        <v>11</v>
      </c>
      <c r="O18" s="60">
        <f t="shared" si="6"/>
        <v>7425</v>
      </c>
      <c r="P18" s="60"/>
    </row>
    <row r="19" spans="1:16" s="1" customFormat="1" ht="15.75" customHeight="1">
      <c r="A19" s="10">
        <v>14</v>
      </c>
      <c r="B19" s="11" t="s">
        <v>16</v>
      </c>
      <c r="C19" s="61">
        <v>19</v>
      </c>
      <c r="D19" s="13">
        <v>675</v>
      </c>
      <c r="E19" s="60">
        <f t="shared" si="1"/>
        <v>12825</v>
      </c>
      <c r="F19" s="60"/>
      <c r="G19" s="60">
        <f t="shared" si="3"/>
        <v>0</v>
      </c>
      <c r="H19" s="60">
        <v>1</v>
      </c>
      <c r="I19" s="60">
        <f t="shared" si="7"/>
        <v>675</v>
      </c>
      <c r="J19" s="60"/>
      <c r="K19" s="60"/>
      <c r="L19" s="15">
        <f t="shared" si="2"/>
        <v>18</v>
      </c>
      <c r="M19" s="60">
        <f t="shared" si="4"/>
        <v>12150</v>
      </c>
      <c r="N19" s="60">
        <f t="shared" si="5"/>
        <v>18</v>
      </c>
      <c r="O19" s="60">
        <f t="shared" si="6"/>
        <v>12150</v>
      </c>
      <c r="P19" s="60"/>
    </row>
    <row r="20" spans="1:16" s="1" customFormat="1" ht="15.75" customHeight="1">
      <c r="A20" s="10">
        <v>15</v>
      </c>
      <c r="B20" s="16" t="s">
        <v>57</v>
      </c>
      <c r="C20" s="61">
        <v>0</v>
      </c>
      <c r="D20" s="13">
        <v>540</v>
      </c>
      <c r="E20" s="60">
        <f t="shared" si="1"/>
        <v>0</v>
      </c>
      <c r="F20" s="60"/>
      <c r="G20" s="60">
        <f t="shared" si="3"/>
        <v>0</v>
      </c>
      <c r="H20" s="60"/>
      <c r="I20" s="60">
        <f t="shared" si="7"/>
        <v>0</v>
      </c>
      <c r="J20" s="60"/>
      <c r="K20" s="60"/>
      <c r="L20" s="15">
        <f t="shared" si="2"/>
        <v>0</v>
      </c>
      <c r="M20" s="60">
        <f t="shared" si="4"/>
        <v>0</v>
      </c>
      <c r="N20" s="60"/>
      <c r="O20" s="60">
        <f t="shared" si="6"/>
        <v>0</v>
      </c>
      <c r="P20" s="60"/>
    </row>
    <row r="21" spans="1:16" s="1" customFormat="1" ht="15.75" customHeight="1">
      <c r="A21" s="10">
        <v>16</v>
      </c>
      <c r="B21" s="16" t="s">
        <v>58</v>
      </c>
      <c r="C21" s="61">
        <v>0</v>
      </c>
      <c r="D21" s="13">
        <v>270</v>
      </c>
      <c r="E21" s="60">
        <f t="shared" si="1"/>
        <v>0</v>
      </c>
      <c r="F21" s="60"/>
      <c r="G21" s="60">
        <f t="shared" si="3"/>
        <v>0</v>
      </c>
      <c r="H21" s="60"/>
      <c r="I21" s="60">
        <f t="shared" si="7"/>
        <v>0</v>
      </c>
      <c r="J21" s="60"/>
      <c r="K21" s="60"/>
      <c r="L21" s="15">
        <f t="shared" si="2"/>
        <v>0</v>
      </c>
      <c r="M21" s="60">
        <f t="shared" si="4"/>
        <v>0</v>
      </c>
      <c r="N21" s="60">
        <f t="shared" si="5"/>
        <v>0</v>
      </c>
      <c r="O21" s="60">
        <f t="shared" si="6"/>
        <v>0</v>
      </c>
      <c r="P21" s="60"/>
    </row>
    <row r="22" spans="1:19" s="1" customFormat="1" ht="15.75" customHeight="1">
      <c r="A22" s="10">
        <v>17</v>
      </c>
      <c r="B22" s="11" t="s">
        <v>17</v>
      </c>
      <c r="C22" s="61">
        <v>55</v>
      </c>
      <c r="D22" s="13">
        <v>270</v>
      </c>
      <c r="E22" s="60">
        <f t="shared" si="1"/>
        <v>14850</v>
      </c>
      <c r="F22" s="60">
        <v>2</v>
      </c>
      <c r="G22" s="60">
        <f t="shared" si="3"/>
        <v>540</v>
      </c>
      <c r="H22" s="60"/>
      <c r="I22" s="60">
        <f t="shared" si="7"/>
        <v>0</v>
      </c>
      <c r="J22" s="60">
        <v>2</v>
      </c>
      <c r="K22" s="60">
        <v>540</v>
      </c>
      <c r="L22" s="15">
        <f t="shared" si="2"/>
        <v>57</v>
      </c>
      <c r="M22" s="60">
        <f t="shared" si="4"/>
        <v>15390</v>
      </c>
      <c r="N22" s="60">
        <f t="shared" si="5"/>
        <v>57</v>
      </c>
      <c r="O22" s="60">
        <f t="shared" si="6"/>
        <v>15930</v>
      </c>
      <c r="P22" s="191"/>
      <c r="Q22" s="192"/>
      <c r="R22" s="192"/>
      <c r="S22" s="192"/>
    </row>
    <row r="23" spans="1:16" s="1" customFormat="1" ht="15.75" customHeight="1">
      <c r="A23" s="10">
        <v>18</v>
      </c>
      <c r="B23" s="17" t="s">
        <v>18</v>
      </c>
      <c r="C23" s="61">
        <f>SUM(C7:C22)</f>
        <v>270</v>
      </c>
      <c r="D23" s="61"/>
      <c r="E23" s="61">
        <f>SUM(E7:E22)</f>
        <v>100710</v>
      </c>
      <c r="F23" s="61"/>
      <c r="G23" s="61">
        <f aca="true" t="shared" si="8" ref="G23:N23">SUM(G7:G22)</f>
        <v>540</v>
      </c>
      <c r="H23" s="61">
        <f t="shared" si="8"/>
        <v>2</v>
      </c>
      <c r="I23" s="61">
        <f t="shared" si="8"/>
        <v>945</v>
      </c>
      <c r="J23" s="61">
        <f t="shared" si="8"/>
        <v>2</v>
      </c>
      <c r="K23" s="61">
        <f t="shared" si="8"/>
        <v>540</v>
      </c>
      <c r="L23" s="15">
        <f t="shared" si="2"/>
        <v>268</v>
      </c>
      <c r="M23" s="61">
        <f t="shared" si="8"/>
        <v>100305</v>
      </c>
      <c r="N23" s="61">
        <f t="shared" si="8"/>
        <v>270</v>
      </c>
      <c r="O23" s="61">
        <f t="shared" si="6"/>
        <v>100845</v>
      </c>
      <c r="P23" s="60"/>
    </row>
    <row r="24" spans="1:17" s="1" customFormat="1" ht="15.75" customHeight="1">
      <c r="A24" s="10">
        <v>19</v>
      </c>
      <c r="B24" s="22" t="s">
        <v>20</v>
      </c>
      <c r="C24" s="68"/>
      <c r="D24" s="113">
        <v>5400</v>
      </c>
      <c r="E24" s="60">
        <f>C24*D24</f>
        <v>0</v>
      </c>
      <c r="F24" s="67">
        <v>1</v>
      </c>
      <c r="G24" s="67">
        <f>F24*D24</f>
        <v>5400</v>
      </c>
      <c r="H24" s="67"/>
      <c r="I24" s="67"/>
      <c r="J24" s="67"/>
      <c r="K24" s="67"/>
      <c r="L24" s="15">
        <f t="shared" si="2"/>
        <v>1</v>
      </c>
      <c r="M24" s="67">
        <f>G24</f>
        <v>5400</v>
      </c>
      <c r="N24" s="67">
        <f>L24</f>
        <v>1</v>
      </c>
      <c r="O24" s="67">
        <f>M24</f>
        <v>5400</v>
      </c>
      <c r="P24" s="188"/>
      <c r="Q24" s="189"/>
    </row>
    <row r="25" spans="1:16" s="97" customFormat="1" ht="15.75" customHeight="1">
      <c r="A25" s="94"/>
      <c r="B25" s="95" t="s">
        <v>21</v>
      </c>
      <c r="C25" s="96"/>
      <c r="D25" s="96"/>
      <c r="E25" s="96">
        <f>SUM(E23:E24)</f>
        <v>100710</v>
      </c>
      <c r="F25" s="96"/>
      <c r="G25" s="96">
        <f>SUM(G23:G24)</f>
        <v>5940</v>
      </c>
      <c r="H25" s="96"/>
      <c r="I25" s="96"/>
      <c r="J25" s="96"/>
      <c r="K25" s="96"/>
      <c r="L25" s="96">
        <f>SUM(L23:L24)</f>
        <v>269</v>
      </c>
      <c r="M25" s="96">
        <f>SUM(M23:M24)</f>
        <v>105705</v>
      </c>
      <c r="N25" s="96">
        <f>C25+F25</f>
        <v>0</v>
      </c>
      <c r="O25" s="96">
        <f>SUM(O23:O24)</f>
        <v>106245</v>
      </c>
      <c r="P25" s="62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</sheetData>
  <mergeCells count="17">
    <mergeCell ref="A27:E27"/>
    <mergeCell ref="B26:O26"/>
    <mergeCell ref="A4:A5"/>
    <mergeCell ref="B4:B5"/>
    <mergeCell ref="C4:E4"/>
    <mergeCell ref="P24:Q24"/>
    <mergeCell ref="N4:O4"/>
    <mergeCell ref="P4:P5"/>
    <mergeCell ref="P22:S22"/>
    <mergeCell ref="P13:R13"/>
    <mergeCell ref="P8:R8"/>
    <mergeCell ref="A2:P2"/>
    <mergeCell ref="F4:G4"/>
    <mergeCell ref="H4:I4"/>
    <mergeCell ref="J4:K4"/>
    <mergeCell ref="L4:M4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7">
      <selection activeCell="I28" sqref="I2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1" customWidth="1"/>
    <col min="10" max="10" width="6.59765625" style="41" customWidth="1"/>
    <col min="11" max="11" width="7.69921875" style="35" customWidth="1"/>
    <col min="12" max="12" width="6.3984375" style="0" customWidth="1"/>
    <col min="13" max="13" width="10.09765625" style="70" customWidth="1"/>
    <col min="14" max="14" width="7" style="29" customWidth="1"/>
    <col min="15" max="15" width="9.3984375" style="72" customWidth="1"/>
    <col min="16" max="16" width="9" style="0" customWidth="1"/>
  </cols>
  <sheetData>
    <row r="1" spans="1:16" ht="15.75">
      <c r="A1" s="21" t="s">
        <v>34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74" t="s">
        <v>82</v>
      </c>
      <c r="G3" s="174"/>
      <c r="H3" s="174"/>
      <c r="I3" s="174"/>
      <c r="J3" s="174"/>
      <c r="K3" s="33"/>
      <c r="L3" s="5"/>
      <c r="M3" s="27"/>
      <c r="N3" s="27"/>
      <c r="O3" s="182" t="s">
        <v>2</v>
      </c>
      <c r="P3" s="182"/>
    </row>
    <row r="4" spans="1:16" ht="19.5" customHeight="1">
      <c r="A4" s="175" t="s">
        <v>3</v>
      </c>
      <c r="B4" s="177" t="s">
        <v>0</v>
      </c>
      <c r="C4" s="179" t="s">
        <v>26</v>
      </c>
      <c r="D4" s="180"/>
      <c r="E4" s="181"/>
      <c r="F4" s="179" t="s">
        <v>27</v>
      </c>
      <c r="G4" s="150"/>
      <c r="H4" s="179" t="s">
        <v>30</v>
      </c>
      <c r="I4" s="150"/>
      <c r="J4" s="169" t="s">
        <v>23</v>
      </c>
      <c r="K4" s="170"/>
      <c r="L4" s="171" t="s">
        <v>28</v>
      </c>
      <c r="M4" s="172"/>
      <c r="N4" s="183" t="s">
        <v>22</v>
      </c>
      <c r="O4" s="184"/>
      <c r="P4" s="186" t="s">
        <v>4</v>
      </c>
    </row>
    <row r="5" spans="1:16" ht="33" customHeight="1">
      <c r="A5" s="176"/>
      <c r="B5" s="178"/>
      <c r="C5" s="8" t="s">
        <v>5</v>
      </c>
      <c r="D5" s="8" t="s">
        <v>29</v>
      </c>
      <c r="E5" s="9" t="s">
        <v>6</v>
      </c>
      <c r="F5" s="42" t="s">
        <v>5</v>
      </c>
      <c r="G5" s="9" t="s">
        <v>6</v>
      </c>
      <c r="H5" s="42" t="s">
        <v>5</v>
      </c>
      <c r="I5" s="39" t="s">
        <v>6</v>
      </c>
      <c r="J5" s="42" t="s">
        <v>5</v>
      </c>
      <c r="K5" s="80" t="s">
        <v>6</v>
      </c>
      <c r="L5" s="42" t="s">
        <v>5</v>
      </c>
      <c r="M5" s="66" t="s">
        <v>6</v>
      </c>
      <c r="N5" s="42" t="s">
        <v>5</v>
      </c>
      <c r="O5" s="71" t="s">
        <v>6</v>
      </c>
      <c r="P5" s="187"/>
    </row>
    <row r="6" spans="1:16" ht="18" customHeight="1">
      <c r="A6" s="10">
        <v>1</v>
      </c>
      <c r="B6" s="11" t="s">
        <v>59</v>
      </c>
      <c r="C6" s="12">
        <v>0</v>
      </c>
      <c r="D6" s="13">
        <v>675</v>
      </c>
      <c r="E6" s="60">
        <f>C6*D6</f>
        <v>0</v>
      </c>
      <c r="F6" s="60"/>
      <c r="G6" s="60">
        <f>D6*F6</f>
        <v>0</v>
      </c>
      <c r="H6" s="60"/>
      <c r="I6" s="60">
        <f aca="true" t="shared" si="0" ref="I6:I11">H6*D6</f>
        <v>0</v>
      </c>
      <c r="J6" s="60"/>
      <c r="K6" s="60"/>
      <c r="L6" s="15">
        <f>C6+F6-H6</f>
        <v>0</v>
      </c>
      <c r="M6" s="62">
        <f>L6*D6</f>
        <v>0</v>
      </c>
      <c r="N6" s="60">
        <f>L6</f>
        <v>0</v>
      </c>
      <c r="O6" s="60">
        <f>K6+M6</f>
        <v>0</v>
      </c>
      <c r="P6" s="140"/>
    </row>
    <row r="7" spans="1:16" s="1" customFormat="1" ht="15.75" customHeight="1">
      <c r="A7" s="10">
        <v>2</v>
      </c>
      <c r="B7" s="11" t="s">
        <v>7</v>
      </c>
      <c r="C7" s="12">
        <v>2</v>
      </c>
      <c r="D7" s="13">
        <v>405</v>
      </c>
      <c r="E7" s="60">
        <f aca="true" t="shared" si="1" ref="E7:E22">C7*D7</f>
        <v>810</v>
      </c>
      <c r="F7" s="60"/>
      <c r="G7" s="60">
        <f aca="true" t="shared" si="2" ref="G7:G24">D7*F7</f>
        <v>0</v>
      </c>
      <c r="H7" s="60"/>
      <c r="I7" s="60">
        <f t="shared" si="0"/>
        <v>0</v>
      </c>
      <c r="J7" s="60"/>
      <c r="K7" s="60"/>
      <c r="L7" s="15">
        <f aca="true" t="shared" si="3" ref="L7:L24">C7+F7-H7</f>
        <v>2</v>
      </c>
      <c r="M7" s="62">
        <f>L7*D7</f>
        <v>810</v>
      </c>
      <c r="N7" s="13">
        <f>L7</f>
        <v>2</v>
      </c>
      <c r="O7" s="60">
        <f>K7+M7</f>
        <v>810</v>
      </c>
      <c r="P7" s="14"/>
    </row>
    <row r="8" spans="1:16" s="1" customFormat="1" ht="15.75" customHeight="1">
      <c r="A8" s="10">
        <v>3</v>
      </c>
      <c r="B8" s="11" t="s">
        <v>8</v>
      </c>
      <c r="C8" s="12">
        <v>1</v>
      </c>
      <c r="D8" s="13">
        <v>405</v>
      </c>
      <c r="E8" s="60">
        <f t="shared" si="1"/>
        <v>405</v>
      </c>
      <c r="F8" s="60"/>
      <c r="G8" s="60">
        <f t="shared" si="2"/>
        <v>0</v>
      </c>
      <c r="H8" s="60"/>
      <c r="I8" s="60">
        <f t="shared" si="0"/>
        <v>0</v>
      </c>
      <c r="J8" s="60"/>
      <c r="K8" s="60"/>
      <c r="L8" s="15">
        <f t="shared" si="3"/>
        <v>1</v>
      </c>
      <c r="M8" s="62">
        <f aca="true" t="shared" si="4" ref="M8:M22">L8*D8</f>
        <v>405</v>
      </c>
      <c r="N8" s="13">
        <f aca="true" t="shared" si="5" ref="N8:N22">L8</f>
        <v>1</v>
      </c>
      <c r="O8" s="60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9</v>
      </c>
      <c r="C9" s="12">
        <v>3</v>
      </c>
      <c r="D9" s="13">
        <v>270</v>
      </c>
      <c r="E9" s="60">
        <f t="shared" si="1"/>
        <v>810</v>
      </c>
      <c r="F9" s="60"/>
      <c r="G9" s="60">
        <f t="shared" si="2"/>
        <v>0</v>
      </c>
      <c r="H9" s="60"/>
      <c r="I9" s="60">
        <f t="shared" si="0"/>
        <v>0</v>
      </c>
      <c r="J9" s="60"/>
      <c r="K9" s="60"/>
      <c r="L9" s="15">
        <f t="shared" si="3"/>
        <v>3</v>
      </c>
      <c r="M9" s="62">
        <f t="shared" si="4"/>
        <v>810</v>
      </c>
      <c r="N9" s="13">
        <f t="shared" si="5"/>
        <v>3</v>
      </c>
      <c r="O9" s="60">
        <f t="shared" si="6"/>
        <v>810</v>
      </c>
      <c r="P9" s="14"/>
    </row>
    <row r="10" spans="1:16" s="1" customFormat="1" ht="15.75" customHeight="1">
      <c r="A10" s="10">
        <v>5</v>
      </c>
      <c r="B10" s="11" t="s">
        <v>63</v>
      </c>
      <c r="C10" s="12">
        <v>6</v>
      </c>
      <c r="D10" s="13">
        <v>540</v>
      </c>
      <c r="E10" s="60">
        <f t="shared" si="1"/>
        <v>3240</v>
      </c>
      <c r="F10" s="60"/>
      <c r="G10" s="60">
        <f t="shared" si="2"/>
        <v>0</v>
      </c>
      <c r="H10" s="60"/>
      <c r="I10" s="60">
        <f t="shared" si="0"/>
        <v>0</v>
      </c>
      <c r="J10" s="60"/>
      <c r="K10" s="60"/>
      <c r="L10" s="15">
        <f t="shared" si="3"/>
        <v>6</v>
      </c>
      <c r="M10" s="62">
        <f t="shared" si="4"/>
        <v>3240</v>
      </c>
      <c r="N10" s="13">
        <f t="shared" si="5"/>
        <v>6</v>
      </c>
      <c r="O10" s="60">
        <f t="shared" si="6"/>
        <v>3240</v>
      </c>
      <c r="P10" s="14"/>
    </row>
    <row r="11" spans="1:16" s="1" customFormat="1" ht="15.75" customHeight="1">
      <c r="A11" s="10">
        <v>6</v>
      </c>
      <c r="B11" s="11" t="s">
        <v>10</v>
      </c>
      <c r="C11" s="12">
        <v>23</v>
      </c>
      <c r="D11" s="13">
        <v>405</v>
      </c>
      <c r="E11" s="60">
        <f t="shared" si="1"/>
        <v>9315</v>
      </c>
      <c r="F11" s="60"/>
      <c r="G11" s="60">
        <f t="shared" si="2"/>
        <v>0</v>
      </c>
      <c r="H11" s="60"/>
      <c r="I11" s="60">
        <f t="shared" si="0"/>
        <v>0</v>
      </c>
      <c r="J11" s="60"/>
      <c r="K11" s="60"/>
      <c r="L11" s="15">
        <f t="shared" si="3"/>
        <v>23</v>
      </c>
      <c r="M11" s="62">
        <f t="shared" si="4"/>
        <v>9315</v>
      </c>
      <c r="N11" s="13">
        <f t="shared" si="5"/>
        <v>23</v>
      </c>
      <c r="O11" s="60">
        <f t="shared" si="6"/>
        <v>9315</v>
      </c>
      <c r="P11" s="14"/>
    </row>
    <row r="12" spans="1:16" s="1" customFormat="1" ht="15.75" customHeight="1">
      <c r="A12" s="10">
        <v>7</v>
      </c>
      <c r="B12" s="11" t="s">
        <v>64</v>
      </c>
      <c r="C12" s="12">
        <v>2</v>
      </c>
      <c r="D12" s="13">
        <v>540</v>
      </c>
      <c r="E12" s="60">
        <f t="shared" si="1"/>
        <v>1080</v>
      </c>
      <c r="F12" s="60"/>
      <c r="G12" s="60">
        <f t="shared" si="2"/>
        <v>0</v>
      </c>
      <c r="H12" s="60"/>
      <c r="I12" s="60">
        <f aca="true" t="shared" si="7" ref="I12:I22">H12*D12</f>
        <v>0</v>
      </c>
      <c r="J12" s="60"/>
      <c r="K12" s="60"/>
      <c r="L12" s="15">
        <f t="shared" si="3"/>
        <v>2</v>
      </c>
      <c r="M12" s="62">
        <f t="shared" si="4"/>
        <v>1080</v>
      </c>
      <c r="N12" s="13">
        <f t="shared" si="5"/>
        <v>2</v>
      </c>
      <c r="O12" s="60">
        <f t="shared" si="6"/>
        <v>1080</v>
      </c>
      <c r="P12" s="14"/>
    </row>
    <row r="13" spans="1:16" s="1" customFormat="1" ht="15.75" customHeight="1">
      <c r="A13" s="10">
        <v>8</v>
      </c>
      <c r="B13" s="11" t="s">
        <v>50</v>
      </c>
      <c r="C13" s="18">
        <v>92</v>
      </c>
      <c r="D13" s="19">
        <v>270</v>
      </c>
      <c r="E13" s="60">
        <f t="shared" si="1"/>
        <v>24840</v>
      </c>
      <c r="F13" s="60"/>
      <c r="G13" s="60">
        <f t="shared" si="2"/>
        <v>0</v>
      </c>
      <c r="H13" s="60"/>
      <c r="I13" s="60">
        <f t="shared" si="7"/>
        <v>0</v>
      </c>
      <c r="J13" s="60"/>
      <c r="K13" s="60"/>
      <c r="L13" s="15">
        <f t="shared" si="3"/>
        <v>92</v>
      </c>
      <c r="M13" s="62">
        <f t="shared" si="4"/>
        <v>24840</v>
      </c>
      <c r="N13" s="13">
        <f t="shared" si="5"/>
        <v>92</v>
      </c>
      <c r="O13" s="60">
        <f t="shared" si="6"/>
        <v>24840</v>
      </c>
      <c r="P13" s="132"/>
    </row>
    <row r="14" spans="1:16" s="1" customFormat="1" ht="15.75" customHeight="1">
      <c r="A14" s="10">
        <v>9</v>
      </c>
      <c r="B14" s="11" t="s">
        <v>11</v>
      </c>
      <c r="C14" s="19">
        <v>51</v>
      </c>
      <c r="D14" s="19">
        <v>405</v>
      </c>
      <c r="E14" s="60">
        <f t="shared" si="1"/>
        <v>20655</v>
      </c>
      <c r="F14" s="60"/>
      <c r="G14" s="60">
        <f t="shared" si="2"/>
        <v>0</v>
      </c>
      <c r="H14" s="60">
        <v>1</v>
      </c>
      <c r="I14" s="60">
        <f t="shared" si="7"/>
        <v>405</v>
      </c>
      <c r="J14" s="60"/>
      <c r="K14" s="60"/>
      <c r="L14" s="15">
        <f t="shared" si="3"/>
        <v>50</v>
      </c>
      <c r="M14" s="62">
        <f t="shared" si="4"/>
        <v>20250</v>
      </c>
      <c r="N14" s="13">
        <f t="shared" si="5"/>
        <v>50</v>
      </c>
      <c r="O14" s="60">
        <f t="shared" si="6"/>
        <v>20250</v>
      </c>
      <c r="P14" s="14"/>
    </row>
    <row r="15" spans="1:16" s="1" customFormat="1" ht="15.75" customHeight="1">
      <c r="A15" s="10">
        <v>10</v>
      </c>
      <c r="B15" s="11" t="s">
        <v>12</v>
      </c>
      <c r="C15" s="19">
        <v>9</v>
      </c>
      <c r="D15" s="19">
        <v>540</v>
      </c>
      <c r="E15" s="60">
        <f t="shared" si="1"/>
        <v>4860</v>
      </c>
      <c r="F15" s="60"/>
      <c r="G15" s="60">
        <f t="shared" si="2"/>
        <v>0</v>
      </c>
      <c r="H15" s="60"/>
      <c r="I15" s="60">
        <f t="shared" si="7"/>
        <v>0</v>
      </c>
      <c r="J15" s="60"/>
      <c r="K15" s="60"/>
      <c r="L15" s="15">
        <f t="shared" si="3"/>
        <v>9</v>
      </c>
      <c r="M15" s="62">
        <f t="shared" si="4"/>
        <v>4860</v>
      </c>
      <c r="N15" s="13">
        <f t="shared" si="5"/>
        <v>9</v>
      </c>
      <c r="O15" s="60">
        <f t="shared" si="6"/>
        <v>4860</v>
      </c>
      <c r="P15" s="14"/>
    </row>
    <row r="16" spans="1:16" s="1" customFormat="1" ht="15.75" customHeight="1">
      <c r="A16" s="10">
        <v>11</v>
      </c>
      <c r="B16" s="11" t="s">
        <v>13</v>
      </c>
      <c r="C16" s="19">
        <v>49</v>
      </c>
      <c r="D16" s="19">
        <v>540</v>
      </c>
      <c r="E16" s="60">
        <f t="shared" si="1"/>
        <v>26460</v>
      </c>
      <c r="F16" s="60"/>
      <c r="G16" s="60">
        <f t="shared" si="2"/>
        <v>0</v>
      </c>
      <c r="H16" s="60"/>
      <c r="I16" s="60">
        <f t="shared" si="7"/>
        <v>0</v>
      </c>
      <c r="J16" s="60"/>
      <c r="K16" s="60"/>
      <c r="L16" s="15">
        <f t="shared" si="3"/>
        <v>49</v>
      </c>
      <c r="M16" s="62">
        <f t="shared" si="4"/>
        <v>26460</v>
      </c>
      <c r="N16" s="13">
        <f t="shared" si="5"/>
        <v>49</v>
      </c>
      <c r="O16" s="60">
        <f t="shared" si="6"/>
        <v>26460</v>
      </c>
      <c r="P16" s="14"/>
    </row>
    <row r="17" spans="1:16" s="1" customFormat="1" ht="15.75" customHeight="1">
      <c r="A17" s="10">
        <v>12</v>
      </c>
      <c r="B17" s="11" t="s">
        <v>14</v>
      </c>
      <c r="C17" s="19">
        <v>40</v>
      </c>
      <c r="D17" s="19">
        <v>540</v>
      </c>
      <c r="E17" s="60">
        <f t="shared" si="1"/>
        <v>21600</v>
      </c>
      <c r="F17" s="60"/>
      <c r="G17" s="60">
        <f t="shared" si="2"/>
        <v>0</v>
      </c>
      <c r="H17" s="60"/>
      <c r="I17" s="60">
        <f t="shared" si="7"/>
        <v>0</v>
      </c>
      <c r="J17" s="60"/>
      <c r="K17" s="60"/>
      <c r="L17" s="15">
        <f t="shared" si="3"/>
        <v>40</v>
      </c>
      <c r="M17" s="62">
        <f t="shared" si="4"/>
        <v>21600</v>
      </c>
      <c r="N17" s="13">
        <f t="shared" si="5"/>
        <v>40</v>
      </c>
      <c r="O17" s="60">
        <f t="shared" si="6"/>
        <v>21600</v>
      </c>
      <c r="P17" s="14"/>
    </row>
    <row r="18" spans="1:16" s="1" customFormat="1" ht="15.75" customHeight="1">
      <c r="A18" s="10">
        <v>13</v>
      </c>
      <c r="B18" s="11" t="s">
        <v>15</v>
      </c>
      <c r="C18" s="19">
        <v>8</v>
      </c>
      <c r="D18" s="19">
        <v>675</v>
      </c>
      <c r="E18" s="60">
        <f t="shared" si="1"/>
        <v>5400</v>
      </c>
      <c r="F18" s="60"/>
      <c r="G18" s="60">
        <f t="shared" si="2"/>
        <v>0</v>
      </c>
      <c r="H18" s="60"/>
      <c r="I18" s="60">
        <f t="shared" si="7"/>
        <v>0</v>
      </c>
      <c r="J18" s="60"/>
      <c r="K18" s="60"/>
      <c r="L18" s="15">
        <f t="shared" si="3"/>
        <v>8</v>
      </c>
      <c r="M18" s="62">
        <f t="shared" si="4"/>
        <v>5400</v>
      </c>
      <c r="N18" s="13">
        <f t="shared" si="5"/>
        <v>8</v>
      </c>
      <c r="O18" s="60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16</v>
      </c>
      <c r="C19" s="19">
        <v>7</v>
      </c>
      <c r="D19" s="19">
        <v>675</v>
      </c>
      <c r="E19" s="60">
        <f t="shared" si="1"/>
        <v>4725</v>
      </c>
      <c r="F19" s="60"/>
      <c r="G19" s="60">
        <f t="shared" si="2"/>
        <v>0</v>
      </c>
      <c r="H19" s="60"/>
      <c r="I19" s="60">
        <f t="shared" si="7"/>
        <v>0</v>
      </c>
      <c r="J19" s="60"/>
      <c r="K19" s="60"/>
      <c r="L19" s="15">
        <f t="shared" si="3"/>
        <v>7</v>
      </c>
      <c r="M19" s="62">
        <f t="shared" si="4"/>
        <v>4725</v>
      </c>
      <c r="N19" s="13">
        <f t="shared" si="5"/>
        <v>7</v>
      </c>
      <c r="O19" s="60">
        <f t="shared" si="6"/>
        <v>4725</v>
      </c>
      <c r="P19" s="14"/>
    </row>
    <row r="20" spans="1:16" s="1" customFormat="1" ht="15.75" customHeight="1">
      <c r="A20" s="10">
        <v>15</v>
      </c>
      <c r="B20" s="16" t="s">
        <v>57</v>
      </c>
      <c r="C20" s="19">
        <v>0</v>
      </c>
      <c r="D20" s="19">
        <v>540</v>
      </c>
      <c r="E20" s="60">
        <f t="shared" si="1"/>
        <v>0</v>
      </c>
      <c r="F20" s="60"/>
      <c r="G20" s="60">
        <f t="shared" si="2"/>
        <v>0</v>
      </c>
      <c r="H20" s="60"/>
      <c r="I20" s="60">
        <f t="shared" si="7"/>
        <v>0</v>
      </c>
      <c r="J20" s="60"/>
      <c r="K20" s="60"/>
      <c r="L20" s="15">
        <f t="shared" si="3"/>
        <v>0</v>
      </c>
      <c r="M20" s="62">
        <f t="shared" si="4"/>
        <v>0</v>
      </c>
      <c r="N20" s="13"/>
      <c r="O20" s="60">
        <f t="shared" si="6"/>
        <v>0</v>
      </c>
      <c r="P20" s="14"/>
    </row>
    <row r="21" spans="1:16" s="1" customFormat="1" ht="15.75" customHeight="1">
      <c r="A21" s="10">
        <v>16</v>
      </c>
      <c r="B21" s="16" t="s">
        <v>58</v>
      </c>
      <c r="C21" s="19">
        <v>5</v>
      </c>
      <c r="D21" s="19">
        <v>405</v>
      </c>
      <c r="E21" s="60">
        <f t="shared" si="1"/>
        <v>2025</v>
      </c>
      <c r="F21" s="60"/>
      <c r="G21" s="60">
        <f t="shared" si="2"/>
        <v>0</v>
      </c>
      <c r="H21" s="60"/>
      <c r="I21" s="60">
        <f t="shared" si="7"/>
        <v>0</v>
      </c>
      <c r="J21" s="60"/>
      <c r="K21" s="60"/>
      <c r="L21" s="15">
        <f t="shared" si="3"/>
        <v>5</v>
      </c>
      <c r="M21" s="62">
        <f t="shared" si="4"/>
        <v>2025</v>
      </c>
      <c r="N21" s="13">
        <f t="shared" si="5"/>
        <v>5</v>
      </c>
      <c r="O21" s="60">
        <f t="shared" si="6"/>
        <v>2025</v>
      </c>
      <c r="P21" s="14"/>
    </row>
    <row r="22" spans="1:16" s="1" customFormat="1" ht="15.75" customHeight="1">
      <c r="A22" s="10">
        <v>17</v>
      </c>
      <c r="B22" s="11" t="s">
        <v>17</v>
      </c>
      <c r="C22" s="19">
        <v>52</v>
      </c>
      <c r="D22" s="19">
        <v>270</v>
      </c>
      <c r="E22" s="60">
        <f t="shared" si="1"/>
        <v>14040</v>
      </c>
      <c r="F22" s="60">
        <v>1</v>
      </c>
      <c r="G22" s="60">
        <f t="shared" si="2"/>
        <v>270</v>
      </c>
      <c r="H22" s="60"/>
      <c r="I22" s="60">
        <f t="shared" si="7"/>
        <v>0</v>
      </c>
      <c r="J22" s="60">
        <v>1</v>
      </c>
      <c r="K22" s="60">
        <v>270</v>
      </c>
      <c r="L22" s="15">
        <f t="shared" si="3"/>
        <v>53</v>
      </c>
      <c r="M22" s="62">
        <f t="shared" si="4"/>
        <v>14310</v>
      </c>
      <c r="N22" s="13">
        <f t="shared" si="5"/>
        <v>53</v>
      </c>
      <c r="O22" s="60">
        <f t="shared" si="6"/>
        <v>14580</v>
      </c>
      <c r="P22" s="14"/>
    </row>
    <row r="23" spans="1:16" s="1" customFormat="1" ht="15.75" customHeight="1">
      <c r="A23" s="10">
        <v>18</v>
      </c>
      <c r="B23" s="17" t="s">
        <v>18</v>
      </c>
      <c r="C23" s="18">
        <f>SUM(C7:C22)</f>
        <v>350</v>
      </c>
      <c r="D23" s="19"/>
      <c r="E23" s="67">
        <f aca="true" t="shared" si="8" ref="E23:O23">SUM(E7:E22)</f>
        <v>140265</v>
      </c>
      <c r="F23" s="18">
        <f t="shared" si="8"/>
        <v>1</v>
      </c>
      <c r="G23" s="60">
        <f t="shared" si="2"/>
        <v>0</v>
      </c>
      <c r="H23" s="18">
        <f t="shared" si="8"/>
        <v>1</v>
      </c>
      <c r="I23" s="18">
        <f t="shared" si="8"/>
        <v>405</v>
      </c>
      <c r="J23" s="18">
        <f t="shared" si="8"/>
        <v>1</v>
      </c>
      <c r="K23" s="114">
        <f t="shared" si="8"/>
        <v>270</v>
      </c>
      <c r="L23" s="15">
        <f t="shared" si="3"/>
        <v>350</v>
      </c>
      <c r="M23" s="67">
        <f t="shared" si="8"/>
        <v>140130</v>
      </c>
      <c r="N23" s="18">
        <f t="shared" si="8"/>
        <v>350</v>
      </c>
      <c r="O23" s="67">
        <f t="shared" si="8"/>
        <v>140400</v>
      </c>
      <c r="P23" s="14"/>
    </row>
    <row r="24" spans="1:16" s="1" customFormat="1" ht="15.75" customHeight="1">
      <c r="A24" s="10">
        <v>19</v>
      </c>
      <c r="B24" s="22" t="s">
        <v>20</v>
      </c>
      <c r="C24" s="14"/>
      <c r="D24" s="61">
        <v>5400</v>
      </c>
      <c r="E24" s="61">
        <f>C24*D24</f>
        <v>0</v>
      </c>
      <c r="F24" s="61">
        <v>2</v>
      </c>
      <c r="G24" s="60">
        <f t="shared" si="2"/>
        <v>10800</v>
      </c>
      <c r="H24" s="61"/>
      <c r="I24" s="61"/>
      <c r="J24" s="61"/>
      <c r="K24" s="80"/>
      <c r="L24" s="15">
        <f t="shared" si="3"/>
        <v>2</v>
      </c>
      <c r="M24" s="61">
        <f>G24</f>
        <v>10800</v>
      </c>
      <c r="N24" s="61">
        <f>L24</f>
        <v>2</v>
      </c>
      <c r="O24" s="61">
        <f>K24+M24</f>
        <v>10800</v>
      </c>
      <c r="P24" s="20"/>
    </row>
    <row r="25" spans="1:16" s="97" customFormat="1" ht="15.75" customHeight="1">
      <c r="A25" s="10">
        <v>20</v>
      </c>
      <c r="B25" s="95" t="s">
        <v>21</v>
      </c>
      <c r="C25" s="98"/>
      <c r="D25" s="98"/>
      <c r="E25" s="96">
        <f>SUM(E23:E24)</f>
        <v>140265</v>
      </c>
      <c r="F25" s="15"/>
      <c r="G25" s="96">
        <f>SUM(G23:G24)</f>
        <v>10800</v>
      </c>
      <c r="H25" s="15"/>
      <c r="I25" s="15"/>
      <c r="J25" s="15"/>
      <c r="K25" s="80"/>
      <c r="L25" s="99">
        <f>SUM(L23:L24)</f>
        <v>352</v>
      </c>
      <c r="M25" s="96">
        <f>SUM(M23:M24)</f>
        <v>150930</v>
      </c>
      <c r="N25" s="15">
        <f>C25+F25</f>
        <v>0</v>
      </c>
      <c r="O25" s="96">
        <f>SUM(O23:O24)</f>
        <v>151200</v>
      </c>
      <c r="P25" s="59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69"/>
      <c r="N27" s="32"/>
      <c r="O27" s="69"/>
      <c r="P27" s="32"/>
    </row>
    <row r="34" ht="15">
      <c r="K34" s="35" t="s">
        <v>19</v>
      </c>
    </row>
  </sheetData>
  <mergeCells count="14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J4:K4"/>
    <mergeCell ref="L4:M4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0">
      <selection activeCell="J25" sqref="J25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5.3984375" style="35" customWidth="1"/>
    <col min="7" max="7" width="7.59765625" style="0" customWidth="1"/>
    <col min="8" max="8" width="6.69921875" style="0" customWidth="1"/>
    <col min="9" max="9" width="7.3984375" style="41" customWidth="1"/>
    <col min="10" max="10" width="5.69921875" style="41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34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19</v>
      </c>
      <c r="L1" s="30"/>
      <c r="M1" s="26"/>
      <c r="N1" s="26" t="s">
        <v>19</v>
      </c>
      <c r="O1" s="30"/>
      <c r="P1" s="30"/>
    </row>
    <row r="2" spans="1:16" ht="15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74" t="s">
        <v>83</v>
      </c>
      <c r="G3" s="174"/>
      <c r="H3" s="174"/>
      <c r="I3" s="174"/>
      <c r="J3" s="174"/>
      <c r="K3" s="33"/>
      <c r="L3" s="5"/>
      <c r="M3" s="27"/>
      <c r="N3" s="27"/>
      <c r="O3" s="182" t="s">
        <v>2</v>
      </c>
      <c r="P3" s="182"/>
    </row>
    <row r="4" spans="1:16" ht="19.5" customHeight="1">
      <c r="A4" s="175" t="s">
        <v>3</v>
      </c>
      <c r="B4" s="177" t="s">
        <v>0</v>
      </c>
      <c r="C4" s="179" t="s">
        <v>26</v>
      </c>
      <c r="D4" s="180"/>
      <c r="E4" s="181"/>
      <c r="F4" s="179" t="s">
        <v>27</v>
      </c>
      <c r="G4" s="150"/>
      <c r="H4" s="179" t="s">
        <v>30</v>
      </c>
      <c r="I4" s="150"/>
      <c r="J4" s="169" t="s">
        <v>23</v>
      </c>
      <c r="K4" s="170"/>
      <c r="L4" s="171" t="s">
        <v>28</v>
      </c>
      <c r="M4" s="172"/>
      <c r="N4" s="183" t="s">
        <v>22</v>
      </c>
      <c r="O4" s="184"/>
      <c r="P4" s="186" t="s">
        <v>4</v>
      </c>
    </row>
    <row r="5" spans="1:16" ht="33" customHeight="1">
      <c r="A5" s="176"/>
      <c r="B5" s="178"/>
      <c r="C5" s="8" t="s">
        <v>5</v>
      </c>
      <c r="D5" s="8" t="s">
        <v>29</v>
      </c>
      <c r="E5" s="9" t="s">
        <v>6</v>
      </c>
      <c r="F5" s="42" t="s">
        <v>5</v>
      </c>
      <c r="G5" s="9" t="s">
        <v>6</v>
      </c>
      <c r="H5" s="40" t="s">
        <v>5</v>
      </c>
      <c r="I5" s="40" t="s">
        <v>6</v>
      </c>
      <c r="J5" s="42" t="s">
        <v>5</v>
      </c>
      <c r="K5" s="8" t="s">
        <v>6</v>
      </c>
      <c r="L5" s="42" t="s">
        <v>5</v>
      </c>
      <c r="M5" s="28" t="s">
        <v>6</v>
      </c>
      <c r="N5" s="42" t="s">
        <v>5</v>
      </c>
      <c r="O5" s="8" t="s">
        <v>6</v>
      </c>
      <c r="P5" s="187"/>
    </row>
    <row r="6" spans="1:16" ht="18" customHeight="1">
      <c r="A6" s="10">
        <v>1</v>
      </c>
      <c r="B6" s="11" t="s">
        <v>59</v>
      </c>
      <c r="C6" s="12">
        <v>0</v>
      </c>
      <c r="D6" s="13">
        <v>675</v>
      </c>
      <c r="E6" s="60">
        <f>C6*D6</f>
        <v>0</v>
      </c>
      <c r="F6" s="60"/>
      <c r="G6" s="60">
        <f>D6*F6</f>
        <v>0</v>
      </c>
      <c r="H6" s="60"/>
      <c r="I6" s="60">
        <f>H6*D6</f>
        <v>0</v>
      </c>
      <c r="J6" s="60"/>
      <c r="K6" s="60"/>
      <c r="L6" s="15">
        <f>C6+F6-H6</f>
        <v>0</v>
      </c>
      <c r="M6" s="62">
        <f>L6*D6</f>
        <v>0</v>
      </c>
      <c r="N6" s="60">
        <f>L6</f>
        <v>0</v>
      </c>
      <c r="O6" s="60">
        <f>K6+M6</f>
        <v>0</v>
      </c>
      <c r="P6" s="140"/>
    </row>
    <row r="7" spans="1:16" s="1" customFormat="1" ht="15.75" customHeight="1">
      <c r="A7" s="10">
        <v>2</v>
      </c>
      <c r="B7" s="11" t="s">
        <v>7</v>
      </c>
      <c r="C7" s="18">
        <v>3</v>
      </c>
      <c r="D7" s="13">
        <v>405</v>
      </c>
      <c r="E7" s="60">
        <f aca="true" t="shared" si="0" ref="E7:E22">C7*D7</f>
        <v>1215</v>
      </c>
      <c r="F7" s="60"/>
      <c r="G7" s="60">
        <f>D7*F7</f>
        <v>0</v>
      </c>
      <c r="H7" s="60"/>
      <c r="I7" s="60">
        <f>H7*D7</f>
        <v>0</v>
      </c>
      <c r="J7" s="60"/>
      <c r="K7" s="60"/>
      <c r="L7" s="15">
        <f aca="true" t="shared" si="1" ref="L7:L24">C7+F7-H7</f>
        <v>3</v>
      </c>
      <c r="M7" s="60">
        <f>L7*D7</f>
        <v>1215</v>
      </c>
      <c r="N7" s="60">
        <f>L7</f>
        <v>3</v>
      </c>
      <c r="O7" s="60">
        <f>K7+M7</f>
        <v>1215</v>
      </c>
      <c r="P7" s="60"/>
    </row>
    <row r="8" spans="1:16" s="1" customFormat="1" ht="15.75" customHeight="1">
      <c r="A8" s="10">
        <v>3</v>
      </c>
      <c r="B8" s="11" t="s">
        <v>8</v>
      </c>
      <c r="C8" s="18">
        <v>0</v>
      </c>
      <c r="D8" s="13">
        <v>405</v>
      </c>
      <c r="E8" s="60">
        <f t="shared" si="0"/>
        <v>0</v>
      </c>
      <c r="F8" s="60"/>
      <c r="G8" s="60">
        <f aca="true" t="shared" si="2" ref="G8:G22">D8*F8</f>
        <v>0</v>
      </c>
      <c r="H8" s="60"/>
      <c r="I8" s="60">
        <f>H8*D8</f>
        <v>0</v>
      </c>
      <c r="J8" s="60"/>
      <c r="K8" s="60"/>
      <c r="L8" s="15">
        <f t="shared" si="1"/>
        <v>0</v>
      </c>
      <c r="M8" s="60">
        <f aca="true" t="shared" si="3" ref="M8:M22">L8*D8</f>
        <v>0</v>
      </c>
      <c r="N8" s="60">
        <f aca="true" t="shared" si="4" ref="N8:N22">L8</f>
        <v>0</v>
      </c>
      <c r="O8" s="60">
        <f aca="true" t="shared" si="5" ref="O8:O22">K8+M8</f>
        <v>0</v>
      </c>
      <c r="P8" s="60"/>
    </row>
    <row r="9" spans="1:16" s="1" customFormat="1" ht="15.75" customHeight="1">
      <c r="A9" s="10">
        <v>4</v>
      </c>
      <c r="B9" s="11" t="s">
        <v>9</v>
      </c>
      <c r="C9" s="18">
        <v>3</v>
      </c>
      <c r="D9" s="13">
        <v>270</v>
      </c>
      <c r="E9" s="60">
        <f t="shared" si="0"/>
        <v>810</v>
      </c>
      <c r="F9" s="60"/>
      <c r="G9" s="60">
        <f t="shared" si="2"/>
        <v>0</v>
      </c>
      <c r="H9" s="60"/>
      <c r="I9" s="60">
        <f>H9*D9</f>
        <v>0</v>
      </c>
      <c r="J9" s="60"/>
      <c r="K9" s="60"/>
      <c r="L9" s="15">
        <f t="shared" si="1"/>
        <v>3</v>
      </c>
      <c r="M9" s="60">
        <f t="shared" si="3"/>
        <v>810</v>
      </c>
      <c r="N9" s="60">
        <f t="shared" si="4"/>
        <v>3</v>
      </c>
      <c r="O9" s="60">
        <f t="shared" si="5"/>
        <v>810</v>
      </c>
      <c r="P9" s="60"/>
    </row>
    <row r="10" spans="1:16" s="1" customFormat="1" ht="15.75" customHeight="1">
      <c r="A10" s="10">
        <v>5</v>
      </c>
      <c r="B10" s="11" t="s">
        <v>61</v>
      </c>
      <c r="C10" s="18">
        <v>11</v>
      </c>
      <c r="D10" s="13">
        <v>540</v>
      </c>
      <c r="E10" s="60">
        <f t="shared" si="0"/>
        <v>5940</v>
      </c>
      <c r="F10" s="60"/>
      <c r="G10" s="60">
        <f t="shared" si="2"/>
        <v>0</v>
      </c>
      <c r="H10" s="60"/>
      <c r="I10" s="60">
        <f aca="true" t="shared" si="6" ref="I10:I17">H10*D10</f>
        <v>0</v>
      </c>
      <c r="J10" s="60"/>
      <c r="K10" s="60"/>
      <c r="L10" s="15">
        <f t="shared" si="1"/>
        <v>11</v>
      </c>
      <c r="M10" s="60">
        <f t="shared" si="3"/>
        <v>5940</v>
      </c>
      <c r="N10" s="60">
        <f t="shared" si="4"/>
        <v>11</v>
      </c>
      <c r="O10" s="60">
        <f t="shared" si="5"/>
        <v>5940</v>
      </c>
      <c r="P10" s="60"/>
    </row>
    <row r="11" spans="1:16" s="1" customFormat="1" ht="15.75" customHeight="1">
      <c r="A11" s="10">
        <v>6</v>
      </c>
      <c r="B11" s="11" t="s">
        <v>10</v>
      </c>
      <c r="C11" s="18">
        <v>9</v>
      </c>
      <c r="D11" s="13">
        <v>405</v>
      </c>
      <c r="E11" s="60">
        <f t="shared" si="0"/>
        <v>3645</v>
      </c>
      <c r="F11" s="60"/>
      <c r="G11" s="60">
        <f t="shared" si="2"/>
        <v>0</v>
      </c>
      <c r="H11" s="60"/>
      <c r="I11" s="60">
        <f t="shared" si="6"/>
        <v>0</v>
      </c>
      <c r="J11" s="60"/>
      <c r="K11" s="60"/>
      <c r="L11" s="15">
        <f t="shared" si="1"/>
        <v>9</v>
      </c>
      <c r="M11" s="60">
        <f t="shared" si="3"/>
        <v>3645</v>
      </c>
      <c r="N11" s="60">
        <f t="shared" si="4"/>
        <v>9</v>
      </c>
      <c r="O11" s="60">
        <f t="shared" si="5"/>
        <v>3645</v>
      </c>
      <c r="P11" s="60"/>
    </row>
    <row r="12" spans="1:16" s="1" customFormat="1" ht="15.75" customHeight="1">
      <c r="A12" s="10">
        <v>7</v>
      </c>
      <c r="B12" s="11" t="s">
        <v>64</v>
      </c>
      <c r="C12" s="18">
        <v>4</v>
      </c>
      <c r="D12" s="13">
        <v>540</v>
      </c>
      <c r="E12" s="60">
        <f t="shared" si="0"/>
        <v>2160</v>
      </c>
      <c r="F12" s="60"/>
      <c r="G12" s="60">
        <f t="shared" si="2"/>
        <v>0</v>
      </c>
      <c r="H12" s="60"/>
      <c r="I12" s="60">
        <f t="shared" si="6"/>
        <v>0</v>
      </c>
      <c r="J12" s="60"/>
      <c r="K12" s="60"/>
      <c r="L12" s="15">
        <f t="shared" si="1"/>
        <v>4</v>
      </c>
      <c r="M12" s="60">
        <f t="shared" si="3"/>
        <v>2160</v>
      </c>
      <c r="N12" s="60">
        <f t="shared" si="4"/>
        <v>4</v>
      </c>
      <c r="O12" s="60">
        <f t="shared" si="5"/>
        <v>2160</v>
      </c>
      <c r="P12" s="60"/>
    </row>
    <row r="13" spans="1:16" s="1" customFormat="1" ht="15.75" customHeight="1">
      <c r="A13" s="10">
        <v>8</v>
      </c>
      <c r="B13" s="11" t="s">
        <v>50</v>
      </c>
      <c r="C13" s="18">
        <v>113</v>
      </c>
      <c r="D13" s="13">
        <v>270</v>
      </c>
      <c r="E13" s="60">
        <f t="shared" si="0"/>
        <v>30510</v>
      </c>
      <c r="F13" s="60"/>
      <c r="G13" s="60">
        <f t="shared" si="2"/>
        <v>0</v>
      </c>
      <c r="H13" s="60">
        <v>2</v>
      </c>
      <c r="I13" s="60">
        <f t="shared" si="6"/>
        <v>540</v>
      </c>
      <c r="J13" s="60"/>
      <c r="K13" s="60"/>
      <c r="L13" s="15">
        <f t="shared" si="1"/>
        <v>111</v>
      </c>
      <c r="M13" s="60">
        <f t="shared" si="3"/>
        <v>29970</v>
      </c>
      <c r="N13" s="60">
        <f t="shared" si="4"/>
        <v>111</v>
      </c>
      <c r="O13" s="60">
        <f t="shared" si="5"/>
        <v>29970</v>
      </c>
      <c r="P13" s="60"/>
    </row>
    <row r="14" spans="1:16" s="1" customFormat="1" ht="15.75" customHeight="1">
      <c r="A14" s="10">
        <v>9</v>
      </c>
      <c r="B14" s="11" t="s">
        <v>11</v>
      </c>
      <c r="C14" s="19">
        <v>50</v>
      </c>
      <c r="D14" s="13">
        <v>405</v>
      </c>
      <c r="E14" s="60">
        <f t="shared" si="0"/>
        <v>20250</v>
      </c>
      <c r="F14" s="60"/>
      <c r="G14" s="60">
        <f t="shared" si="2"/>
        <v>0</v>
      </c>
      <c r="H14" s="60"/>
      <c r="I14" s="60">
        <f t="shared" si="6"/>
        <v>0</v>
      </c>
      <c r="J14" s="60"/>
      <c r="K14" s="62"/>
      <c r="L14" s="15">
        <f t="shared" si="1"/>
        <v>50</v>
      </c>
      <c r="M14" s="60">
        <f t="shared" si="3"/>
        <v>20250</v>
      </c>
      <c r="N14" s="60">
        <f t="shared" si="4"/>
        <v>50</v>
      </c>
      <c r="O14" s="60">
        <f t="shared" si="5"/>
        <v>20250</v>
      </c>
      <c r="P14" s="60"/>
    </row>
    <row r="15" spans="1:16" s="1" customFormat="1" ht="15.75" customHeight="1">
      <c r="A15" s="10">
        <v>10</v>
      </c>
      <c r="B15" s="11" t="s">
        <v>12</v>
      </c>
      <c r="C15" s="19">
        <v>2</v>
      </c>
      <c r="D15" s="13">
        <v>540</v>
      </c>
      <c r="E15" s="60">
        <f t="shared" si="0"/>
        <v>1080</v>
      </c>
      <c r="F15" s="60">
        <v>1</v>
      </c>
      <c r="G15" s="60">
        <f t="shared" si="2"/>
        <v>540</v>
      </c>
      <c r="H15" s="60"/>
      <c r="I15" s="60">
        <f t="shared" si="6"/>
        <v>0</v>
      </c>
      <c r="J15" s="60">
        <v>1</v>
      </c>
      <c r="K15" s="60">
        <v>540</v>
      </c>
      <c r="L15" s="15">
        <f t="shared" si="1"/>
        <v>3</v>
      </c>
      <c r="M15" s="60">
        <f t="shared" si="3"/>
        <v>1620</v>
      </c>
      <c r="N15" s="60">
        <f t="shared" si="4"/>
        <v>3</v>
      </c>
      <c r="O15" s="60">
        <f t="shared" si="5"/>
        <v>2160</v>
      </c>
      <c r="P15" s="60"/>
    </row>
    <row r="16" spans="1:16" s="1" customFormat="1" ht="15.75" customHeight="1">
      <c r="A16" s="10">
        <v>11</v>
      </c>
      <c r="B16" s="11" t="s">
        <v>13</v>
      </c>
      <c r="C16" s="99">
        <v>25</v>
      </c>
      <c r="D16" s="13">
        <v>540</v>
      </c>
      <c r="E16" s="60">
        <f t="shared" si="0"/>
        <v>13500</v>
      </c>
      <c r="F16" s="60"/>
      <c r="G16" s="60">
        <f t="shared" si="2"/>
        <v>0</v>
      </c>
      <c r="H16" s="60"/>
      <c r="I16" s="60">
        <f t="shared" si="6"/>
        <v>0</v>
      </c>
      <c r="J16" s="60"/>
      <c r="K16" s="60"/>
      <c r="L16" s="15">
        <f t="shared" si="1"/>
        <v>25</v>
      </c>
      <c r="M16" s="60">
        <f t="shared" si="3"/>
        <v>13500</v>
      </c>
      <c r="N16" s="60">
        <f t="shared" si="4"/>
        <v>25</v>
      </c>
      <c r="O16" s="60">
        <f t="shared" si="5"/>
        <v>13500</v>
      </c>
      <c r="P16" s="60"/>
    </row>
    <row r="17" spans="1:16" s="1" customFormat="1" ht="15.75" customHeight="1">
      <c r="A17" s="10">
        <v>12</v>
      </c>
      <c r="B17" s="11" t="s">
        <v>14</v>
      </c>
      <c r="C17" s="135">
        <v>15</v>
      </c>
      <c r="D17" s="13">
        <v>540</v>
      </c>
      <c r="E17" s="60">
        <f t="shared" si="0"/>
        <v>8100</v>
      </c>
      <c r="F17" s="60"/>
      <c r="G17" s="60">
        <f t="shared" si="2"/>
        <v>0</v>
      </c>
      <c r="H17" s="60"/>
      <c r="I17" s="60">
        <f t="shared" si="6"/>
        <v>0</v>
      </c>
      <c r="J17" s="60"/>
      <c r="K17" s="60"/>
      <c r="L17" s="15">
        <f t="shared" si="1"/>
        <v>15</v>
      </c>
      <c r="M17" s="60">
        <f t="shared" si="3"/>
        <v>8100</v>
      </c>
      <c r="N17" s="60">
        <f t="shared" si="4"/>
        <v>15</v>
      </c>
      <c r="O17" s="60">
        <f t="shared" si="5"/>
        <v>8100</v>
      </c>
      <c r="P17" s="60"/>
    </row>
    <row r="18" spans="1:16" s="1" customFormat="1" ht="15.75" customHeight="1">
      <c r="A18" s="10">
        <v>13</v>
      </c>
      <c r="B18" s="11" t="s">
        <v>15</v>
      </c>
      <c r="C18" s="135">
        <v>5</v>
      </c>
      <c r="D18" s="13">
        <v>675</v>
      </c>
      <c r="E18" s="60">
        <f t="shared" si="0"/>
        <v>3375</v>
      </c>
      <c r="F18" s="60"/>
      <c r="G18" s="60">
        <f t="shared" si="2"/>
        <v>0</v>
      </c>
      <c r="H18" s="60"/>
      <c r="I18" s="60">
        <f>H18*D18</f>
        <v>0</v>
      </c>
      <c r="J18" s="60"/>
      <c r="K18" s="60"/>
      <c r="L18" s="15">
        <f t="shared" si="1"/>
        <v>5</v>
      </c>
      <c r="M18" s="60">
        <f t="shared" si="3"/>
        <v>3375</v>
      </c>
      <c r="N18" s="60">
        <f t="shared" si="4"/>
        <v>5</v>
      </c>
      <c r="O18" s="60">
        <f t="shared" si="5"/>
        <v>3375</v>
      </c>
      <c r="P18" s="60"/>
    </row>
    <row r="19" spans="1:16" s="1" customFormat="1" ht="15.75" customHeight="1">
      <c r="A19" s="10">
        <v>14</v>
      </c>
      <c r="B19" s="11" t="s">
        <v>16</v>
      </c>
      <c r="C19" s="136">
        <v>8</v>
      </c>
      <c r="D19" s="13">
        <v>675</v>
      </c>
      <c r="E19" s="60">
        <f t="shared" si="0"/>
        <v>5400</v>
      </c>
      <c r="F19" s="60"/>
      <c r="G19" s="60">
        <f t="shared" si="2"/>
        <v>0</v>
      </c>
      <c r="H19" s="60"/>
      <c r="I19" s="60">
        <f>H19*D19</f>
        <v>0</v>
      </c>
      <c r="J19" s="60"/>
      <c r="K19" s="60"/>
      <c r="L19" s="15">
        <f t="shared" si="1"/>
        <v>8</v>
      </c>
      <c r="M19" s="60">
        <f t="shared" si="3"/>
        <v>5400</v>
      </c>
      <c r="N19" s="60">
        <f t="shared" si="4"/>
        <v>8</v>
      </c>
      <c r="O19" s="60">
        <f t="shared" si="5"/>
        <v>5400</v>
      </c>
      <c r="P19" s="60"/>
    </row>
    <row r="20" spans="1:16" s="1" customFormat="1" ht="15.75" customHeight="1">
      <c r="A20" s="10">
        <v>15</v>
      </c>
      <c r="B20" s="16" t="s">
        <v>57</v>
      </c>
      <c r="C20" s="136">
        <v>0</v>
      </c>
      <c r="D20" s="13">
        <v>540</v>
      </c>
      <c r="E20" s="60">
        <f t="shared" si="0"/>
        <v>0</v>
      </c>
      <c r="F20" s="60"/>
      <c r="G20" s="60">
        <f t="shared" si="2"/>
        <v>0</v>
      </c>
      <c r="H20" s="60"/>
      <c r="I20" s="60">
        <f>H20*D20</f>
        <v>0</v>
      </c>
      <c r="J20" s="60"/>
      <c r="K20" s="60"/>
      <c r="L20" s="15">
        <f t="shared" si="1"/>
        <v>0</v>
      </c>
      <c r="M20" s="60">
        <f t="shared" si="3"/>
        <v>0</v>
      </c>
      <c r="N20" s="60"/>
      <c r="O20" s="60">
        <f t="shared" si="5"/>
        <v>0</v>
      </c>
      <c r="P20" s="60"/>
    </row>
    <row r="21" spans="1:16" s="1" customFormat="1" ht="15.75" customHeight="1">
      <c r="A21" s="10">
        <v>16</v>
      </c>
      <c r="B21" s="16" t="s">
        <v>58</v>
      </c>
      <c r="C21" s="135">
        <v>2</v>
      </c>
      <c r="D21" s="13">
        <v>405</v>
      </c>
      <c r="E21" s="60">
        <f t="shared" si="0"/>
        <v>810</v>
      </c>
      <c r="F21" s="60"/>
      <c r="G21" s="60">
        <f t="shared" si="2"/>
        <v>0</v>
      </c>
      <c r="H21" s="60"/>
      <c r="I21" s="60">
        <f>H21*D21</f>
        <v>0</v>
      </c>
      <c r="J21" s="60"/>
      <c r="K21" s="60"/>
      <c r="L21" s="15">
        <f t="shared" si="1"/>
        <v>2</v>
      </c>
      <c r="M21" s="60">
        <f t="shared" si="3"/>
        <v>810</v>
      </c>
      <c r="N21" s="60">
        <f t="shared" si="4"/>
        <v>2</v>
      </c>
      <c r="O21" s="60">
        <f t="shared" si="5"/>
        <v>810</v>
      </c>
      <c r="P21" s="60"/>
    </row>
    <row r="22" spans="1:16" s="1" customFormat="1" ht="15.75" customHeight="1">
      <c r="A22" s="10">
        <v>17</v>
      </c>
      <c r="B22" s="11" t="s">
        <v>17</v>
      </c>
      <c r="C22" s="136">
        <v>27</v>
      </c>
      <c r="D22" s="13">
        <v>270</v>
      </c>
      <c r="E22" s="60">
        <f t="shared" si="0"/>
        <v>7290</v>
      </c>
      <c r="F22" s="60"/>
      <c r="G22" s="60">
        <f t="shared" si="2"/>
        <v>0</v>
      </c>
      <c r="H22" s="60"/>
      <c r="I22" s="60">
        <f>H22*D22</f>
        <v>0</v>
      </c>
      <c r="J22" s="60"/>
      <c r="K22" s="60"/>
      <c r="L22" s="15">
        <f t="shared" si="1"/>
        <v>27</v>
      </c>
      <c r="M22" s="60">
        <f t="shared" si="3"/>
        <v>7290</v>
      </c>
      <c r="N22" s="60">
        <f t="shared" si="4"/>
        <v>27</v>
      </c>
      <c r="O22" s="60">
        <f t="shared" si="5"/>
        <v>7290</v>
      </c>
      <c r="P22" s="60"/>
    </row>
    <row r="23" spans="1:16" s="53" customFormat="1" ht="15.75" customHeight="1">
      <c r="A23" s="10">
        <v>18</v>
      </c>
      <c r="B23" s="17" t="s">
        <v>18</v>
      </c>
      <c r="C23" s="18">
        <f>SUM(C7:C22)</f>
        <v>277</v>
      </c>
      <c r="D23" s="61"/>
      <c r="E23" s="61">
        <f aca="true" t="shared" si="7" ref="E23:O23">SUM(E7:E22)</f>
        <v>104085</v>
      </c>
      <c r="F23" s="61">
        <f t="shared" si="7"/>
        <v>1</v>
      </c>
      <c r="G23" s="61">
        <f t="shared" si="7"/>
        <v>540</v>
      </c>
      <c r="H23" s="18">
        <f t="shared" si="7"/>
        <v>2</v>
      </c>
      <c r="I23" s="18">
        <f t="shared" si="7"/>
        <v>540</v>
      </c>
      <c r="J23" s="61">
        <f t="shared" si="7"/>
        <v>1</v>
      </c>
      <c r="K23" s="61">
        <f t="shared" si="7"/>
        <v>540</v>
      </c>
      <c r="L23" s="15">
        <f t="shared" si="1"/>
        <v>276</v>
      </c>
      <c r="M23" s="61">
        <f t="shared" si="7"/>
        <v>104085</v>
      </c>
      <c r="N23" s="61">
        <f t="shared" si="7"/>
        <v>276</v>
      </c>
      <c r="O23" s="61">
        <f t="shared" si="7"/>
        <v>104625</v>
      </c>
      <c r="P23" s="61"/>
    </row>
    <row r="24" spans="1:18" s="53" customFormat="1" ht="15.75" customHeight="1">
      <c r="A24" s="10">
        <v>19</v>
      </c>
      <c r="B24" s="101" t="s">
        <v>20</v>
      </c>
      <c r="C24" s="20"/>
      <c r="D24" s="61">
        <v>5400</v>
      </c>
      <c r="E24" s="61">
        <f>C24*D24</f>
        <v>0</v>
      </c>
      <c r="F24" s="61"/>
      <c r="G24" s="61">
        <f>F24*D24</f>
        <v>0</v>
      </c>
      <c r="H24" s="61"/>
      <c r="I24" s="61"/>
      <c r="J24" s="61"/>
      <c r="K24" s="80"/>
      <c r="L24" s="15">
        <f t="shared" si="1"/>
        <v>0</v>
      </c>
      <c r="M24" s="61">
        <f>G24</f>
        <v>0</v>
      </c>
      <c r="N24" s="61">
        <f>L24</f>
        <v>0</v>
      </c>
      <c r="O24" s="61">
        <f>K24+M24</f>
        <v>0</v>
      </c>
      <c r="P24" s="195"/>
      <c r="Q24" s="196"/>
      <c r="R24" s="196"/>
    </row>
    <row r="25" spans="1:16" s="102" customFormat="1" ht="15.75" customHeight="1">
      <c r="A25" s="10">
        <v>20</v>
      </c>
      <c r="B25" s="95" t="s">
        <v>21</v>
      </c>
      <c r="C25" s="98"/>
      <c r="D25" s="96"/>
      <c r="E25" s="96">
        <f>SUM(E23:E24)</f>
        <v>104085</v>
      </c>
      <c r="F25" s="96"/>
      <c r="G25" s="96">
        <f>SUM(G23:G24)</f>
        <v>540</v>
      </c>
      <c r="H25" s="96"/>
      <c r="I25" s="96"/>
      <c r="J25" s="96"/>
      <c r="K25" s="96"/>
      <c r="L25" s="96">
        <f>SUM(L23:L24)</f>
        <v>276</v>
      </c>
      <c r="M25" s="96">
        <f>SUM(M23:M24)</f>
        <v>104085</v>
      </c>
      <c r="N25" s="96">
        <f>C25+F25</f>
        <v>0</v>
      </c>
      <c r="O25" s="96">
        <f>SUM(O23:O24)</f>
        <v>104625</v>
      </c>
      <c r="P25" s="96"/>
    </row>
    <row r="26" spans="1:17" ht="16.5" customHeight="1">
      <c r="A26" s="30"/>
      <c r="B26" s="162" t="s">
        <v>35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62"/>
      <c r="B28" s="162" t="s">
        <v>36</v>
      </c>
    </row>
  </sheetData>
  <mergeCells count="16">
    <mergeCell ref="A27:E27"/>
    <mergeCell ref="B26:O26"/>
    <mergeCell ref="A4:A5"/>
    <mergeCell ref="B4:B5"/>
    <mergeCell ref="C4:E4"/>
    <mergeCell ref="N4:O4"/>
    <mergeCell ref="A28:B28"/>
    <mergeCell ref="P24:R24"/>
    <mergeCell ref="A2:P2"/>
    <mergeCell ref="F4:G4"/>
    <mergeCell ref="H4:I4"/>
    <mergeCell ref="J4:K4"/>
    <mergeCell ref="L4:M4"/>
    <mergeCell ref="F3:J3"/>
    <mergeCell ref="O3:P3"/>
    <mergeCell ref="P4:P5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LeminhTuan</cp:lastModifiedBy>
  <cp:lastPrinted>2017-06-06T02:28:56Z</cp:lastPrinted>
  <dcterms:created xsi:type="dcterms:W3CDTF">2005-07-27T11:07:30Z</dcterms:created>
  <dcterms:modified xsi:type="dcterms:W3CDTF">2017-06-06T02:35:41Z</dcterms:modified>
  <cp:category/>
  <cp:version/>
  <cp:contentType/>
  <cp:contentStatus/>
</cp:coreProperties>
</file>