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0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<sst xmlns="http://schemas.openxmlformats.org/spreadsheetml/2006/main" count="547" uniqueCount="83">
  <si>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</si>
  <si>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</si>
  <si>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</si>
  <si>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</si>
  <si>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</si>
  <si>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</si>
  <si>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</si>
  <si>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</si>
  <si>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</si>
  <si>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</si>
  <si>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</si>
  <si>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</si>
  <si>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</si>
  <si>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</si>
  <si>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</si>
  <si>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</si>
  <si>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</si>
  <si>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</si>
  <si>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</si>
  <si>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</si>
  <si>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</si>
  <si>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</si>
  <si>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</si>
  <si>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</si>
  <si>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</si>
  <si>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</si>
  <si>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</si>
  <si>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</si>
  <si>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</si>
  <si>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</si>
  <si>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</si>
  <si>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</si>
  <si>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</si>
  <si>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</si>
  <si>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</si>
  <si>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</si>
  <si>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</si>
  <si>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</si>
  <si>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</si>
  <si>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</si>
  <si>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</si>
  <si>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</si>
  <si>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</si>
  <si>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</si>
  <si>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</si>
  <si>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</si>
  <si>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</si>
  <si>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</si>
  <si>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</si>
  <si>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</si>
  <si>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</si>
  <si>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</si>
  <si>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</si>
  <si>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</si>
  <si>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</si>
  <si>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</si>
  <si>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</si>
  <si>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</si>
  <si>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</si>
  <si>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</si>
  <si>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</si>
  <si>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</si>
  <si>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</si>
  <si>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</si>
  <si>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</si>
  <si>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</si>
  <si>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</si>
  <si>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</si>
  <si>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</si>
  <si>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</si>
  <si>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</si>
  <si>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</si>
  <si>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</si>
  <si>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</si>
  <si>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t>xã Cam Thành - Tháng  3/2018</t>
  </si>
  <si>
    <t>xã Cam Thanh - Tháng 3/2018</t>
  </si>
  <si>
    <t>xã Cam Nghĩa - Tháng  3/2018</t>
  </si>
  <si>
    <t>xã Cam Chính - Tháng  3/2018</t>
  </si>
  <si>
    <t>TT Cam Lộ - Tháng  3/2018</t>
  </si>
  <si>
    <t>xã Cam Thủy - Tháng  3/2018</t>
  </si>
  <si>
    <t>xã Cam An  - Tháng  3/2018</t>
  </si>
  <si>
    <t>xã Cam Tuyền - Tháng 3/2018</t>
  </si>
  <si>
    <t>xã Cam Hiếu   - Tháng 3/2018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</si>
</sst>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73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189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1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" fontId="25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27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5" fillId="0" borderId="13" xfId="0" applyFont="1" applyBorder="1" applyAlignment="1">
      <alignment horizontal="right" vertical="top" wrapText="1"/>
    </xf>
    <xf numFmtId="0" fontId="15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1" fontId="28" fillId="0" borderId="13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3" fontId="10" fillId="0" borderId="13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5" fillId="0" borderId="13" xfId="0" applyNumberFormat="1" applyFont="1" applyBorder="1" applyAlignment="1">
      <alignment horizontal="right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13" xfId="0" applyFont="1" applyFill="1" applyBorder="1" applyAlignment="1">
      <alignment/>
    </xf>
    <xf numFmtId="3" fontId="31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3" fontId="37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15" fillId="0" borderId="17" xfId="0" applyNumberFormat="1" applyFont="1" applyBorder="1" applyAlignment="1">
      <alignment horizontal="center" wrapText="1"/>
    </xf>
    <xf numFmtId="3" fontId="15" fillId="0" borderId="1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9" fillId="0" borderId="0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15" fillId="0" borderId="16" xfId="0" applyNumberFormat="1" applyFont="1" applyBorder="1" applyAlignment="1">
      <alignment vertical="top" wrapText="1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AI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2" name="Text Box 2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 Box 4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5" name="Text Box 5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6" name="Text Box 6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 Box 7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 Box 8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 Box 9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5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6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7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8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9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10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2" name="Text Box 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 Box 4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5" name="Text Box 5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 Box 7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 Box 8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 Box 9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0" name="Text Box 10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1" name="Text Box 1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12" name="Text Box 1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16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16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16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6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6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6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267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114300" cy="238125"/>
    <xdr:sp>
      <xdr:nvSpPr>
        <xdr:cNvPr id="4" name="Text Box 6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6" name="Text 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7" name="Text 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9" name="Text 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0" name="Text 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pane xSplit="2" topLeftCell="C1" activePane="topRight" state="frozen"/>
      <selection pane="topLeft" activeCell="A4" sqref="A4"/>
      <selection pane="topRight" activeCell="D31" sqref="D31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8" max="8" width="8.89843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5" customWidth="1"/>
    <col min="13" max="13" width="9" style="0" customWidth="1"/>
  </cols>
  <sheetData>
    <row r="1" spans="1:12" ht="15.75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L1" s="123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3"/>
    </row>
    <row r="3" spans="1:13" ht="15.75">
      <c r="A3" s="156" t="s">
        <v>67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t="s">
        <v>18</v>
      </c>
    </row>
    <row r="4" spans="1:12" ht="15.75">
      <c r="A4" s="2"/>
      <c r="B4" s="2"/>
      <c r="C4" s="2"/>
      <c r="D4" s="2"/>
      <c r="E4" s="157"/>
      <c r="F4" s="157"/>
      <c r="G4" s="157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50</v>
      </c>
      <c r="J5" s="7" t="s">
        <v>40</v>
      </c>
      <c r="K5" s="7" t="s">
        <v>38</v>
      </c>
      <c r="L5" s="45" t="s">
        <v>65</v>
      </c>
      <c r="M5" s="43" t="s">
        <v>3</v>
      </c>
    </row>
    <row r="6" spans="1:13" ht="15.75" customHeight="1">
      <c r="A6" s="10">
        <v>1</v>
      </c>
      <c r="B6" s="11" t="s">
        <v>55</v>
      </c>
      <c r="C6" s="57">
        <f>chinh!K6</f>
        <v>0</v>
      </c>
      <c r="D6" s="57">
        <f>nghia!K6</f>
        <v>0</v>
      </c>
      <c r="E6" s="57">
        <f>thanh!K6</f>
        <v>0</v>
      </c>
      <c r="F6" s="57">
        <f>than!K6</f>
        <v>0</v>
      </c>
      <c r="G6" s="57">
        <f>TTr!K6</f>
        <v>0</v>
      </c>
      <c r="H6" s="57">
        <f>thuy!K6</f>
        <v>0</v>
      </c>
      <c r="I6" s="57">
        <f>'An'!K6</f>
        <v>0</v>
      </c>
      <c r="J6" s="57">
        <f>hieu!K6</f>
        <v>0</v>
      </c>
      <c r="K6" s="57">
        <f>tuyen!K6</f>
        <v>0</v>
      </c>
      <c r="L6" s="58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7">
        <f>chinh!K7</f>
        <v>0</v>
      </c>
      <c r="D7" s="57">
        <f>nghia!K7</f>
        <v>0</v>
      </c>
      <c r="E7" s="57">
        <f>thanh!K7</f>
        <v>0</v>
      </c>
      <c r="F7" s="57">
        <f>than!K7</f>
        <v>0</v>
      </c>
      <c r="G7" s="57">
        <f>TTr!K7</f>
        <v>0</v>
      </c>
      <c r="H7" s="57">
        <f>thuy!K7</f>
        <v>0</v>
      </c>
      <c r="I7" s="57">
        <f>'An'!K7</f>
        <v>0</v>
      </c>
      <c r="J7" s="57">
        <f>hieu!K7</f>
        <v>0</v>
      </c>
      <c r="K7" s="57">
        <f>tuyen!K7</f>
        <v>0</v>
      </c>
      <c r="L7" s="58">
        <f aca="true" t="shared" si="0" ref="L7:L22">C7+D7+E7+F7+G7+H7+I7+J7+K7</f>
        <v>0</v>
      </c>
      <c r="M7" s="49"/>
    </row>
    <row r="8" spans="1:13" s="1" customFormat="1" ht="15.75" customHeight="1">
      <c r="A8" s="10">
        <v>3</v>
      </c>
      <c r="B8" s="11" t="s">
        <v>7</v>
      </c>
      <c r="C8" s="57">
        <f>chinh!K8</f>
        <v>0</v>
      </c>
      <c r="D8" s="57">
        <f>nghia!K8</f>
        <v>0</v>
      </c>
      <c r="E8" s="57">
        <f>thanh!K8</f>
        <v>0</v>
      </c>
      <c r="F8" s="57">
        <f>than!K8</f>
        <v>0</v>
      </c>
      <c r="G8" s="57">
        <f>TTr!K8</f>
        <v>0</v>
      </c>
      <c r="H8" s="57">
        <f>thuy!K8</f>
        <v>0</v>
      </c>
      <c r="I8" s="57">
        <f>'An'!K8</f>
        <v>0</v>
      </c>
      <c r="J8" s="57">
        <f>hieu!K8</f>
        <v>0</v>
      </c>
      <c r="K8" s="57">
        <f>tuyen!K8</f>
        <v>0</v>
      </c>
      <c r="L8" s="58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7">
        <f>chinh!K9</f>
        <v>0</v>
      </c>
      <c r="D9" s="57">
        <f>nghia!K9</f>
        <v>0</v>
      </c>
      <c r="E9" s="57">
        <f>thanh!K9</f>
        <v>0</v>
      </c>
      <c r="F9" s="57">
        <f>than!K9</f>
        <v>0</v>
      </c>
      <c r="G9" s="57">
        <f>TTr!K9</f>
        <v>0</v>
      </c>
      <c r="H9" s="57">
        <f>thuy!K9</f>
        <v>0</v>
      </c>
      <c r="I9" s="57">
        <f>'An'!K9</f>
        <v>0</v>
      </c>
      <c r="J9" s="57">
        <f>hieu!K9</f>
        <v>0</v>
      </c>
      <c r="K9" s="57">
        <f>tuyen!K9</f>
        <v>0</v>
      </c>
      <c r="L9" s="58">
        <f t="shared" si="0"/>
        <v>0</v>
      </c>
      <c r="M9" s="49"/>
    </row>
    <row r="10" spans="1:13" s="1" customFormat="1" ht="15.75" customHeight="1">
      <c r="A10" s="10">
        <v>5</v>
      </c>
      <c r="B10" s="11" t="s">
        <v>57</v>
      </c>
      <c r="C10" s="57">
        <f>chinh!K10</f>
        <v>0</v>
      </c>
      <c r="D10" s="57">
        <f>nghia!K10</f>
        <v>0</v>
      </c>
      <c r="E10" s="57">
        <f>thanh!K10</f>
        <v>0</v>
      </c>
      <c r="F10" s="57">
        <f>than!K10</f>
        <v>0</v>
      </c>
      <c r="G10" s="57">
        <f>TTr!K10</f>
        <v>0</v>
      </c>
      <c r="H10" s="57">
        <f>thuy!K10</f>
        <v>0</v>
      </c>
      <c r="I10" s="57">
        <f>'An'!K10</f>
        <v>0</v>
      </c>
      <c r="J10" s="57">
        <f>hieu!K10</f>
        <v>2160</v>
      </c>
      <c r="K10" s="57">
        <f>tuyen!K10</f>
        <v>0</v>
      </c>
      <c r="L10" s="58">
        <f t="shared" si="0"/>
        <v>2160</v>
      </c>
      <c r="M10" s="49"/>
    </row>
    <row r="11" spans="1:13" s="1" customFormat="1" ht="15.75" customHeight="1">
      <c r="A11" s="10">
        <v>6</v>
      </c>
      <c r="B11" s="11" t="s">
        <v>9</v>
      </c>
      <c r="C11" s="57">
        <f>chinh!K11</f>
        <v>0</v>
      </c>
      <c r="D11" s="57">
        <f>nghia!K11</f>
        <v>0</v>
      </c>
      <c r="E11" s="57">
        <f>thanh!K11</f>
        <v>0</v>
      </c>
      <c r="F11" s="57">
        <f>than!K11</f>
        <v>0</v>
      </c>
      <c r="G11" s="57">
        <f>TTr!K11</f>
        <v>0</v>
      </c>
      <c r="H11" s="57">
        <f>thuy!K11</f>
        <v>0</v>
      </c>
      <c r="I11" s="57">
        <f>'An'!K11</f>
        <v>0</v>
      </c>
      <c r="J11" s="57">
        <f>hieu!K11</f>
        <v>0</v>
      </c>
      <c r="K11" s="57">
        <f>tuyen!K11</f>
        <v>0</v>
      </c>
      <c r="L11" s="58">
        <f t="shared" si="0"/>
        <v>0</v>
      </c>
      <c r="M11" s="49"/>
    </row>
    <row r="12" spans="1:13" s="1" customFormat="1" ht="15.75" customHeight="1">
      <c r="A12" s="10">
        <v>7</v>
      </c>
      <c r="B12" s="11" t="s">
        <v>60</v>
      </c>
      <c r="C12" s="57">
        <f>chinh!K12</f>
        <v>0</v>
      </c>
      <c r="D12" s="57">
        <f>nghia!K12</f>
        <v>0</v>
      </c>
      <c r="E12" s="57">
        <f>thanh!K12</f>
        <v>0</v>
      </c>
      <c r="F12" s="57">
        <f>than!K12</f>
        <v>0</v>
      </c>
      <c r="G12" s="57">
        <f>TTr!K12</f>
        <v>0</v>
      </c>
      <c r="H12" s="57">
        <f>thuy!K12</f>
        <v>0</v>
      </c>
      <c r="I12" s="57">
        <f>'An'!K12</f>
        <v>0</v>
      </c>
      <c r="J12" s="57">
        <f>hieu!K12</f>
        <v>0</v>
      </c>
      <c r="K12" s="57">
        <f>tuyen!K12</f>
        <v>270</v>
      </c>
      <c r="L12" s="58">
        <f t="shared" si="0"/>
        <v>270</v>
      </c>
      <c r="M12" s="49"/>
    </row>
    <row r="13" spans="1:13" s="1" customFormat="1" ht="15.75" customHeight="1">
      <c r="A13" s="10">
        <v>8</v>
      </c>
      <c r="B13" s="11" t="s">
        <v>46</v>
      </c>
      <c r="C13" s="57">
        <f>chinh!K13</f>
        <v>810</v>
      </c>
      <c r="D13" s="57">
        <f>nghia!K13</f>
        <v>540</v>
      </c>
      <c r="E13" s="57">
        <f>thanh!K13</f>
        <v>540</v>
      </c>
      <c r="F13" s="57">
        <f>than!K13</f>
        <v>0</v>
      </c>
      <c r="G13" s="57">
        <f>TTr!K13</f>
        <v>1620</v>
      </c>
      <c r="H13" s="57">
        <f>thuy!K13</f>
        <v>6750</v>
      </c>
      <c r="I13" s="57">
        <f>'An'!K13</f>
        <v>1080</v>
      </c>
      <c r="J13" s="57">
        <f>hieu!K13</f>
        <v>0</v>
      </c>
      <c r="K13" s="57">
        <f>tuyen!K13</f>
        <v>0</v>
      </c>
      <c r="L13" s="58">
        <f t="shared" si="0"/>
        <v>11340</v>
      </c>
      <c r="M13" s="49"/>
    </row>
    <row r="14" spans="1:13" s="1" customFormat="1" ht="15.75" customHeight="1">
      <c r="A14" s="10">
        <v>9</v>
      </c>
      <c r="B14" s="11" t="s">
        <v>10</v>
      </c>
      <c r="C14" s="57">
        <f>chinh!K14</f>
        <v>0</v>
      </c>
      <c r="D14" s="57">
        <f>nghia!K14</f>
        <v>810</v>
      </c>
      <c r="E14" s="57">
        <f>thanh!K14</f>
        <v>0</v>
      </c>
      <c r="F14" s="57">
        <f>than!K14</f>
        <v>0</v>
      </c>
      <c r="G14" s="57">
        <f>TTr!K14</f>
        <v>0</v>
      </c>
      <c r="H14" s="57">
        <f>thuy!K14</f>
        <v>0</v>
      </c>
      <c r="I14" s="57">
        <f>'An'!K14</f>
        <v>0</v>
      </c>
      <c r="J14" s="57">
        <f>hieu!K14</f>
        <v>0</v>
      </c>
      <c r="K14" s="57">
        <f>tuyen!K14</f>
        <v>1620</v>
      </c>
      <c r="L14" s="58">
        <f t="shared" si="0"/>
        <v>2430</v>
      </c>
      <c r="M14" s="49"/>
    </row>
    <row r="15" spans="1:13" s="1" customFormat="1" ht="15.75" customHeight="1">
      <c r="A15" s="10">
        <v>10</v>
      </c>
      <c r="B15" s="11" t="s">
        <v>11</v>
      </c>
      <c r="C15" s="57">
        <f>chinh!K15</f>
        <v>0</v>
      </c>
      <c r="D15" s="57">
        <f>nghia!K15</f>
        <v>1080</v>
      </c>
      <c r="E15" s="57">
        <f>thanh!K15</f>
        <v>0</v>
      </c>
      <c r="F15" s="57">
        <f>than!K15</f>
        <v>0</v>
      </c>
      <c r="G15" s="57">
        <f>TTr!K15</f>
        <v>0</v>
      </c>
      <c r="H15" s="57">
        <f>thuy!K15</f>
        <v>0</v>
      </c>
      <c r="I15" s="57">
        <f>'An'!K15</f>
        <v>0</v>
      </c>
      <c r="J15" s="57">
        <f>hieu!K15</f>
        <v>0</v>
      </c>
      <c r="K15" s="57">
        <f>tuyen!K15</f>
        <v>0</v>
      </c>
      <c r="L15" s="58">
        <f t="shared" si="0"/>
        <v>1080</v>
      </c>
      <c r="M15" s="49"/>
    </row>
    <row r="16" spans="1:13" s="1" customFormat="1" ht="15.75" customHeight="1">
      <c r="A16" s="10">
        <v>11</v>
      </c>
      <c r="B16" s="11" t="s">
        <v>12</v>
      </c>
      <c r="C16" s="57">
        <f>chinh!K16</f>
        <v>0</v>
      </c>
      <c r="D16" s="57">
        <f>nghia!K16</f>
        <v>2160</v>
      </c>
      <c r="E16" s="57">
        <f>thanh!K16</f>
        <v>0</v>
      </c>
      <c r="F16" s="57">
        <f>than!K16</f>
        <v>0</v>
      </c>
      <c r="G16" s="57">
        <f>TTr!K16</f>
        <v>0</v>
      </c>
      <c r="H16" s="57">
        <f>thuy!K16</f>
        <v>0</v>
      </c>
      <c r="I16" s="57">
        <f>'An'!K16</f>
        <v>0</v>
      </c>
      <c r="J16" s="57">
        <f>hieu!K16</f>
        <v>0</v>
      </c>
      <c r="K16" s="57">
        <f>tuyen!K16</f>
        <v>2700</v>
      </c>
      <c r="L16" s="58">
        <f t="shared" si="0"/>
        <v>4860</v>
      </c>
      <c r="M16" s="49"/>
    </row>
    <row r="17" spans="1:13" s="1" customFormat="1" ht="15.75" customHeight="1">
      <c r="A17" s="10">
        <v>12</v>
      </c>
      <c r="B17" s="11" t="s">
        <v>13</v>
      </c>
      <c r="C17" s="57">
        <f>chinh!K17</f>
        <v>0</v>
      </c>
      <c r="D17" s="57">
        <f>nghia!K17</f>
        <v>0</v>
      </c>
      <c r="E17" s="57">
        <f>thanh!K17</f>
        <v>0</v>
      </c>
      <c r="F17" s="57">
        <f>than!K17</f>
        <v>0</v>
      </c>
      <c r="G17" s="57">
        <f>TTr!K17</f>
        <v>1080</v>
      </c>
      <c r="H17" s="57">
        <f>thuy!K17</f>
        <v>0</v>
      </c>
      <c r="I17" s="57">
        <f>'An'!K17</f>
        <v>0</v>
      </c>
      <c r="J17" s="57">
        <f>hieu!K17</f>
        <v>0</v>
      </c>
      <c r="K17" s="57">
        <f>tuyen!K17</f>
        <v>-540</v>
      </c>
      <c r="L17" s="58">
        <f t="shared" si="0"/>
        <v>540</v>
      </c>
      <c r="M17" s="49"/>
    </row>
    <row r="18" spans="1:13" s="1" customFormat="1" ht="15.75" customHeight="1">
      <c r="A18" s="10">
        <v>13</v>
      </c>
      <c r="B18" s="11" t="s">
        <v>14</v>
      </c>
      <c r="C18" s="57">
        <f>chinh!K18</f>
        <v>0</v>
      </c>
      <c r="D18" s="57">
        <f>nghia!K18</f>
        <v>0</v>
      </c>
      <c r="E18" s="57">
        <f>thanh!K18</f>
        <v>0</v>
      </c>
      <c r="F18" s="57">
        <f>than!K18</f>
        <v>0</v>
      </c>
      <c r="G18" s="57">
        <f>TTr!K18</f>
        <v>0</v>
      </c>
      <c r="H18" s="57">
        <f>thuy!K18</f>
        <v>0</v>
      </c>
      <c r="I18" s="57">
        <f>'An'!K18</f>
        <v>0</v>
      </c>
      <c r="J18" s="57">
        <f>hieu!K18</f>
        <v>0</v>
      </c>
      <c r="K18" s="57">
        <f>tuyen!K18</f>
        <v>1350</v>
      </c>
      <c r="L18" s="58">
        <f t="shared" si="0"/>
        <v>1350</v>
      </c>
      <c r="M18" s="49"/>
    </row>
    <row r="19" spans="1:13" s="1" customFormat="1" ht="15.75" customHeight="1">
      <c r="A19" s="10">
        <v>14</v>
      </c>
      <c r="B19" s="11" t="s">
        <v>15</v>
      </c>
      <c r="C19" s="57">
        <f>chinh!K19</f>
        <v>0</v>
      </c>
      <c r="D19" s="57">
        <f>nghia!K19</f>
        <v>2970</v>
      </c>
      <c r="E19" s="57">
        <f>thanh!K19</f>
        <v>0</v>
      </c>
      <c r="F19" s="57">
        <f>than!K19</f>
        <v>0</v>
      </c>
      <c r="G19" s="57">
        <f>TTr!K19</f>
        <v>0</v>
      </c>
      <c r="H19" s="57">
        <f>thuy!K19</f>
        <v>0</v>
      </c>
      <c r="I19" s="57">
        <f>'An'!K19</f>
        <v>0</v>
      </c>
      <c r="J19" s="57">
        <f>hieu!K19</f>
        <v>0</v>
      </c>
      <c r="K19" s="57">
        <f>tuyen!K19</f>
        <v>810</v>
      </c>
      <c r="L19" s="58">
        <f>C19+D19+E19+F19+G19+H19+I19+J19+K19</f>
        <v>3780</v>
      </c>
      <c r="M19" s="49"/>
    </row>
    <row r="20" spans="1:13" s="1" customFormat="1" ht="15.75" customHeight="1">
      <c r="A20" s="10">
        <v>15</v>
      </c>
      <c r="B20" s="16" t="s">
        <v>53</v>
      </c>
      <c r="C20" s="57">
        <f>chinh!K20</f>
        <v>0</v>
      </c>
      <c r="D20" s="57">
        <f>nghia!K20</f>
        <v>0</v>
      </c>
      <c r="E20" s="57">
        <f>thanh!K20</f>
        <v>0</v>
      </c>
      <c r="F20" s="57">
        <f>than!K20</f>
        <v>0</v>
      </c>
      <c r="G20" s="57">
        <f>TTr!K20</f>
        <v>0</v>
      </c>
      <c r="H20" s="57">
        <f>thuy!K19</f>
        <v>0</v>
      </c>
      <c r="I20" s="57">
        <f>'An'!K20</f>
        <v>0</v>
      </c>
      <c r="J20" s="57">
        <f>hieu!K20</f>
        <v>0</v>
      </c>
      <c r="K20" s="57">
        <f>tuyen!K20</f>
        <v>0</v>
      </c>
      <c r="L20" s="58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69</v>
      </c>
      <c r="C21" s="57">
        <f>chinh!K21</f>
        <v>0</v>
      </c>
      <c r="D21" s="57">
        <f>nghia!K21</f>
        <v>0</v>
      </c>
      <c r="E21" s="57">
        <f>thanh!K21</f>
        <v>0</v>
      </c>
      <c r="F21" s="57">
        <f>than!K21</f>
        <v>0</v>
      </c>
      <c r="G21" s="57">
        <f>TTr!K21</f>
        <v>0</v>
      </c>
      <c r="H21" s="57">
        <f>thuy!K21</f>
        <v>0</v>
      </c>
      <c r="I21" s="57">
        <f>'An'!K21</f>
        <v>0</v>
      </c>
      <c r="J21" s="57">
        <f>hieu!K21</f>
        <v>0</v>
      </c>
      <c r="K21" s="57">
        <f>tuyen!K21</f>
        <v>0</v>
      </c>
      <c r="L21" s="58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7">
        <f>chinh!K22</f>
        <v>0</v>
      </c>
      <c r="D22" s="57">
        <f>nghia!K22</f>
        <v>2160</v>
      </c>
      <c r="E22" s="57">
        <f>thanh!K22</f>
        <v>0</v>
      </c>
      <c r="F22" s="57">
        <f>than!K22</f>
        <v>0</v>
      </c>
      <c r="G22" s="57">
        <f>TTr!K22</f>
        <v>3510</v>
      </c>
      <c r="H22" s="57">
        <f>thuy!K22</f>
        <v>1080</v>
      </c>
      <c r="I22" s="57">
        <f>'An'!K22</f>
        <v>0</v>
      </c>
      <c r="J22" s="57">
        <f>hieu!K22</f>
        <v>0</v>
      </c>
      <c r="K22" s="57">
        <f>tuyen!K22</f>
        <v>0</v>
      </c>
      <c r="L22" s="58">
        <f t="shared" si="0"/>
        <v>6750</v>
      </c>
      <c r="M22" s="49"/>
    </row>
    <row r="23" spans="1:14" s="51" customFormat="1" ht="15.75" customHeight="1">
      <c r="A23" s="10">
        <v>18</v>
      </c>
      <c r="B23" s="17" t="s">
        <v>17</v>
      </c>
      <c r="C23" s="58">
        <f>SUM(C6:C22)</f>
        <v>810</v>
      </c>
      <c r="D23" s="58">
        <f>SUM(D7:D22)</f>
        <v>9720</v>
      </c>
      <c r="E23" s="58">
        <f>thanh!K23</f>
        <v>540</v>
      </c>
      <c r="F23" s="58">
        <f>SUM(F6:F22)</f>
        <v>0</v>
      </c>
      <c r="G23" s="58">
        <f>SUM(G7:G22)</f>
        <v>6210</v>
      </c>
      <c r="H23" s="58">
        <f>SUM(H7:H22)</f>
        <v>7830</v>
      </c>
      <c r="I23" s="58">
        <f>SUM(I6:I22)</f>
        <v>1080</v>
      </c>
      <c r="J23" s="58">
        <f>SUM(J6:J22)</f>
        <v>2160</v>
      </c>
      <c r="K23" s="58">
        <f>SUM(K6:K22)</f>
        <v>6210</v>
      </c>
      <c r="L23" s="92">
        <f>K23+J23+I23+H23+G23+F23+E23+D23+C23</f>
        <v>34560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4"/>
      <c r="J25"/>
      <c r="K25"/>
      <c r="L25"/>
    </row>
    <row r="26" spans="8:12" ht="15">
      <c r="H26" s="4"/>
      <c r="I26" s="125"/>
      <c r="J26"/>
      <c r="K26"/>
      <c r="L26"/>
    </row>
    <row r="27" spans="8:12" ht="15">
      <c r="H27" s="4"/>
      <c r="I27" s="125"/>
      <c r="J27"/>
      <c r="K27" t="s">
        <v>18</v>
      </c>
      <c r="L27"/>
    </row>
    <row r="28" spans="8:12" ht="15">
      <c r="H28" s="4"/>
      <c r="I28" s="125"/>
      <c r="J28"/>
      <c r="K28"/>
      <c r="L28"/>
    </row>
    <row r="29" spans="8:12" ht="15">
      <c r="H29" s="4"/>
      <c r="I29" s="125"/>
      <c r="J29"/>
      <c r="K29"/>
      <c r="L29"/>
    </row>
    <row r="30" spans="8:12" ht="15">
      <c r="H30" s="4"/>
      <c r="I30" s="125" t="s">
        <v>18</v>
      </c>
      <c r="J30"/>
      <c r="K30"/>
      <c r="L30"/>
    </row>
    <row r="31" spans="8:12" ht="15">
      <c r="H31" s="4"/>
      <c r="I31" s="125"/>
      <c r="J31"/>
      <c r="K31"/>
      <c r="L31"/>
    </row>
    <row r="32" spans="8:12" ht="15">
      <c r="H32" s="4"/>
      <c r="I32" s="125"/>
      <c r="J32"/>
      <c r="K32"/>
      <c r="L32"/>
    </row>
    <row r="33" spans="8:12" ht="15">
      <c r="H33" s="4"/>
      <c r="I33" s="125"/>
      <c r="J33"/>
      <c r="K33"/>
      <c r="L33"/>
    </row>
    <row r="34" spans="8:12" ht="15">
      <c r="H34" s="4"/>
      <c r="I34" s="125"/>
      <c r="J34"/>
      <c r="K34"/>
      <c r="L34"/>
    </row>
    <row r="35" spans="8:12" ht="15">
      <c r="H35" s="4"/>
      <c r="I35" s="125"/>
      <c r="J35"/>
      <c r="K35"/>
      <c r="L35"/>
    </row>
    <row r="36" spans="8:12" ht="15">
      <c r="H36" s="4"/>
      <c r="I36" s="125"/>
      <c r="J36"/>
      <c r="K36"/>
      <c r="L36"/>
    </row>
    <row r="37" spans="8:12" ht="15">
      <c r="H37" s="4"/>
      <c r="I37" s="125"/>
      <c r="J37"/>
      <c r="K37"/>
      <c r="L37"/>
    </row>
    <row r="38" spans="8:12" ht="15">
      <c r="H38" s="4"/>
      <c r="I38" s="125"/>
      <c r="J38"/>
      <c r="K38"/>
      <c r="L38"/>
    </row>
    <row r="39" spans="8:12" ht="15">
      <c r="H39" s="4"/>
      <c r="I39" s="125"/>
      <c r="J39"/>
      <c r="K39"/>
      <c r="L39"/>
    </row>
    <row r="40" spans="8:12" ht="15">
      <c r="H40" s="4"/>
      <c r="I40" s="125"/>
      <c r="J40"/>
      <c r="K40"/>
      <c r="L40"/>
    </row>
    <row r="41" spans="8:12" ht="15">
      <c r="H41" s="4"/>
      <c r="I41" s="125"/>
      <c r="J41"/>
      <c r="K41"/>
      <c r="L41"/>
    </row>
  </sheetData>
  <sheetProtection/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P13" sqref="P1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69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63</v>
      </c>
      <c r="B1" s="21"/>
      <c r="C1" s="21"/>
      <c r="D1" s="30"/>
      <c r="E1" s="6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70"/>
      <c r="F3" s="167" t="s">
        <v>82</v>
      </c>
      <c r="G3" s="167"/>
      <c r="H3" s="167"/>
      <c r="I3" s="167"/>
      <c r="J3" s="38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90" t="s">
        <v>3</v>
      </c>
    </row>
    <row r="5" spans="1:16" ht="33" customHeight="1">
      <c r="A5" s="196"/>
      <c r="B5" s="171"/>
      <c r="C5" s="8" t="s">
        <v>4</v>
      </c>
      <c r="D5" s="8" t="s">
        <v>27</v>
      </c>
      <c r="E5" s="140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1"/>
    </row>
    <row r="6" spans="1:16" s="149" customFormat="1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>
        <f aca="true" t="shared" si="1" ref="K6:K11">H6*J6</f>
        <v>0</v>
      </c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7"/>
    </row>
    <row r="7" spans="1:16" s="1" customFormat="1" ht="15.75" customHeight="1">
      <c r="A7" s="141">
        <v>2</v>
      </c>
      <c r="B7" s="142" t="s">
        <v>6</v>
      </c>
      <c r="C7" s="143">
        <v>2</v>
      </c>
      <c r="D7" s="144">
        <v>405</v>
      </c>
      <c r="E7" s="145">
        <f>C7*D7</f>
        <v>810</v>
      </c>
      <c r="F7" s="145"/>
      <c r="G7" s="145">
        <f>D7*F7</f>
        <v>0</v>
      </c>
      <c r="H7" s="145"/>
      <c r="I7" s="145">
        <f t="shared" si="0"/>
        <v>0</v>
      </c>
      <c r="J7" s="145"/>
      <c r="K7" s="145"/>
      <c r="L7" s="146">
        <f aca="true" t="shared" si="2" ref="L7:L24">C7+F7-H7</f>
        <v>2</v>
      </c>
      <c r="M7" s="147">
        <f aca="true" t="shared" si="3" ref="M7:M22">L7*D7</f>
        <v>810</v>
      </c>
      <c r="N7" s="145">
        <f>L7</f>
        <v>2</v>
      </c>
      <c r="O7" s="145">
        <f aca="true" t="shared" si="4" ref="O7:O22">K7+M7</f>
        <v>810</v>
      </c>
      <c r="P7" s="148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aca="true" t="shared" si="5" ref="E8:E22">C8*D8</f>
        <v>0</v>
      </c>
      <c r="F8" s="57"/>
      <c r="G8" s="57">
        <f aca="true" t="shared" si="6" ref="G8:G22">D8*F8</f>
        <v>0</v>
      </c>
      <c r="H8" s="57"/>
      <c r="I8" s="57">
        <f t="shared" si="0"/>
        <v>0</v>
      </c>
      <c r="J8" s="57"/>
      <c r="K8" s="57">
        <f t="shared" si="1"/>
        <v>0</v>
      </c>
      <c r="L8" s="15">
        <f t="shared" si="2"/>
        <v>0</v>
      </c>
      <c r="M8" s="59">
        <f t="shared" si="3"/>
        <v>0</v>
      </c>
      <c r="N8" s="57">
        <f aca="true" t="shared" si="7" ref="N8:N22">L8</f>
        <v>0</v>
      </c>
      <c r="O8" s="57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2</v>
      </c>
      <c r="D9" s="13">
        <v>270</v>
      </c>
      <c r="E9" s="57">
        <f t="shared" si="5"/>
        <v>540</v>
      </c>
      <c r="F9" s="57"/>
      <c r="G9" s="57">
        <f t="shared" si="6"/>
        <v>0</v>
      </c>
      <c r="H9" s="57"/>
      <c r="I9" s="57">
        <f t="shared" si="0"/>
        <v>0</v>
      </c>
      <c r="J9" s="57"/>
      <c r="K9" s="57">
        <f t="shared" si="1"/>
        <v>0</v>
      </c>
      <c r="L9" s="15">
        <f t="shared" si="2"/>
        <v>2</v>
      </c>
      <c r="M9" s="59">
        <f t="shared" si="3"/>
        <v>540</v>
      </c>
      <c r="N9" s="57">
        <f t="shared" si="7"/>
        <v>2</v>
      </c>
      <c r="O9" s="57">
        <f t="shared" si="4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12">
        <v>6</v>
      </c>
      <c r="D10" s="13">
        <v>540</v>
      </c>
      <c r="E10" s="57">
        <f t="shared" si="5"/>
        <v>3240</v>
      </c>
      <c r="F10" s="57">
        <v>2</v>
      </c>
      <c r="G10" s="57">
        <f t="shared" si="6"/>
        <v>1080</v>
      </c>
      <c r="H10" s="57"/>
      <c r="I10" s="57">
        <f t="shared" si="0"/>
        <v>0</v>
      </c>
      <c r="J10" s="57">
        <v>2</v>
      </c>
      <c r="K10" s="57">
        <v>2160</v>
      </c>
      <c r="L10" s="15">
        <f t="shared" si="2"/>
        <v>8</v>
      </c>
      <c r="M10" s="59">
        <f t="shared" si="3"/>
        <v>4320</v>
      </c>
      <c r="N10" s="57">
        <f t="shared" si="7"/>
        <v>8</v>
      </c>
      <c r="O10" s="57">
        <f t="shared" si="4"/>
        <v>6480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7">
        <f t="shared" si="5"/>
        <v>2025</v>
      </c>
      <c r="F11" s="57"/>
      <c r="G11" s="57">
        <f t="shared" si="6"/>
        <v>0</v>
      </c>
      <c r="H11" s="57"/>
      <c r="I11" s="57">
        <f t="shared" si="0"/>
        <v>0</v>
      </c>
      <c r="J11" s="57"/>
      <c r="K11" s="57">
        <f t="shared" si="1"/>
        <v>0</v>
      </c>
      <c r="L11" s="15">
        <f t="shared" si="2"/>
        <v>5</v>
      </c>
      <c r="M11" s="59">
        <f t="shared" si="3"/>
        <v>2025</v>
      </c>
      <c r="N11" s="57">
        <f t="shared" si="7"/>
        <v>5</v>
      </c>
      <c r="O11" s="57">
        <f t="shared" si="4"/>
        <v>2025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5</v>
      </c>
      <c r="D12" s="13">
        <v>540</v>
      </c>
      <c r="E12" s="57">
        <f t="shared" si="5"/>
        <v>2700</v>
      </c>
      <c r="F12" s="57"/>
      <c r="G12" s="57">
        <f t="shared" si="6"/>
        <v>0</v>
      </c>
      <c r="H12" s="57"/>
      <c r="I12" s="57">
        <f aca="true" t="shared" si="8" ref="I12:I22">H12*D12</f>
        <v>0</v>
      </c>
      <c r="J12" s="57"/>
      <c r="K12" s="57"/>
      <c r="L12" s="15">
        <f t="shared" si="2"/>
        <v>5</v>
      </c>
      <c r="M12" s="59">
        <f t="shared" si="3"/>
        <v>2700</v>
      </c>
      <c r="N12" s="57">
        <f t="shared" si="7"/>
        <v>5</v>
      </c>
      <c r="O12" s="57">
        <f t="shared" si="4"/>
        <v>2700</v>
      </c>
      <c r="P12" s="14"/>
    </row>
    <row r="13" spans="1:17" s="1" customFormat="1" ht="15.75" customHeight="1">
      <c r="A13" s="10">
        <v>8</v>
      </c>
      <c r="B13" s="11" t="s">
        <v>46</v>
      </c>
      <c r="C13" s="94">
        <v>109</v>
      </c>
      <c r="D13" s="15">
        <v>270</v>
      </c>
      <c r="E13" s="59">
        <f t="shared" si="5"/>
        <v>29430</v>
      </c>
      <c r="F13" s="59"/>
      <c r="G13" s="59">
        <f t="shared" si="6"/>
        <v>0</v>
      </c>
      <c r="H13" s="59">
        <v>1</v>
      </c>
      <c r="I13" s="59">
        <f t="shared" si="8"/>
        <v>270</v>
      </c>
      <c r="J13" s="59"/>
      <c r="K13" s="59"/>
      <c r="L13" s="15">
        <f t="shared" si="2"/>
        <v>108</v>
      </c>
      <c r="M13" s="59">
        <f t="shared" si="3"/>
        <v>29160</v>
      </c>
      <c r="N13" s="57">
        <f t="shared" si="7"/>
        <v>108</v>
      </c>
      <c r="O13" s="57">
        <f t="shared" si="4"/>
        <v>29160</v>
      </c>
      <c r="P13" s="14"/>
      <c r="Q13" s="113"/>
    </row>
    <row r="14" spans="1:16" s="1" customFormat="1" ht="15.75" customHeight="1">
      <c r="A14" s="10">
        <v>9</v>
      </c>
      <c r="B14" s="11" t="s">
        <v>10</v>
      </c>
      <c r="C14" s="19">
        <v>46</v>
      </c>
      <c r="D14" s="13">
        <v>405</v>
      </c>
      <c r="E14" s="57">
        <f t="shared" si="5"/>
        <v>18630</v>
      </c>
      <c r="F14" s="57"/>
      <c r="G14" s="57">
        <f t="shared" si="6"/>
        <v>0</v>
      </c>
      <c r="H14" s="57"/>
      <c r="I14" s="57">
        <f t="shared" si="8"/>
        <v>0</v>
      </c>
      <c r="J14" s="57"/>
      <c r="K14" s="57"/>
      <c r="L14" s="15">
        <f t="shared" si="2"/>
        <v>46</v>
      </c>
      <c r="M14" s="59">
        <f t="shared" si="3"/>
        <v>18630</v>
      </c>
      <c r="N14" s="57">
        <f t="shared" si="7"/>
        <v>46</v>
      </c>
      <c r="O14" s="57">
        <f t="shared" si="4"/>
        <v>18630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7">
        <f t="shared" si="5"/>
        <v>4860</v>
      </c>
      <c r="F15" s="57"/>
      <c r="G15" s="57">
        <f t="shared" si="6"/>
        <v>0</v>
      </c>
      <c r="H15" s="57"/>
      <c r="I15" s="57">
        <f t="shared" si="8"/>
        <v>0</v>
      </c>
      <c r="J15" s="57"/>
      <c r="K15" s="57"/>
      <c r="L15" s="15">
        <f t="shared" si="2"/>
        <v>9</v>
      </c>
      <c r="M15" s="59">
        <f t="shared" si="3"/>
        <v>4860</v>
      </c>
      <c r="N15" s="57">
        <f t="shared" si="7"/>
        <v>9</v>
      </c>
      <c r="O15" s="57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33</v>
      </c>
      <c r="D16" s="13">
        <v>540</v>
      </c>
      <c r="E16" s="57">
        <f t="shared" si="5"/>
        <v>17820</v>
      </c>
      <c r="F16" s="57"/>
      <c r="G16" s="57">
        <f>D16*F16</f>
        <v>0</v>
      </c>
      <c r="H16" s="57"/>
      <c r="I16" s="57">
        <f>H16*D16</f>
        <v>0</v>
      </c>
      <c r="J16" s="57"/>
      <c r="K16" s="57"/>
      <c r="L16" s="15">
        <f t="shared" si="2"/>
        <v>33</v>
      </c>
      <c r="M16" s="59">
        <f t="shared" si="3"/>
        <v>17820</v>
      </c>
      <c r="N16" s="57">
        <f>L16</f>
        <v>33</v>
      </c>
      <c r="O16" s="57">
        <f t="shared" si="4"/>
        <v>17820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3">
        <v>540</v>
      </c>
      <c r="E17" s="57">
        <f t="shared" si="5"/>
        <v>10800</v>
      </c>
      <c r="F17" s="57"/>
      <c r="G17" s="57">
        <f t="shared" si="6"/>
        <v>0</v>
      </c>
      <c r="H17" s="57"/>
      <c r="I17" s="57">
        <f t="shared" si="8"/>
        <v>0</v>
      </c>
      <c r="J17" s="57"/>
      <c r="K17" s="57"/>
      <c r="L17" s="15">
        <f t="shared" si="2"/>
        <v>20</v>
      </c>
      <c r="M17" s="59">
        <f t="shared" si="3"/>
        <v>10800</v>
      </c>
      <c r="N17" s="57">
        <f t="shared" si="7"/>
        <v>20</v>
      </c>
      <c r="O17" s="57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7">
        <f t="shared" si="5"/>
        <v>6750</v>
      </c>
      <c r="F18" s="57"/>
      <c r="G18" s="57">
        <f t="shared" si="6"/>
        <v>0</v>
      </c>
      <c r="H18" s="57"/>
      <c r="I18" s="57">
        <f t="shared" si="8"/>
        <v>0</v>
      </c>
      <c r="J18" s="57"/>
      <c r="K18" s="57"/>
      <c r="L18" s="15">
        <f t="shared" si="2"/>
        <v>10</v>
      </c>
      <c r="M18" s="59">
        <f t="shared" si="3"/>
        <v>6750</v>
      </c>
      <c r="N18" s="57">
        <f t="shared" si="7"/>
        <v>10</v>
      </c>
      <c r="O18" s="57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17</v>
      </c>
      <c r="D19" s="13">
        <v>675</v>
      </c>
      <c r="E19" s="57">
        <f t="shared" si="5"/>
        <v>11475</v>
      </c>
      <c r="F19" s="57"/>
      <c r="G19" s="57">
        <f t="shared" si="6"/>
        <v>0</v>
      </c>
      <c r="H19" s="57"/>
      <c r="I19" s="57">
        <f t="shared" si="8"/>
        <v>0</v>
      </c>
      <c r="J19" s="57"/>
      <c r="K19" s="57"/>
      <c r="L19" s="15">
        <f t="shared" si="2"/>
        <v>17</v>
      </c>
      <c r="M19" s="59">
        <f t="shared" si="3"/>
        <v>11475</v>
      </c>
      <c r="N19" s="57">
        <f t="shared" si="7"/>
        <v>17</v>
      </c>
      <c r="O19" s="57">
        <f>K19+M19</f>
        <v>11475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 t="shared" si="2"/>
        <v>1</v>
      </c>
      <c r="M20" s="59">
        <f>L20*D20</f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1</v>
      </c>
      <c r="D21" s="13">
        <v>405</v>
      </c>
      <c r="E21" s="57">
        <f t="shared" si="5"/>
        <v>405</v>
      </c>
      <c r="F21" s="57"/>
      <c r="G21" s="57">
        <f t="shared" si="6"/>
        <v>0</v>
      </c>
      <c r="H21" s="57"/>
      <c r="I21" s="57">
        <f t="shared" si="8"/>
        <v>0</v>
      </c>
      <c r="J21" s="57"/>
      <c r="K21" s="57"/>
      <c r="L21" s="15">
        <f t="shared" si="2"/>
        <v>1</v>
      </c>
      <c r="M21" s="59">
        <f t="shared" si="3"/>
        <v>405</v>
      </c>
      <c r="N21" s="57">
        <f t="shared" si="7"/>
        <v>1</v>
      </c>
      <c r="O21" s="57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7">
        <f t="shared" si="5"/>
        <v>11610</v>
      </c>
      <c r="F22" s="57"/>
      <c r="G22" s="57">
        <f t="shared" si="6"/>
        <v>0</v>
      </c>
      <c r="H22" s="57"/>
      <c r="I22" s="57">
        <f t="shared" si="8"/>
        <v>0</v>
      </c>
      <c r="J22" s="57"/>
      <c r="K22" s="57"/>
      <c r="L22" s="15">
        <f t="shared" si="2"/>
        <v>43</v>
      </c>
      <c r="M22" s="59">
        <f t="shared" si="3"/>
        <v>11610</v>
      </c>
      <c r="N22" s="57">
        <f t="shared" si="7"/>
        <v>43</v>
      </c>
      <c r="O22" s="59">
        <f t="shared" si="4"/>
        <v>11610</v>
      </c>
      <c r="P22" s="56"/>
    </row>
    <row r="23" spans="1:16" s="1" customFormat="1" ht="15.75" customHeight="1">
      <c r="A23" s="10">
        <v>18</v>
      </c>
      <c r="B23" s="17" t="s">
        <v>17</v>
      </c>
      <c r="C23" s="94">
        <f>SUM(C6:C22)</f>
        <v>309</v>
      </c>
      <c r="D23" s="58"/>
      <c r="E23" s="96">
        <f>SUM(E6:E22)</f>
        <v>121635</v>
      </c>
      <c r="F23" s="58">
        <f>SUM(F7:F22)</f>
        <v>2</v>
      </c>
      <c r="G23" s="58">
        <f>SUM(G6:G22)</f>
        <v>1080</v>
      </c>
      <c r="H23" s="58">
        <f>SUM(H7:H22)</f>
        <v>1</v>
      </c>
      <c r="I23" s="58">
        <f>SUM(I7:I22)</f>
        <v>270</v>
      </c>
      <c r="J23" s="58">
        <f>SUM(J7:J22)</f>
        <v>2</v>
      </c>
      <c r="K23" s="58">
        <f>SUM(K6:K22)</f>
        <v>2160</v>
      </c>
      <c r="L23" s="15">
        <f>SUM(L6:L22)</f>
        <v>310</v>
      </c>
      <c r="M23" s="64">
        <f>SUM(M6:M22)</f>
        <v>122445</v>
      </c>
      <c r="N23" s="64">
        <f>SUM(N6:N22)</f>
        <v>310</v>
      </c>
      <c r="O23" s="64">
        <f>SUM(O6:O22)</f>
        <v>124605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/>
      <c r="G24" s="58">
        <f>F24*D24</f>
        <v>0</v>
      </c>
      <c r="H24" s="58"/>
      <c r="I24" s="58"/>
      <c r="J24" s="58"/>
      <c r="K24" s="58">
        <f>J24*H24</f>
        <v>0</v>
      </c>
      <c r="L24" s="15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20"/>
    </row>
    <row r="25" spans="1:16" s="93" customFormat="1" ht="15.75" customHeight="1">
      <c r="A25" s="90"/>
      <c r="B25" s="91" t="s">
        <v>20</v>
      </c>
      <c r="C25" s="94"/>
      <c r="D25" s="96"/>
      <c r="E25" s="92">
        <f>SUM(E23:E24)</f>
        <v>121635</v>
      </c>
      <c r="F25" s="92">
        <f>SUM(F23:F24)</f>
        <v>2</v>
      </c>
      <c r="G25" s="92">
        <f>SUM(G23:G24)</f>
        <v>1080</v>
      </c>
      <c r="H25" s="92">
        <f>H23</f>
        <v>1</v>
      </c>
      <c r="I25" s="92"/>
      <c r="J25" s="92">
        <f>J23</f>
        <v>2</v>
      </c>
      <c r="K25" s="92"/>
      <c r="L25" s="95">
        <f>SUM(L23:L24)</f>
        <v>310</v>
      </c>
      <c r="M25" s="92">
        <f>SUM(M23:M24)</f>
        <v>122445</v>
      </c>
      <c r="N25" s="59"/>
      <c r="O25" s="92">
        <f>SUM(O23:O24)</f>
        <v>124605</v>
      </c>
      <c r="P25" s="56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5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7">
      <selection activeCell="N28" sqref="N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69" customWidth="1"/>
    <col min="6" max="6" width="7.09765625" style="35" customWidth="1"/>
    <col min="7" max="7" width="9.59765625" style="69" customWidth="1"/>
    <col min="8" max="8" width="6.69921875" style="69" customWidth="1"/>
    <col min="9" max="10" width="6.3984375" style="80" customWidth="1"/>
    <col min="11" max="11" width="6.69921875" style="81" customWidth="1"/>
    <col min="12" max="12" width="6.3984375" style="0" customWidth="1"/>
    <col min="13" max="13" width="9.3984375" style="67" customWidth="1"/>
    <col min="14" max="14" width="8.09765625" style="29" customWidth="1"/>
    <col min="15" max="15" width="9.3984375" style="69" customWidth="1"/>
    <col min="16" max="16" width="8.296875" style="0" customWidth="1"/>
  </cols>
  <sheetData>
    <row r="1" spans="1:16" ht="15.75">
      <c r="A1" s="21" t="s">
        <v>64</v>
      </c>
      <c r="B1" s="21"/>
      <c r="C1" s="21"/>
      <c r="D1" s="30"/>
      <c r="E1" s="60"/>
      <c r="F1" s="34"/>
      <c r="G1" s="60"/>
      <c r="H1" s="60"/>
      <c r="I1" s="72"/>
      <c r="J1" s="72"/>
      <c r="K1" s="73" t="s">
        <v>18</v>
      </c>
      <c r="L1" s="30"/>
      <c r="M1" s="61"/>
      <c r="N1" s="26" t="s">
        <v>18</v>
      </c>
      <c r="O1" s="6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70"/>
      <c r="F3" s="167" t="s">
        <v>81</v>
      </c>
      <c r="G3" s="167"/>
      <c r="H3" s="167"/>
      <c r="I3" s="167"/>
      <c r="J3" s="167"/>
      <c r="K3" s="74"/>
      <c r="L3" s="5"/>
      <c r="M3" s="62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9" t="s">
        <v>28</v>
      </c>
      <c r="I4" s="180"/>
      <c r="J4" s="181" t="s">
        <v>22</v>
      </c>
      <c r="K4" s="182"/>
      <c r="L4" s="164" t="s">
        <v>26</v>
      </c>
      <c r="M4" s="165"/>
      <c r="N4" s="176" t="s">
        <v>21</v>
      </c>
      <c r="O4" s="177"/>
      <c r="P4" s="168" t="s">
        <v>3</v>
      </c>
    </row>
    <row r="5" spans="1:16" ht="33" customHeight="1">
      <c r="A5" s="169"/>
      <c r="B5" s="171"/>
      <c r="C5" s="8" t="s">
        <v>4</v>
      </c>
      <c r="D5" s="8" t="s">
        <v>27</v>
      </c>
      <c r="E5" s="71" t="s">
        <v>5</v>
      </c>
      <c r="F5" s="41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69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13">
        <f>L7</f>
        <v>0</v>
      </c>
      <c r="O7" s="57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13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9</v>
      </c>
      <c r="D9" s="19">
        <v>270</v>
      </c>
      <c r="E9" s="57">
        <f t="shared" si="1"/>
        <v>2430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9</v>
      </c>
      <c r="M9" s="59">
        <f t="shared" si="4"/>
        <v>2430</v>
      </c>
      <c r="N9" s="13">
        <f t="shared" si="5"/>
        <v>9</v>
      </c>
      <c r="O9" s="57">
        <f t="shared" si="6"/>
        <v>2430</v>
      </c>
      <c r="P9" s="14"/>
    </row>
    <row r="10" spans="1:18" s="1" customFormat="1" ht="15.75" customHeight="1">
      <c r="A10" s="10">
        <v>5</v>
      </c>
      <c r="B10" s="11" t="s">
        <v>62</v>
      </c>
      <c r="C10" s="18">
        <v>1</v>
      </c>
      <c r="D10" s="19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13">
        <f t="shared" si="5"/>
        <v>1</v>
      </c>
      <c r="O10" s="57">
        <f t="shared" si="6"/>
        <v>540</v>
      </c>
      <c r="P10" s="14"/>
      <c r="Q10" s="195"/>
      <c r="R10" s="166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7">
        <f t="shared" si="1"/>
        <v>3240</v>
      </c>
      <c r="F11" s="57"/>
      <c r="G11" s="57">
        <f t="shared" si="3"/>
        <v>0</v>
      </c>
      <c r="H11" s="57">
        <v>1</v>
      </c>
      <c r="I11" s="57">
        <f t="shared" si="0"/>
        <v>405</v>
      </c>
      <c r="J11" s="57"/>
      <c r="K11" s="57"/>
      <c r="L11" s="15">
        <f t="shared" si="2"/>
        <v>7</v>
      </c>
      <c r="M11" s="59">
        <f t="shared" si="4"/>
        <v>2835</v>
      </c>
      <c r="N11" s="13">
        <f t="shared" si="5"/>
        <v>7</v>
      </c>
      <c r="O11" s="57">
        <f t="shared" si="6"/>
        <v>2835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3</v>
      </c>
      <c r="D12" s="19">
        <v>540</v>
      </c>
      <c r="E12" s="57">
        <f t="shared" si="1"/>
        <v>1620</v>
      </c>
      <c r="F12" s="57">
        <v>1</v>
      </c>
      <c r="G12" s="57">
        <f t="shared" si="3"/>
        <v>540</v>
      </c>
      <c r="H12" s="57"/>
      <c r="I12" s="57">
        <f aca="true" t="shared" si="7" ref="I12:I22">H12*D12</f>
        <v>0</v>
      </c>
      <c r="J12" s="57">
        <v>1</v>
      </c>
      <c r="K12" s="57">
        <v>270</v>
      </c>
      <c r="L12" s="15">
        <f t="shared" si="2"/>
        <v>4</v>
      </c>
      <c r="M12" s="59">
        <f t="shared" si="4"/>
        <v>2160</v>
      </c>
      <c r="N12" s="13">
        <f t="shared" si="5"/>
        <v>4</v>
      </c>
      <c r="O12" s="57">
        <f t="shared" si="6"/>
        <v>2430</v>
      </c>
      <c r="P12" s="134"/>
    </row>
    <row r="13" spans="1:19" s="1" customFormat="1" ht="15.75" customHeight="1">
      <c r="A13" s="10">
        <v>8</v>
      </c>
      <c r="B13" s="11" t="s">
        <v>45</v>
      </c>
      <c r="C13" s="18">
        <v>118</v>
      </c>
      <c r="D13" s="19">
        <v>270</v>
      </c>
      <c r="E13" s="57">
        <f t="shared" si="1"/>
        <v>31860</v>
      </c>
      <c r="F13" s="57"/>
      <c r="G13" s="57">
        <f t="shared" si="3"/>
        <v>0</v>
      </c>
      <c r="H13" s="57">
        <v>3</v>
      </c>
      <c r="I13" s="57">
        <f t="shared" si="7"/>
        <v>810</v>
      </c>
      <c r="J13" s="57"/>
      <c r="K13" s="57"/>
      <c r="L13" s="15">
        <f t="shared" si="2"/>
        <v>115</v>
      </c>
      <c r="M13" s="59">
        <f t="shared" si="4"/>
        <v>31050</v>
      </c>
      <c r="N13" s="13">
        <f t="shared" si="5"/>
        <v>115</v>
      </c>
      <c r="O13" s="57">
        <f t="shared" si="6"/>
        <v>31050</v>
      </c>
      <c r="P13" s="206"/>
      <c r="Q13" s="205"/>
      <c r="R13" s="205"/>
      <c r="S13" s="205"/>
    </row>
    <row r="14" spans="1:19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7">
        <f t="shared" si="1"/>
        <v>17820</v>
      </c>
      <c r="F14" s="57">
        <v>2</v>
      </c>
      <c r="G14" s="57">
        <f t="shared" si="3"/>
        <v>810</v>
      </c>
      <c r="H14" s="57"/>
      <c r="I14" s="57">
        <f t="shared" si="7"/>
        <v>0</v>
      </c>
      <c r="J14" s="57">
        <v>2</v>
      </c>
      <c r="K14" s="57">
        <v>1620</v>
      </c>
      <c r="L14" s="15">
        <f t="shared" si="2"/>
        <v>46</v>
      </c>
      <c r="M14" s="59">
        <f t="shared" si="4"/>
        <v>18630</v>
      </c>
      <c r="N14" s="13">
        <f t="shared" si="5"/>
        <v>46</v>
      </c>
      <c r="O14" s="57">
        <f t="shared" si="6"/>
        <v>20250</v>
      </c>
      <c r="P14" s="14"/>
      <c r="Q14" s="131"/>
      <c r="R14" s="131"/>
      <c r="S14" s="131"/>
    </row>
    <row r="15" spans="1:19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7">
        <f t="shared" si="1"/>
        <v>6480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12</v>
      </c>
      <c r="M15" s="59">
        <f t="shared" si="4"/>
        <v>6480</v>
      </c>
      <c r="N15" s="13">
        <f t="shared" si="5"/>
        <v>12</v>
      </c>
      <c r="O15" s="57">
        <f t="shared" si="6"/>
        <v>6480</v>
      </c>
      <c r="P15" s="14"/>
      <c r="Q15" s="131"/>
      <c r="R15" s="131"/>
      <c r="S15" s="131"/>
    </row>
    <row r="16" spans="1:19" s="1" customFormat="1" ht="15.75" customHeight="1">
      <c r="A16" s="10">
        <v>11</v>
      </c>
      <c r="B16" s="11" t="s">
        <v>12</v>
      </c>
      <c r="C16" s="19">
        <v>27</v>
      </c>
      <c r="D16" s="19">
        <v>540</v>
      </c>
      <c r="E16" s="57">
        <f t="shared" si="1"/>
        <v>14580</v>
      </c>
      <c r="F16" s="57">
        <v>3</v>
      </c>
      <c r="G16" s="57">
        <f t="shared" si="3"/>
        <v>1620</v>
      </c>
      <c r="H16" s="57"/>
      <c r="I16" s="57">
        <f t="shared" si="7"/>
        <v>0</v>
      </c>
      <c r="J16" s="57">
        <v>3</v>
      </c>
      <c r="K16" s="57">
        <v>2700</v>
      </c>
      <c r="L16" s="15">
        <f t="shared" si="2"/>
        <v>30</v>
      </c>
      <c r="M16" s="59">
        <f t="shared" si="4"/>
        <v>16200</v>
      </c>
      <c r="N16" s="13">
        <f t="shared" si="5"/>
        <v>30</v>
      </c>
      <c r="O16" s="57">
        <f t="shared" si="6"/>
        <v>18900</v>
      </c>
      <c r="P16" s="14"/>
      <c r="Q16" s="131"/>
      <c r="R16" s="131"/>
      <c r="S16" s="131"/>
    </row>
    <row r="17" spans="1:19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7">
        <f t="shared" si="1"/>
        <v>11340</v>
      </c>
      <c r="F17" s="57">
        <v>1</v>
      </c>
      <c r="G17" s="57">
        <f t="shared" si="3"/>
        <v>540</v>
      </c>
      <c r="H17" s="57"/>
      <c r="I17" s="57">
        <f t="shared" si="7"/>
        <v>0</v>
      </c>
      <c r="J17" s="57">
        <v>1</v>
      </c>
      <c r="K17" s="57">
        <v>-540</v>
      </c>
      <c r="L17" s="15">
        <f t="shared" si="2"/>
        <v>22</v>
      </c>
      <c r="M17" s="59">
        <f t="shared" si="4"/>
        <v>11880</v>
      </c>
      <c r="N17" s="13">
        <f t="shared" si="5"/>
        <v>22</v>
      </c>
      <c r="O17" s="57">
        <f t="shared" si="6"/>
        <v>11340</v>
      </c>
      <c r="P17" s="14"/>
      <c r="Q17" s="131"/>
      <c r="R17" s="131"/>
      <c r="S17" s="131"/>
    </row>
    <row r="18" spans="1:19" s="1" customFormat="1" ht="15.75" customHeight="1">
      <c r="A18" s="10">
        <v>13</v>
      </c>
      <c r="B18" s="11" t="s">
        <v>14</v>
      </c>
      <c r="C18" s="19">
        <v>11</v>
      </c>
      <c r="D18" s="19">
        <v>675</v>
      </c>
      <c r="E18" s="57">
        <f t="shared" si="1"/>
        <v>7425</v>
      </c>
      <c r="F18" s="57">
        <v>1</v>
      </c>
      <c r="G18" s="57">
        <f t="shared" si="3"/>
        <v>675</v>
      </c>
      <c r="H18" s="57">
        <v>1</v>
      </c>
      <c r="I18" s="57">
        <f t="shared" si="7"/>
        <v>675</v>
      </c>
      <c r="J18" s="57"/>
      <c r="K18" s="57">
        <v>1350</v>
      </c>
      <c r="L18" s="15">
        <f t="shared" si="2"/>
        <v>11</v>
      </c>
      <c r="M18" s="59">
        <f t="shared" si="4"/>
        <v>7425</v>
      </c>
      <c r="N18" s="13">
        <f t="shared" si="5"/>
        <v>11</v>
      </c>
      <c r="O18" s="57">
        <f t="shared" si="6"/>
        <v>8775</v>
      </c>
      <c r="P18" s="14"/>
      <c r="Q18" s="131"/>
      <c r="R18" s="131"/>
      <c r="S18" s="131"/>
    </row>
    <row r="19" spans="1:19" s="1" customFormat="1" ht="15.75" customHeight="1">
      <c r="A19" s="10">
        <v>14</v>
      </c>
      <c r="B19" s="11" t="s">
        <v>15</v>
      </c>
      <c r="C19" s="19">
        <v>11</v>
      </c>
      <c r="D19" s="19">
        <v>675</v>
      </c>
      <c r="E19" s="57">
        <f t="shared" si="1"/>
        <v>7425</v>
      </c>
      <c r="F19" s="57">
        <v>1</v>
      </c>
      <c r="G19" s="57">
        <f t="shared" si="3"/>
        <v>675</v>
      </c>
      <c r="H19" s="57">
        <v>2</v>
      </c>
      <c r="I19" s="57">
        <f t="shared" si="7"/>
        <v>1350</v>
      </c>
      <c r="J19" s="57">
        <v>1</v>
      </c>
      <c r="K19" s="57">
        <v>810</v>
      </c>
      <c r="L19" s="15">
        <f t="shared" si="2"/>
        <v>10</v>
      </c>
      <c r="M19" s="59">
        <f t="shared" si="4"/>
        <v>6750</v>
      </c>
      <c r="N19" s="13">
        <f t="shared" si="5"/>
        <v>10</v>
      </c>
      <c r="O19" s="57">
        <f t="shared" si="6"/>
        <v>7560</v>
      </c>
      <c r="P19" s="207"/>
      <c r="Q19" s="113"/>
      <c r="R19" s="113"/>
      <c r="S19" s="131"/>
    </row>
    <row r="20" spans="1:19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9">
        <f>L20*D20</f>
        <v>0</v>
      </c>
      <c r="N20" s="13">
        <f>L20</f>
        <v>0</v>
      </c>
      <c r="O20" s="57">
        <f>K20+M20</f>
        <v>0</v>
      </c>
      <c r="P20" s="208"/>
      <c r="Q20" s="138"/>
      <c r="R20" s="138"/>
      <c r="S20" s="131"/>
    </row>
    <row r="21" spans="1:19" s="1" customFormat="1" ht="15.75" customHeight="1">
      <c r="A21" s="10">
        <v>16</v>
      </c>
      <c r="B21" s="16" t="s">
        <v>54</v>
      </c>
      <c r="C21" s="19"/>
      <c r="D21" s="19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13">
        <f t="shared" si="5"/>
        <v>0</v>
      </c>
      <c r="O21" s="57">
        <f t="shared" si="6"/>
        <v>0</v>
      </c>
      <c r="P21" s="148"/>
      <c r="Q21" s="131"/>
      <c r="R21" s="131"/>
      <c r="S21" s="131"/>
    </row>
    <row r="22" spans="1:19" s="1" customFormat="1" ht="15.75" customHeight="1">
      <c r="A22" s="10">
        <v>17</v>
      </c>
      <c r="B22" s="11" t="s">
        <v>16</v>
      </c>
      <c r="C22" s="19">
        <v>40</v>
      </c>
      <c r="D22" s="19">
        <v>270</v>
      </c>
      <c r="E22" s="57">
        <f t="shared" si="1"/>
        <v>10800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40</v>
      </c>
      <c r="M22" s="59">
        <f t="shared" si="4"/>
        <v>10800</v>
      </c>
      <c r="N22" s="13">
        <f t="shared" si="5"/>
        <v>40</v>
      </c>
      <c r="O22" s="57">
        <f t="shared" si="6"/>
        <v>10800</v>
      </c>
      <c r="P22" s="14"/>
      <c r="Q22" s="131"/>
      <c r="R22" s="131"/>
      <c r="S22" s="131"/>
    </row>
    <row r="23" spans="1:19" s="1" customFormat="1" ht="15.75" customHeight="1">
      <c r="A23" s="10">
        <v>18</v>
      </c>
      <c r="B23" s="17" t="s">
        <v>17</v>
      </c>
      <c r="C23" s="18">
        <f>SUM(C7:C22)</f>
        <v>305</v>
      </c>
      <c r="D23" s="19"/>
      <c r="E23" s="64">
        <f aca="true" t="shared" si="8" ref="E23:O23">SUM(E7:E22)</f>
        <v>115560</v>
      </c>
      <c r="F23" s="58">
        <f t="shared" si="8"/>
        <v>9</v>
      </c>
      <c r="G23" s="58">
        <f t="shared" si="8"/>
        <v>4860</v>
      </c>
      <c r="H23" s="58">
        <f t="shared" si="8"/>
        <v>7</v>
      </c>
      <c r="I23" s="58">
        <f t="shared" si="8"/>
        <v>3240</v>
      </c>
      <c r="J23" s="58">
        <f t="shared" si="8"/>
        <v>8</v>
      </c>
      <c r="K23" s="58">
        <f t="shared" si="8"/>
        <v>6210</v>
      </c>
      <c r="L23" s="15">
        <f t="shared" si="2"/>
        <v>307</v>
      </c>
      <c r="M23" s="64">
        <f t="shared" si="8"/>
        <v>117180</v>
      </c>
      <c r="N23" s="19">
        <f t="shared" si="8"/>
        <v>307</v>
      </c>
      <c r="O23" s="64">
        <f t="shared" si="8"/>
        <v>123390</v>
      </c>
      <c r="P23" s="14"/>
      <c r="Q23" s="131"/>
      <c r="R23" s="131"/>
      <c r="S23" s="131"/>
    </row>
    <row r="24" spans="1:19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>
        <v>1</v>
      </c>
      <c r="G24" s="58">
        <f>F24*D24</f>
        <v>5400</v>
      </c>
      <c r="H24" s="58">
        <v>0</v>
      </c>
      <c r="I24" s="58">
        <v>0</v>
      </c>
      <c r="J24" s="58">
        <v>0</v>
      </c>
      <c r="K24" s="58">
        <v>0</v>
      </c>
      <c r="L24" s="15">
        <f t="shared" si="2"/>
        <v>1</v>
      </c>
      <c r="M24" s="64">
        <f>G24</f>
        <v>5400</v>
      </c>
      <c r="N24" s="18">
        <f>L24</f>
        <v>1</v>
      </c>
      <c r="O24" s="64">
        <f>M24</f>
        <v>5400</v>
      </c>
      <c r="P24" s="20"/>
      <c r="Q24" s="111"/>
      <c r="R24" s="111"/>
      <c r="S24" s="131"/>
    </row>
    <row r="25" spans="1:19" s="1" customFormat="1" ht="15.75" customHeight="1">
      <c r="A25" s="23"/>
      <c r="B25" s="24" t="s">
        <v>20</v>
      </c>
      <c r="C25" s="18"/>
      <c r="D25" s="18"/>
      <c r="E25" s="58">
        <f aca="true" t="shared" si="9" ref="E25:O25">SUM(E23:E24)</f>
        <v>115560</v>
      </c>
      <c r="F25" s="92">
        <f t="shared" si="9"/>
        <v>10</v>
      </c>
      <c r="G25" s="92">
        <f t="shared" si="9"/>
        <v>10260</v>
      </c>
      <c r="H25" s="92">
        <f t="shared" si="9"/>
        <v>7</v>
      </c>
      <c r="I25" s="92">
        <f t="shared" si="9"/>
        <v>3240</v>
      </c>
      <c r="J25" s="92">
        <f t="shared" si="9"/>
        <v>8</v>
      </c>
      <c r="K25" s="92">
        <f t="shared" si="9"/>
        <v>6210</v>
      </c>
      <c r="L25" s="19">
        <f t="shared" si="9"/>
        <v>308</v>
      </c>
      <c r="M25" s="58">
        <f t="shared" si="9"/>
        <v>122580</v>
      </c>
      <c r="N25" s="19">
        <f t="shared" si="9"/>
        <v>308</v>
      </c>
      <c r="O25" s="58">
        <f t="shared" si="9"/>
        <v>128790</v>
      </c>
      <c r="P25" s="14"/>
      <c r="Q25" s="131"/>
      <c r="R25" s="131"/>
      <c r="S25" s="131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78"/>
      <c r="H27" s="79"/>
      <c r="I27" s="66"/>
      <c r="J27" s="66"/>
      <c r="K27" s="66"/>
      <c r="L27" s="32"/>
      <c r="M27" s="66"/>
      <c r="N27" s="32"/>
      <c r="O27" s="66"/>
      <c r="P27" s="32"/>
    </row>
    <row r="31" spans="2:13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  <c r="M31" s="29"/>
    </row>
  </sheetData>
  <sheetProtection/>
  <mergeCells count="16">
    <mergeCell ref="F3:J3"/>
    <mergeCell ref="A2:P2"/>
    <mergeCell ref="A4:A5"/>
    <mergeCell ref="B4:B5"/>
    <mergeCell ref="C4:E4"/>
    <mergeCell ref="O3:P3"/>
    <mergeCell ref="P4:P5"/>
    <mergeCell ref="N4:O4"/>
    <mergeCell ref="Q10:R10"/>
    <mergeCell ref="F31:H31"/>
    <mergeCell ref="A27:E27"/>
    <mergeCell ref="B26:O26"/>
    <mergeCell ref="F4:G4"/>
    <mergeCell ref="H4:I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pane xSplit="2" topLeftCell="C1" activePane="topRight" state="frozen"/>
      <selection pane="topLeft" activeCell="A4" sqref="A4"/>
      <selection pane="topRight" activeCell="L4" sqref="L4:N4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7" max="7" width="8.89843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56" t="s">
        <v>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.75">
      <c r="A4" s="2"/>
      <c r="B4" s="2"/>
      <c r="C4" s="2"/>
      <c r="D4" s="2"/>
      <c r="E4" s="157"/>
      <c r="F4" s="157"/>
      <c r="G4" s="157"/>
      <c r="H4" s="2"/>
      <c r="I4" s="5"/>
      <c r="J4" s="5"/>
      <c r="K4" s="5"/>
      <c r="L4" s="157" t="s">
        <v>73</v>
      </c>
      <c r="M4" s="157"/>
      <c r="N4" s="157"/>
    </row>
    <row r="5" spans="1:14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41</v>
      </c>
      <c r="J5" s="7" t="s">
        <v>40</v>
      </c>
      <c r="K5" s="7" t="s">
        <v>38</v>
      </c>
      <c r="L5" s="121" t="s">
        <v>42</v>
      </c>
      <c r="M5" s="101" t="s">
        <v>43</v>
      </c>
      <c r="N5" s="43" t="s">
        <v>3</v>
      </c>
    </row>
    <row r="6" spans="1:14" ht="15.75" customHeight="1">
      <c r="A6" s="10">
        <v>1</v>
      </c>
      <c r="B6" s="11" t="s">
        <v>55</v>
      </c>
      <c r="C6" s="114">
        <f>chinh!L6</f>
        <v>0</v>
      </c>
      <c r="D6" s="108">
        <f>nghia!L6</f>
        <v>0</v>
      </c>
      <c r="E6" s="108">
        <f>thanh!L6</f>
        <v>0</v>
      </c>
      <c r="F6" s="108">
        <f>than!L6</f>
        <v>0</v>
      </c>
      <c r="G6" s="108">
        <f>TTr!L6</f>
        <v>0</v>
      </c>
      <c r="H6" s="108">
        <f>thuy!L6</f>
        <v>0</v>
      </c>
      <c r="I6" s="108">
        <f>'An'!L6</f>
        <v>0</v>
      </c>
      <c r="J6" s="13">
        <f>hieu!L6</f>
        <v>0</v>
      </c>
      <c r="K6" s="108">
        <f>tuyen!L6</f>
        <v>0</v>
      </c>
      <c r="L6" s="108">
        <f>C6+D6+E6+F6+G6+H6+I6+J6+K6</f>
        <v>0</v>
      </c>
      <c r="M6" s="108">
        <f>L6*675</f>
        <v>0</v>
      </c>
      <c r="N6" s="43"/>
    </row>
    <row r="7" spans="1:14" s="1" customFormat="1" ht="15.75" customHeight="1">
      <c r="A7" s="10">
        <v>2</v>
      </c>
      <c r="B7" s="11" t="s">
        <v>6</v>
      </c>
      <c r="C7" s="114">
        <f>chinh!L7</f>
        <v>0</v>
      </c>
      <c r="D7" s="108">
        <f>nghia!L7</f>
        <v>2</v>
      </c>
      <c r="E7" s="48">
        <f>thanh!L7</f>
        <v>0</v>
      </c>
      <c r="F7" s="108">
        <f>than!L7</f>
        <v>0</v>
      </c>
      <c r="G7" s="108">
        <f>TTr!L7</f>
        <v>3</v>
      </c>
      <c r="H7" s="48">
        <f>thuy!L7</f>
        <v>2</v>
      </c>
      <c r="I7" s="82">
        <f>'An'!L7</f>
        <v>3</v>
      </c>
      <c r="J7" s="13">
        <f>hieu!L7</f>
        <v>2</v>
      </c>
      <c r="K7" s="108">
        <f>tuyen!L7</f>
        <v>0</v>
      </c>
      <c r="L7" s="122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1" t="s">
        <v>7</v>
      </c>
      <c r="C8" s="114">
        <f>chinh!L8</f>
        <v>0</v>
      </c>
      <c r="D8" s="108">
        <f>nghia!L8</f>
        <v>1</v>
      </c>
      <c r="E8" s="48">
        <f>thanh!L8</f>
        <v>0</v>
      </c>
      <c r="F8" s="108">
        <f>than!L8</f>
        <v>1</v>
      </c>
      <c r="G8" s="108">
        <f>TTr!L8</f>
        <v>3</v>
      </c>
      <c r="H8" s="48">
        <f>thuy!L8</f>
        <v>1</v>
      </c>
      <c r="I8" s="82">
        <f>'An'!L8</f>
        <v>0</v>
      </c>
      <c r="J8" s="13">
        <f>hieu!L8</f>
        <v>0</v>
      </c>
      <c r="K8" s="108">
        <f>tuyen!L8</f>
        <v>0</v>
      </c>
      <c r="L8" s="122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1" t="s">
        <v>8</v>
      </c>
      <c r="C9" s="114">
        <f>chinh!L9</f>
        <v>3</v>
      </c>
      <c r="D9" s="108">
        <f>nghia!L9</f>
        <v>2</v>
      </c>
      <c r="E9" s="48">
        <f>thanh!L9</f>
        <v>2</v>
      </c>
      <c r="F9" s="108">
        <f>than!L9</f>
        <v>2</v>
      </c>
      <c r="G9" s="108">
        <f>TTr!L9</f>
        <v>4</v>
      </c>
      <c r="H9" s="48">
        <f>thuy!L9</f>
        <v>1</v>
      </c>
      <c r="I9" s="82">
        <f>'An'!L9</f>
        <v>3</v>
      </c>
      <c r="J9" s="13">
        <f>hieu!L9</f>
        <v>2</v>
      </c>
      <c r="K9" s="108">
        <f>tuyen!L9</f>
        <v>9</v>
      </c>
      <c r="L9" s="122">
        <f t="shared" si="0"/>
        <v>28</v>
      </c>
      <c r="M9" s="52">
        <f>L9*chinh!D9</f>
        <v>7560</v>
      </c>
      <c r="N9" s="49"/>
    </row>
    <row r="10" spans="1:14" s="1" customFormat="1" ht="15.75" customHeight="1">
      <c r="A10" s="10">
        <v>5</v>
      </c>
      <c r="B10" s="11" t="s">
        <v>51</v>
      </c>
      <c r="C10" s="114">
        <f>chinh!L10</f>
        <v>1</v>
      </c>
      <c r="D10" s="108">
        <f>nghia!L10</f>
        <v>0</v>
      </c>
      <c r="E10" s="48">
        <f>thanh!L10</f>
        <v>1</v>
      </c>
      <c r="F10" s="108">
        <f>than!L10</f>
        <v>5</v>
      </c>
      <c r="G10" s="108">
        <f>TTr!L10</f>
        <v>12</v>
      </c>
      <c r="H10" s="48">
        <f>thuy!L10</f>
        <v>2</v>
      </c>
      <c r="I10" s="82">
        <f>'An'!L10</f>
        <v>2</v>
      </c>
      <c r="J10" s="13">
        <f>hieu!L10</f>
        <v>8</v>
      </c>
      <c r="K10" s="108">
        <f>tuyen!L10</f>
        <v>1</v>
      </c>
      <c r="L10" s="122">
        <f t="shared" si="0"/>
        <v>32</v>
      </c>
      <c r="M10" s="52">
        <f>L10*chinh!D10</f>
        <v>17280</v>
      </c>
      <c r="N10" s="49"/>
    </row>
    <row r="11" spans="1:14" s="1" customFormat="1" ht="15.75" customHeight="1">
      <c r="A11" s="10">
        <v>6</v>
      </c>
      <c r="B11" s="11" t="s">
        <v>9</v>
      </c>
      <c r="C11" s="114">
        <f>chinh!L11</f>
        <v>4</v>
      </c>
      <c r="D11" s="108">
        <f>nghia!L11</f>
        <v>1</v>
      </c>
      <c r="E11" s="48">
        <f>thanh!L11</f>
        <v>8</v>
      </c>
      <c r="F11" s="108">
        <f>than!L11</f>
        <v>2</v>
      </c>
      <c r="G11" s="108">
        <f>TTr!L11</f>
        <v>6</v>
      </c>
      <c r="H11" s="48">
        <f>thuy!L11</f>
        <v>23</v>
      </c>
      <c r="I11" s="82">
        <f>'An'!L11</f>
        <v>9</v>
      </c>
      <c r="J11" s="13">
        <f>hieu!L11</f>
        <v>5</v>
      </c>
      <c r="K11" s="108">
        <f>tuyen!L11</f>
        <v>7</v>
      </c>
      <c r="L11" s="122">
        <f t="shared" si="0"/>
        <v>65</v>
      </c>
      <c r="M11" s="52">
        <f>L11*chinh!D11</f>
        <v>26325</v>
      </c>
      <c r="N11" s="49"/>
    </row>
    <row r="12" spans="1:14" s="1" customFormat="1" ht="15.75" customHeight="1">
      <c r="A12" s="10">
        <v>7</v>
      </c>
      <c r="B12" s="11" t="s">
        <v>60</v>
      </c>
      <c r="C12" s="114">
        <f>chinh!L12</f>
        <v>0</v>
      </c>
      <c r="D12" s="108">
        <f>nghia!L12</f>
        <v>1</v>
      </c>
      <c r="E12" s="48">
        <f>thanh!L12</f>
        <v>4</v>
      </c>
      <c r="F12" s="108">
        <f>than!L12</f>
        <v>3</v>
      </c>
      <c r="G12" s="108">
        <f>TTr!L12</f>
        <v>2</v>
      </c>
      <c r="H12" s="48">
        <f>thuy!L12</f>
        <v>2</v>
      </c>
      <c r="I12" s="82">
        <f>'An'!L12</f>
        <v>4</v>
      </c>
      <c r="J12" s="13">
        <f>hieu!L12</f>
        <v>5</v>
      </c>
      <c r="K12" s="108">
        <f>tuyen!L12</f>
        <v>4</v>
      </c>
      <c r="L12" s="122">
        <f t="shared" si="0"/>
        <v>25</v>
      </c>
      <c r="M12" s="52">
        <f>L12*chinh!D12</f>
        <v>13500</v>
      </c>
      <c r="N12" s="49"/>
    </row>
    <row r="13" spans="1:14" s="1" customFormat="1" ht="15.75" customHeight="1">
      <c r="A13" s="10">
        <v>8</v>
      </c>
      <c r="B13" s="11" t="s">
        <v>46</v>
      </c>
      <c r="C13" s="114">
        <f>chinh!L13</f>
        <v>68</v>
      </c>
      <c r="D13" s="108">
        <f>nghia!L13</f>
        <v>135</v>
      </c>
      <c r="E13" s="48">
        <f>thanh!L13</f>
        <v>50</v>
      </c>
      <c r="F13" s="108">
        <f>than!L13</f>
        <v>110</v>
      </c>
      <c r="G13" s="108">
        <f>TTr!L13</f>
        <v>110</v>
      </c>
      <c r="H13" s="48">
        <f>thuy!L13</f>
        <v>103</v>
      </c>
      <c r="I13" s="82">
        <f>'An'!L13</f>
        <v>120</v>
      </c>
      <c r="J13" s="13">
        <f>hieu!L13</f>
        <v>108</v>
      </c>
      <c r="K13" s="108">
        <f>tuyen!L13</f>
        <v>115</v>
      </c>
      <c r="L13" s="122">
        <f t="shared" si="0"/>
        <v>919</v>
      </c>
      <c r="M13" s="52">
        <f>L13*chinh!D13</f>
        <v>248130</v>
      </c>
      <c r="N13" s="49"/>
    </row>
    <row r="14" spans="1:14" s="1" customFormat="1" ht="15.75" customHeight="1">
      <c r="A14" s="10">
        <v>9</v>
      </c>
      <c r="B14" s="11" t="s">
        <v>10</v>
      </c>
      <c r="C14" s="114">
        <f>chinh!L14</f>
        <v>51</v>
      </c>
      <c r="D14" s="108">
        <f>nghia!L14</f>
        <v>75</v>
      </c>
      <c r="E14" s="48">
        <f>thanh!L14</f>
        <v>15</v>
      </c>
      <c r="F14" s="108">
        <f>than!L14</f>
        <v>61</v>
      </c>
      <c r="G14" s="108">
        <f>TTr!L14</f>
        <v>15</v>
      </c>
      <c r="H14" s="48">
        <f>thuy!L14</f>
        <v>54</v>
      </c>
      <c r="I14" s="82">
        <f>'An'!L14</f>
        <v>51</v>
      </c>
      <c r="J14" s="13">
        <f>hieu!L14</f>
        <v>46</v>
      </c>
      <c r="K14" s="108">
        <f>tuyen!L14</f>
        <v>46</v>
      </c>
      <c r="L14" s="122">
        <f t="shared" si="0"/>
        <v>414</v>
      </c>
      <c r="M14" s="52">
        <f>L14*chinh!D14</f>
        <v>167670</v>
      </c>
      <c r="N14" s="49"/>
    </row>
    <row r="15" spans="1:14" s="1" customFormat="1" ht="15.75" customHeight="1">
      <c r="A15" s="10">
        <v>10</v>
      </c>
      <c r="B15" s="11" t="s">
        <v>11</v>
      </c>
      <c r="C15" s="114">
        <f>chinh!L15</f>
        <v>11</v>
      </c>
      <c r="D15" s="108">
        <f>nghia!L15</f>
        <v>14</v>
      </c>
      <c r="E15" s="48">
        <f>thanh!L15</f>
        <v>3</v>
      </c>
      <c r="F15" s="108">
        <f>than!L15</f>
        <v>13</v>
      </c>
      <c r="G15" s="108">
        <f>TTr!L15</f>
        <v>2</v>
      </c>
      <c r="H15" s="48">
        <f>thuy!L15</f>
        <v>10</v>
      </c>
      <c r="I15" s="82">
        <f>'An'!L15</f>
        <v>4</v>
      </c>
      <c r="J15" s="13">
        <f>hieu!L15</f>
        <v>9</v>
      </c>
      <c r="K15" s="108">
        <f>tuyen!L15</f>
        <v>12</v>
      </c>
      <c r="L15" s="122">
        <f t="shared" si="0"/>
        <v>78</v>
      </c>
      <c r="M15" s="52">
        <f>L15*chinh!D15</f>
        <v>42120</v>
      </c>
      <c r="N15" s="49"/>
    </row>
    <row r="16" spans="1:14" s="1" customFormat="1" ht="15.75" customHeight="1">
      <c r="A16" s="10">
        <v>11</v>
      </c>
      <c r="B16" s="11" t="s">
        <v>12</v>
      </c>
      <c r="C16" s="114">
        <f>chinh!L16</f>
        <v>10</v>
      </c>
      <c r="D16" s="108">
        <f>nghia!L16</f>
        <v>30</v>
      </c>
      <c r="E16" s="48">
        <f>thanh!L16</f>
        <v>13</v>
      </c>
      <c r="F16" s="108">
        <f>than!L16</f>
        <v>18</v>
      </c>
      <c r="G16" s="108">
        <f>TTr!L16</f>
        <v>3</v>
      </c>
      <c r="H16" s="48">
        <f>thuy!L16</f>
        <v>57</v>
      </c>
      <c r="I16" s="82">
        <f>'An'!L16</f>
        <v>28</v>
      </c>
      <c r="J16" s="13">
        <f>hieu!L16</f>
        <v>33</v>
      </c>
      <c r="K16" s="108">
        <f>tuyen!L16</f>
        <v>30</v>
      </c>
      <c r="L16" s="122">
        <f t="shared" si="0"/>
        <v>222</v>
      </c>
      <c r="M16" s="52">
        <f>L16*chinh!D16</f>
        <v>119880</v>
      </c>
      <c r="N16" s="49"/>
    </row>
    <row r="17" spans="1:14" s="1" customFormat="1" ht="15.75" customHeight="1">
      <c r="A17" s="10">
        <v>12</v>
      </c>
      <c r="B17" s="11" t="s">
        <v>13</v>
      </c>
      <c r="C17" s="114">
        <f>chinh!L17</f>
        <v>19</v>
      </c>
      <c r="D17" s="108">
        <f>nghia!L17</f>
        <v>25</v>
      </c>
      <c r="E17" s="48">
        <f>thanh!L17</f>
        <v>8</v>
      </c>
      <c r="F17" s="108">
        <f>than!L17</f>
        <v>41</v>
      </c>
      <c r="G17" s="108">
        <f>TTr!L17</f>
        <v>32</v>
      </c>
      <c r="H17" s="48">
        <f>thuy!L17</f>
        <v>40</v>
      </c>
      <c r="I17" s="82">
        <f>'An'!L17</f>
        <v>13</v>
      </c>
      <c r="J17" s="13">
        <f>hieu!L17</f>
        <v>20</v>
      </c>
      <c r="K17" s="108">
        <f>tuyen!L17</f>
        <v>22</v>
      </c>
      <c r="L17" s="122">
        <f t="shared" si="0"/>
        <v>220</v>
      </c>
      <c r="M17" s="52">
        <f>L17*chinh!D17</f>
        <v>118800</v>
      </c>
      <c r="N17" s="49"/>
    </row>
    <row r="18" spans="1:14" s="1" customFormat="1" ht="15.75" customHeight="1">
      <c r="A18" s="10">
        <v>13</v>
      </c>
      <c r="B18" s="11" t="s">
        <v>14</v>
      </c>
      <c r="C18" s="114">
        <f>chinh!L18</f>
        <v>4</v>
      </c>
      <c r="D18" s="108">
        <f>nghia!L18</f>
        <v>7</v>
      </c>
      <c r="E18" s="48">
        <f>thanh!L18</f>
        <v>3</v>
      </c>
      <c r="F18" s="108">
        <f>than!L18</f>
        <v>5</v>
      </c>
      <c r="G18" s="108">
        <f>TTr!L18</f>
        <v>10</v>
      </c>
      <c r="H18" s="48">
        <f>thuy!L18</f>
        <v>8</v>
      </c>
      <c r="I18" s="82">
        <f>'An'!L18</f>
        <v>5</v>
      </c>
      <c r="J18" s="13">
        <f>hieu!L18</f>
        <v>10</v>
      </c>
      <c r="K18" s="108">
        <f>tuyen!L18</f>
        <v>11</v>
      </c>
      <c r="L18" s="122">
        <f t="shared" si="0"/>
        <v>63</v>
      </c>
      <c r="M18" s="52">
        <f>L18*chinh!D18</f>
        <v>42525</v>
      </c>
      <c r="N18" s="49"/>
    </row>
    <row r="19" spans="1:14" s="1" customFormat="1" ht="15.75" customHeight="1">
      <c r="A19" s="10">
        <v>14</v>
      </c>
      <c r="B19" s="11" t="s">
        <v>15</v>
      </c>
      <c r="C19" s="114">
        <f>chinh!L19</f>
        <v>9</v>
      </c>
      <c r="D19" s="108">
        <f>nghia!L19</f>
        <v>30</v>
      </c>
      <c r="E19" s="48">
        <f>thanh!L19</f>
        <v>10</v>
      </c>
      <c r="F19" s="108">
        <f>than!L19</f>
        <v>17</v>
      </c>
      <c r="G19" s="108">
        <f>TTr!L19</f>
        <v>20</v>
      </c>
      <c r="H19" s="48">
        <f>thuy!L19</f>
        <v>5</v>
      </c>
      <c r="I19" s="82">
        <f>'An'!L19</f>
        <v>10</v>
      </c>
      <c r="J19" s="13">
        <f>hieu!L19</f>
        <v>17</v>
      </c>
      <c r="K19" s="108">
        <f>tuyen!L19</f>
        <v>10</v>
      </c>
      <c r="L19" s="122">
        <f t="shared" si="0"/>
        <v>128</v>
      </c>
      <c r="M19" s="52">
        <f>L19*chinh!D19</f>
        <v>86400</v>
      </c>
      <c r="N19" s="49"/>
    </row>
    <row r="20" spans="1:14" s="1" customFormat="1" ht="15.75" customHeight="1">
      <c r="A20" s="10">
        <v>15</v>
      </c>
      <c r="B20" s="16" t="s">
        <v>52</v>
      </c>
      <c r="C20" s="114">
        <f>chinh!L20</f>
        <v>1</v>
      </c>
      <c r="D20" s="108">
        <f>nghia!L20</f>
        <v>0</v>
      </c>
      <c r="E20" s="48">
        <f>thanh!L20</f>
        <v>0</v>
      </c>
      <c r="F20" s="108">
        <f>than!L20</f>
        <v>0</v>
      </c>
      <c r="G20" s="108">
        <f>TTr!L20</f>
        <v>0</v>
      </c>
      <c r="H20" s="48">
        <f>thuy!L20</f>
        <v>0</v>
      </c>
      <c r="I20" s="82">
        <f>'An'!L20</f>
        <v>0</v>
      </c>
      <c r="J20" s="13">
        <f>hieu!L20</f>
        <v>1</v>
      </c>
      <c r="K20" s="108">
        <f>tuyen!L20</f>
        <v>0</v>
      </c>
      <c r="L20" s="122">
        <f t="shared" si="0"/>
        <v>2</v>
      </c>
      <c r="M20" s="52">
        <f>L20*chinh!D20</f>
        <v>1080</v>
      </c>
      <c r="N20" s="49"/>
    </row>
    <row r="21" spans="1:15" s="1" customFormat="1" ht="15.75" customHeight="1">
      <c r="A21" s="10">
        <v>16</v>
      </c>
      <c r="B21" s="16" t="s">
        <v>68</v>
      </c>
      <c r="C21" s="114">
        <f>chinh!L21</f>
        <v>0</v>
      </c>
      <c r="D21" s="108">
        <f>nghia!L21</f>
        <v>4</v>
      </c>
      <c r="E21" s="48">
        <f>thanh!L21</f>
        <v>0</v>
      </c>
      <c r="F21" s="108">
        <f>than!L21</f>
        <v>1</v>
      </c>
      <c r="G21" s="108">
        <f>TTr!L21</f>
        <v>0</v>
      </c>
      <c r="H21" s="48">
        <f>thuy!L21</f>
        <v>4</v>
      </c>
      <c r="I21" s="82">
        <f>'An'!L21</f>
        <v>2</v>
      </c>
      <c r="J21" s="13">
        <f>hieu!L21</f>
        <v>1</v>
      </c>
      <c r="K21" s="108">
        <f>tuyen!L21</f>
        <v>0</v>
      </c>
      <c r="L21" s="122">
        <f t="shared" si="0"/>
        <v>12</v>
      </c>
      <c r="M21" s="52">
        <f>L21*chinh!D21</f>
        <v>4860</v>
      </c>
      <c r="N21" s="49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4">
        <f>chinh!L22</f>
        <v>32</v>
      </c>
      <c r="D22" s="108">
        <f>nghia!L22</f>
        <v>64</v>
      </c>
      <c r="E22" s="48">
        <f>thanh!L22</f>
        <v>22</v>
      </c>
      <c r="F22" s="108">
        <f>than!L22</f>
        <v>61</v>
      </c>
      <c r="G22" s="108">
        <f>TTr!L22</f>
        <v>63</v>
      </c>
      <c r="H22" s="48">
        <f>thuy!L22</f>
        <v>53</v>
      </c>
      <c r="I22" s="82">
        <f>'An'!L22</f>
        <v>27</v>
      </c>
      <c r="J22" s="13">
        <f>hieu!L22</f>
        <v>43</v>
      </c>
      <c r="K22" s="108">
        <f>tuyen!L22</f>
        <v>40</v>
      </c>
      <c r="L22" s="127">
        <f>SUM(C22:K22)</f>
        <v>405</v>
      </c>
      <c r="M22" s="52">
        <f>L22*chinh!D22</f>
        <v>109350</v>
      </c>
      <c r="N22" s="49"/>
    </row>
    <row r="23" spans="1:15" s="51" customFormat="1" ht="15.75" customHeight="1">
      <c r="A23" s="10">
        <v>18</v>
      </c>
      <c r="B23" s="17" t="s">
        <v>17</v>
      </c>
      <c r="C23" s="108">
        <f>chinh!L23</f>
        <v>213</v>
      </c>
      <c r="D23" s="108">
        <f>nghia!L23</f>
        <v>391</v>
      </c>
      <c r="E23" s="48">
        <f>thanh!L23</f>
        <v>139</v>
      </c>
      <c r="F23" s="108">
        <f>than!L23</f>
        <v>340</v>
      </c>
      <c r="G23" s="108">
        <f>TTr!L23</f>
        <v>285</v>
      </c>
      <c r="H23" s="48">
        <f>thuy!L23</f>
        <v>365</v>
      </c>
      <c r="I23" s="82">
        <f>'An'!L23</f>
        <v>281</v>
      </c>
      <c r="J23" s="12">
        <f>hieu!L23</f>
        <v>310</v>
      </c>
      <c r="K23" s="108">
        <f>tuyen!L23</f>
        <v>307</v>
      </c>
      <c r="L23" s="127">
        <f>SUM(L7:L22)</f>
        <v>2631</v>
      </c>
      <c r="M23" s="127">
        <f>SUM(M6:M22)</f>
        <v>1012770</v>
      </c>
      <c r="N23" s="50"/>
      <c r="O23" s="115"/>
    </row>
    <row r="24" spans="1:14" s="1" customFormat="1" ht="15.75" customHeight="1">
      <c r="A24" s="10">
        <v>19</v>
      </c>
      <c r="B24" s="22" t="s">
        <v>19</v>
      </c>
      <c r="C24" s="108">
        <f>chinh!L24</f>
        <v>0</v>
      </c>
      <c r="D24" s="108">
        <f>nghia!L24</f>
        <v>0</v>
      </c>
      <c r="E24" s="48">
        <f>thanh!L24</f>
        <v>4</v>
      </c>
      <c r="F24" s="108">
        <f>than!L24</f>
        <v>4</v>
      </c>
      <c r="G24" s="108">
        <f>TTr!L24</f>
        <v>1</v>
      </c>
      <c r="H24" s="48">
        <f>thuy!L24</f>
        <v>6</v>
      </c>
      <c r="I24" s="82">
        <f>'An'!L24</f>
        <v>1</v>
      </c>
      <c r="J24" s="12">
        <f>hieu!L24</f>
        <v>0</v>
      </c>
      <c r="K24" s="108">
        <f>tuyen!L24</f>
        <v>1</v>
      </c>
      <c r="L24" s="127">
        <f>SUM(C24:K24)</f>
        <v>17</v>
      </c>
      <c r="M24" s="127">
        <f>L24*chinh!D24</f>
        <v>91800</v>
      </c>
      <c r="N24" s="49"/>
    </row>
    <row r="25" spans="1:15" s="55" customFormat="1" ht="15.75" customHeight="1">
      <c r="A25" s="53"/>
      <c r="B25" s="53" t="s">
        <v>20</v>
      </c>
      <c r="C25" s="153">
        <f>SUM(C23:C24)</f>
        <v>213</v>
      </c>
      <c r="D25" s="154">
        <f>SUM(D6:D22)</f>
        <v>391</v>
      </c>
      <c r="E25" s="153">
        <f>SUM(E6:E22)</f>
        <v>139</v>
      </c>
      <c r="F25" s="154">
        <f>SUM(F23:F24)</f>
        <v>344</v>
      </c>
      <c r="G25" s="154">
        <f>SUM(G23:G24)</f>
        <v>286</v>
      </c>
      <c r="H25" s="153">
        <f>SUM(H6:H22)</f>
        <v>365</v>
      </c>
      <c r="I25" s="154">
        <f>SUM(I23:I24)</f>
        <v>282</v>
      </c>
      <c r="J25" s="153">
        <f>SUM(J23:J24)</f>
        <v>310</v>
      </c>
      <c r="K25" s="153">
        <f>SUM(K23:K24)</f>
        <v>308</v>
      </c>
      <c r="L25" s="152">
        <f>L23+L24</f>
        <v>2648</v>
      </c>
      <c r="M25" s="120">
        <f>M23+M24</f>
        <v>1104570</v>
      </c>
      <c r="N25" s="54"/>
      <c r="O25" s="116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59"/>
      <c r="F27" s="159"/>
      <c r="G27" s="159"/>
      <c r="H27" s="159"/>
      <c r="I27" s="159"/>
      <c r="J27" s="159"/>
      <c r="K27" s="159"/>
      <c r="L27" s="158"/>
      <c r="M27" s="158"/>
    </row>
    <row r="28" ht="15">
      <c r="F28" t="s">
        <v>18</v>
      </c>
    </row>
    <row r="30" ht="15.75" customHeight="1">
      <c r="D30" s="136"/>
    </row>
    <row r="31" ht="15.75">
      <c r="D31" s="136"/>
    </row>
    <row r="32" ht="15">
      <c r="D32" s="137"/>
    </row>
    <row r="33" ht="15.75">
      <c r="D33" s="136"/>
    </row>
    <row r="34" ht="18.75">
      <c r="B34" s="150"/>
    </row>
    <row r="35" spans="11:12" ht="15">
      <c r="K35"/>
      <c r="L35"/>
    </row>
  </sheetData>
  <sheetProtection/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zoomScalePageLayoutView="0" workbookViewId="0" topLeftCell="A1">
      <selection activeCell="S11" sqref="S1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77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68" t="s">
        <v>3</v>
      </c>
    </row>
    <row r="5" spans="1:16" ht="33" customHeight="1">
      <c r="A5" s="169"/>
      <c r="B5" s="17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69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 aca="true" t="shared" si="2" ref="G7:G22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0</v>
      </c>
      <c r="M7" s="57">
        <f>L7*D7</f>
        <v>0</v>
      </c>
      <c r="N7" s="57">
        <f>L7</f>
        <v>0</v>
      </c>
      <c r="O7" s="57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0</v>
      </c>
      <c r="M8" s="57">
        <f aca="true" t="shared" si="4" ref="M8:M21">L8*D8</f>
        <v>0</v>
      </c>
      <c r="N8" s="57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7">
        <f t="shared" si="1"/>
        <v>810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3</v>
      </c>
      <c r="M9" s="57">
        <f t="shared" si="4"/>
        <v>810</v>
      </c>
      <c r="N9" s="57">
        <f t="shared" si="5"/>
        <v>3</v>
      </c>
      <c r="O9" s="57">
        <f t="shared" si="6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1</v>
      </c>
      <c r="D10" s="13">
        <v>540</v>
      </c>
      <c r="E10" s="57">
        <f t="shared" si="1"/>
        <v>540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1</v>
      </c>
      <c r="M10" s="57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7">
        <f t="shared" si="1"/>
        <v>1620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4</v>
      </c>
      <c r="M11" s="57">
        <f t="shared" si="4"/>
        <v>1620</v>
      </c>
      <c r="N11" s="57">
        <f t="shared" si="5"/>
        <v>4</v>
      </c>
      <c r="O11" s="57">
        <f t="shared" si="6"/>
        <v>1620</v>
      </c>
      <c r="P11" s="14"/>
    </row>
    <row r="12" spans="1:16" s="1" customFormat="1" ht="15.75" customHeight="1">
      <c r="A12" s="10">
        <v>7</v>
      </c>
      <c r="B12" s="151" t="s">
        <v>60</v>
      </c>
      <c r="C12" s="12">
        <v>0</v>
      </c>
      <c r="D12" s="13">
        <v>540</v>
      </c>
      <c r="E12" s="57">
        <f t="shared" si="1"/>
        <v>0</v>
      </c>
      <c r="F12" s="57"/>
      <c r="G12" s="57">
        <f t="shared" si="2"/>
        <v>0</v>
      </c>
      <c r="H12" s="57"/>
      <c r="I12" s="57">
        <f t="shared" si="0"/>
        <v>0</v>
      </c>
      <c r="J12" s="57"/>
      <c r="K12" s="57"/>
      <c r="L12" s="15">
        <f t="shared" si="3"/>
        <v>0</v>
      </c>
      <c r="M12" s="57">
        <f t="shared" si="4"/>
        <v>0</v>
      </c>
      <c r="N12" s="57">
        <f t="shared" si="5"/>
        <v>0</v>
      </c>
      <c r="O12" s="57">
        <f t="shared" si="6"/>
        <v>0</v>
      </c>
      <c r="P12" s="198"/>
    </row>
    <row r="13" spans="1:19" s="1" customFormat="1" ht="15.75" customHeight="1">
      <c r="A13" s="10">
        <v>8</v>
      </c>
      <c r="B13" s="11" t="s">
        <v>46</v>
      </c>
      <c r="C13" s="18">
        <v>67</v>
      </c>
      <c r="D13" s="19">
        <v>270</v>
      </c>
      <c r="E13" s="57">
        <f t="shared" si="1"/>
        <v>18090</v>
      </c>
      <c r="F13" s="57">
        <v>1</v>
      </c>
      <c r="G13" s="57">
        <f t="shared" si="2"/>
        <v>270</v>
      </c>
      <c r="H13" s="57"/>
      <c r="I13" s="57">
        <f t="shared" si="0"/>
        <v>0</v>
      </c>
      <c r="J13" s="57">
        <v>1</v>
      </c>
      <c r="K13" s="57">
        <v>810</v>
      </c>
      <c r="L13" s="15">
        <f t="shared" si="3"/>
        <v>68</v>
      </c>
      <c r="M13" s="57">
        <f t="shared" si="4"/>
        <v>18360</v>
      </c>
      <c r="N13" s="57">
        <f t="shared" si="5"/>
        <v>68</v>
      </c>
      <c r="O13" s="197">
        <f t="shared" si="6"/>
        <v>19170</v>
      </c>
      <c r="P13" s="14"/>
      <c r="Q13" s="113"/>
      <c r="R13" s="113"/>
      <c r="S13" s="113"/>
    </row>
    <row r="14" spans="1:19" s="1" customFormat="1" ht="15.75" customHeight="1">
      <c r="A14" s="10">
        <v>9</v>
      </c>
      <c r="B14" s="11" t="s">
        <v>10</v>
      </c>
      <c r="C14" s="19">
        <v>51</v>
      </c>
      <c r="D14" s="19">
        <v>405</v>
      </c>
      <c r="E14" s="57">
        <f t="shared" si="1"/>
        <v>20655</v>
      </c>
      <c r="F14" s="57"/>
      <c r="G14" s="57">
        <f t="shared" si="2"/>
        <v>0</v>
      </c>
      <c r="H14" s="57"/>
      <c r="I14" s="57">
        <f t="shared" si="0"/>
        <v>0</v>
      </c>
      <c r="J14" s="57"/>
      <c r="K14" s="57"/>
      <c r="L14" s="15">
        <f t="shared" si="3"/>
        <v>51</v>
      </c>
      <c r="M14" s="57">
        <f t="shared" si="4"/>
        <v>20655</v>
      </c>
      <c r="N14" s="57">
        <f t="shared" si="5"/>
        <v>51</v>
      </c>
      <c r="O14" s="197">
        <f t="shared" si="6"/>
        <v>20655</v>
      </c>
      <c r="P14" s="14"/>
      <c r="Q14" s="113"/>
      <c r="R14" s="113"/>
      <c r="S14" s="113"/>
    </row>
    <row r="15" spans="1:47" s="1" customFormat="1" ht="15.75" customHeight="1">
      <c r="A15" s="10">
        <v>10</v>
      </c>
      <c r="B15" s="11" t="s">
        <v>11</v>
      </c>
      <c r="C15" s="19">
        <v>11</v>
      </c>
      <c r="D15" s="19">
        <v>540</v>
      </c>
      <c r="E15" s="57">
        <f t="shared" si="1"/>
        <v>5940</v>
      </c>
      <c r="F15" s="57"/>
      <c r="G15" s="57">
        <f t="shared" si="2"/>
        <v>0</v>
      </c>
      <c r="H15" s="57"/>
      <c r="I15" s="57">
        <f t="shared" si="0"/>
        <v>0</v>
      </c>
      <c r="J15" s="57"/>
      <c r="K15" s="57"/>
      <c r="L15" s="15">
        <f t="shared" si="3"/>
        <v>11</v>
      </c>
      <c r="M15" s="57">
        <f t="shared" si="4"/>
        <v>5940</v>
      </c>
      <c r="N15" s="57">
        <f t="shared" si="5"/>
        <v>11</v>
      </c>
      <c r="O15" s="197">
        <f t="shared" si="6"/>
        <v>5940</v>
      </c>
      <c r="P15" s="199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</row>
    <row r="16" spans="1:16" s="1" customFormat="1" ht="15.75" customHeight="1">
      <c r="A16" s="10">
        <v>11</v>
      </c>
      <c r="B16" s="11" t="s">
        <v>12</v>
      </c>
      <c r="C16" s="19">
        <v>11</v>
      </c>
      <c r="D16" s="19">
        <v>540</v>
      </c>
      <c r="E16" s="57">
        <f t="shared" si="1"/>
        <v>5940</v>
      </c>
      <c r="F16" s="57"/>
      <c r="G16" s="57">
        <f t="shared" si="2"/>
        <v>0</v>
      </c>
      <c r="H16" s="57">
        <v>1</v>
      </c>
      <c r="I16" s="57">
        <f t="shared" si="0"/>
        <v>540</v>
      </c>
      <c r="J16" s="57"/>
      <c r="K16" s="57"/>
      <c r="L16" s="15">
        <f t="shared" si="3"/>
        <v>10</v>
      </c>
      <c r="M16" s="57">
        <f t="shared" si="4"/>
        <v>5400</v>
      </c>
      <c r="N16" s="57">
        <f t="shared" si="5"/>
        <v>10</v>
      </c>
      <c r="O16" s="57">
        <f t="shared" si="6"/>
        <v>5400</v>
      </c>
      <c r="P16" s="148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7">
        <f t="shared" si="1"/>
        <v>10260</v>
      </c>
      <c r="F17" s="57"/>
      <c r="G17" s="57">
        <f t="shared" si="2"/>
        <v>0</v>
      </c>
      <c r="H17" s="57"/>
      <c r="I17" s="57">
        <f t="shared" si="0"/>
        <v>0</v>
      </c>
      <c r="J17" s="57"/>
      <c r="K17" s="57"/>
      <c r="L17" s="15">
        <f t="shared" si="3"/>
        <v>19</v>
      </c>
      <c r="M17" s="57">
        <f t="shared" si="4"/>
        <v>10260</v>
      </c>
      <c r="N17" s="57">
        <f t="shared" si="5"/>
        <v>19</v>
      </c>
      <c r="O17" s="57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7">
        <f t="shared" si="1"/>
        <v>2700</v>
      </c>
      <c r="F18" s="57"/>
      <c r="G18" s="57">
        <f t="shared" si="2"/>
        <v>0</v>
      </c>
      <c r="H18" s="57"/>
      <c r="I18" s="57">
        <f t="shared" si="0"/>
        <v>0</v>
      </c>
      <c r="J18" s="57"/>
      <c r="K18" s="57"/>
      <c r="L18" s="15">
        <f t="shared" si="3"/>
        <v>4</v>
      </c>
      <c r="M18" s="57">
        <f t="shared" si="4"/>
        <v>2700</v>
      </c>
      <c r="N18" s="57">
        <f t="shared" si="5"/>
        <v>4</v>
      </c>
      <c r="O18" s="57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7">
        <f>C19*D19</f>
        <v>6075</v>
      </c>
      <c r="F19" s="57"/>
      <c r="G19" s="57">
        <f t="shared" si="2"/>
        <v>0</v>
      </c>
      <c r="H19" s="57"/>
      <c r="I19" s="57">
        <f t="shared" si="0"/>
        <v>0</v>
      </c>
      <c r="J19" s="57"/>
      <c r="K19" s="57"/>
      <c r="L19" s="15">
        <f t="shared" si="3"/>
        <v>9</v>
      </c>
      <c r="M19" s="57">
        <f t="shared" si="4"/>
        <v>6075</v>
      </c>
      <c r="N19" s="57">
        <f t="shared" si="5"/>
        <v>9</v>
      </c>
      <c r="O19" s="57">
        <f t="shared" si="6"/>
        <v>6075</v>
      </c>
      <c r="P19" s="19"/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 t="shared" si="2"/>
        <v>0</v>
      </c>
      <c r="H20" s="57"/>
      <c r="I20" s="57">
        <f t="shared" si="0"/>
        <v>0</v>
      </c>
      <c r="J20" s="57"/>
      <c r="K20" s="57"/>
      <c r="L20" s="15">
        <f t="shared" si="3"/>
        <v>1</v>
      </c>
      <c r="M20" s="59">
        <f t="shared" si="4"/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0</v>
      </c>
      <c r="D21" s="13">
        <v>405</v>
      </c>
      <c r="E21" s="57">
        <f>C21*D21</f>
        <v>0</v>
      </c>
      <c r="F21" s="57"/>
      <c r="G21" s="57">
        <f t="shared" si="2"/>
        <v>0</v>
      </c>
      <c r="H21" s="57"/>
      <c r="I21" s="57">
        <f t="shared" si="0"/>
        <v>0</v>
      </c>
      <c r="J21" s="57"/>
      <c r="K21" s="57"/>
      <c r="L21" s="15">
        <f t="shared" si="3"/>
        <v>0</v>
      </c>
      <c r="M21" s="59">
        <f t="shared" si="4"/>
        <v>0</v>
      </c>
      <c r="N21" s="57">
        <f>L21</f>
        <v>0</v>
      </c>
      <c r="O21" s="57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32</v>
      </c>
      <c r="D22" s="13">
        <v>270</v>
      </c>
      <c r="E22" s="57">
        <f t="shared" si="1"/>
        <v>8640</v>
      </c>
      <c r="F22" s="57"/>
      <c r="G22" s="57">
        <f t="shared" si="2"/>
        <v>0</v>
      </c>
      <c r="H22" s="57"/>
      <c r="I22" s="57">
        <f t="shared" si="0"/>
        <v>0</v>
      </c>
      <c r="J22" s="57"/>
      <c r="K22" s="57"/>
      <c r="L22" s="15">
        <f t="shared" si="3"/>
        <v>32</v>
      </c>
      <c r="M22" s="59">
        <f>L22*D22</f>
        <v>8640</v>
      </c>
      <c r="N22" s="57">
        <f t="shared" si="5"/>
        <v>32</v>
      </c>
      <c r="O22" s="59">
        <f t="shared" si="6"/>
        <v>8640</v>
      </c>
      <c r="P22" s="112"/>
      <c r="Q22" s="113"/>
      <c r="R22" s="113"/>
    </row>
    <row r="23" spans="1:16" s="51" customFormat="1" ht="15.75" customHeight="1">
      <c r="A23" s="10">
        <v>18</v>
      </c>
      <c r="B23" s="17" t="s">
        <v>17</v>
      </c>
      <c r="C23" s="18">
        <f>SUM(C7:C22)</f>
        <v>213</v>
      </c>
      <c r="D23" s="19"/>
      <c r="E23" s="58">
        <f>SUM(E7:E22)</f>
        <v>81810</v>
      </c>
      <c r="F23" s="58">
        <f>SUM(F7:F22)</f>
        <v>1</v>
      </c>
      <c r="G23" s="58">
        <f>SUM(G6:G22)</f>
        <v>270</v>
      </c>
      <c r="H23" s="58">
        <f>SUM(H7:H22)</f>
        <v>1</v>
      </c>
      <c r="I23" s="58">
        <f>SUM(I6:I22)</f>
        <v>540</v>
      </c>
      <c r="J23" s="58">
        <f>SUM(J7:J22)</f>
        <v>1</v>
      </c>
      <c r="K23" s="58">
        <f>SUM(K5:K22)</f>
        <v>810</v>
      </c>
      <c r="L23" s="15">
        <f t="shared" si="3"/>
        <v>213</v>
      </c>
      <c r="M23" s="58">
        <f>SUM(M7:M22)</f>
        <v>81540</v>
      </c>
      <c r="N23" s="58">
        <f>SUM(N7:N22)</f>
        <v>213</v>
      </c>
      <c r="O23" s="58">
        <f>SUM(O7:O22)</f>
        <v>82350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/>
      <c r="G24" s="58">
        <f>F24*D24</f>
        <v>0</v>
      </c>
      <c r="H24" s="58"/>
      <c r="I24" s="58"/>
      <c r="J24" s="58"/>
      <c r="K24" s="77"/>
      <c r="L24" s="15">
        <f t="shared" si="3"/>
        <v>0</v>
      </c>
      <c r="M24" s="58">
        <f>G24</f>
        <v>0</v>
      </c>
      <c r="N24" s="58">
        <f>L24</f>
        <v>0</v>
      </c>
      <c r="O24" s="58">
        <f>K24+M24</f>
        <v>0</v>
      </c>
      <c r="P24" s="20"/>
    </row>
    <row r="25" spans="1:16" s="98" customFormat="1" ht="15.75" customHeight="1">
      <c r="A25" s="91"/>
      <c r="B25" s="91" t="s">
        <v>20</v>
      </c>
      <c r="C25" s="94"/>
      <c r="D25" s="94"/>
      <c r="E25" s="92">
        <f>SUM(E23:E24)</f>
        <v>81810</v>
      </c>
      <c r="F25" s="92">
        <f>F24+F23</f>
        <v>1</v>
      </c>
      <c r="G25" s="92">
        <f>SUM(G6:G22)</f>
        <v>270</v>
      </c>
      <c r="H25" s="92">
        <f>H23</f>
        <v>1</v>
      </c>
      <c r="I25" s="92">
        <f>I23</f>
        <v>540</v>
      </c>
      <c r="J25" s="92"/>
      <c r="K25" s="92"/>
      <c r="L25" s="92">
        <f>SUM(L23:L24)</f>
        <v>213</v>
      </c>
      <c r="M25" s="92">
        <f>SUM(M23:M24)</f>
        <v>81540</v>
      </c>
      <c r="N25" s="92">
        <f>C25+F25</f>
        <v>1</v>
      </c>
      <c r="O25" s="92">
        <f>SUM(O23:O24)</f>
        <v>82350</v>
      </c>
      <c r="P25" s="100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4">
      <selection activeCell="H13" sqref="H13"/>
    </sheetView>
  </sheetViews>
  <sheetFormatPr defaultColWidth="8.796875" defaultRowHeight="15"/>
  <cols>
    <col min="1" max="1" width="5.69921875" style="103" customWidth="1"/>
    <col min="2" max="2" width="31.8984375" style="103" customWidth="1"/>
    <col min="3" max="3" width="7" style="103" customWidth="1"/>
    <col min="4" max="4" width="7.59765625" style="103" customWidth="1"/>
    <col min="5" max="5" width="8.59765625" style="103" customWidth="1"/>
    <col min="6" max="6" width="6.8984375" style="35" customWidth="1"/>
    <col min="7" max="7" width="7" style="103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3" customWidth="1"/>
    <col min="12" max="12" width="6.69921875" style="29" customWidth="1"/>
    <col min="13" max="13" width="10" style="29" customWidth="1"/>
    <col min="14" max="14" width="6.3984375" style="103" customWidth="1"/>
    <col min="15" max="15" width="9.8984375" style="103" customWidth="1"/>
    <col min="16" max="16" width="7" style="103" customWidth="1"/>
    <col min="17" max="16384" width="9.09765625" style="103" customWidth="1"/>
  </cols>
  <sheetData>
    <row r="1" spans="1:16" ht="15.75">
      <c r="A1" s="21" t="s">
        <v>56</v>
      </c>
      <c r="B1" s="21"/>
      <c r="C1" s="21"/>
      <c r="D1" s="21"/>
      <c r="E1" s="102"/>
      <c r="F1" s="34"/>
      <c r="G1" s="102"/>
      <c r="H1" s="102"/>
      <c r="I1" s="37"/>
      <c r="J1" s="37"/>
      <c r="K1" s="34" t="s">
        <v>18</v>
      </c>
      <c r="L1" s="102"/>
      <c r="M1" s="26"/>
      <c r="N1" s="26" t="s">
        <v>18</v>
      </c>
      <c r="O1" s="102"/>
      <c r="P1" s="102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76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21" customHeight="1">
      <c r="A4" s="168" t="s">
        <v>2</v>
      </c>
      <c r="B4" s="170" t="s">
        <v>0</v>
      </c>
      <c r="C4" s="179" t="s">
        <v>24</v>
      </c>
      <c r="D4" s="183"/>
      <c r="E4" s="184"/>
      <c r="F4" s="179" t="s">
        <v>25</v>
      </c>
      <c r="G4" s="180"/>
      <c r="H4" s="179" t="s">
        <v>28</v>
      </c>
      <c r="I4" s="180"/>
      <c r="J4" s="181" t="s">
        <v>22</v>
      </c>
      <c r="K4" s="182"/>
      <c r="L4" s="188" t="s">
        <v>26</v>
      </c>
      <c r="M4" s="189"/>
      <c r="N4" s="186" t="s">
        <v>21</v>
      </c>
      <c r="O4" s="187"/>
      <c r="P4" s="168" t="s">
        <v>3</v>
      </c>
    </row>
    <row r="5" spans="1:16" ht="25.5" customHeight="1">
      <c r="A5" s="169"/>
      <c r="B5" s="171"/>
      <c r="C5" s="68" t="s">
        <v>4</v>
      </c>
      <c r="D5" s="75" t="s">
        <v>27</v>
      </c>
      <c r="E5" s="105" t="s">
        <v>5</v>
      </c>
      <c r="F5" s="104" t="s">
        <v>4</v>
      </c>
      <c r="G5" s="105" t="s">
        <v>5</v>
      </c>
      <c r="H5" s="104" t="s">
        <v>4</v>
      </c>
      <c r="I5" s="106" t="s">
        <v>5</v>
      </c>
      <c r="J5" s="104" t="s">
        <v>4</v>
      </c>
      <c r="K5" s="104" t="s">
        <v>5</v>
      </c>
      <c r="L5" s="104" t="s">
        <v>4</v>
      </c>
      <c r="M5" s="107" t="s">
        <v>5</v>
      </c>
      <c r="N5" s="104" t="s">
        <v>4</v>
      </c>
      <c r="O5" s="104" t="s">
        <v>5</v>
      </c>
      <c r="P5" s="169"/>
    </row>
    <row r="6" spans="1:16" ht="15.75" customHeight="1">
      <c r="A6" s="57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57">
        <v>2</v>
      </c>
      <c r="B7" s="57" t="s">
        <v>6</v>
      </c>
      <c r="C7" s="58">
        <v>2</v>
      </c>
      <c r="D7" s="57">
        <v>405</v>
      </c>
      <c r="E7" s="57">
        <f aca="true" t="shared" si="1" ref="E7:E22">C7*D7</f>
        <v>810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2</v>
      </c>
      <c r="M7" s="57">
        <f aca="true" t="shared" si="3" ref="M7:M22">L7*D7</f>
        <v>810</v>
      </c>
      <c r="N7" s="57">
        <v>2</v>
      </c>
      <c r="O7" s="57">
        <f aca="true" t="shared" si="4" ref="O7:O23">K7+M7</f>
        <v>810</v>
      </c>
      <c r="P7" s="14"/>
    </row>
    <row r="8" spans="1:16" s="1" customFormat="1" ht="15.75" customHeight="1">
      <c r="A8" s="57">
        <v>3</v>
      </c>
      <c r="B8" s="57" t="s">
        <v>49</v>
      </c>
      <c r="C8" s="58">
        <v>1</v>
      </c>
      <c r="D8" s="57">
        <v>405</v>
      </c>
      <c r="E8" s="57">
        <f t="shared" si="1"/>
        <v>405</v>
      </c>
      <c r="F8" s="57"/>
      <c r="G8" s="57">
        <f aca="true" t="shared" si="5" ref="G8:G22">D8*F8</f>
        <v>0</v>
      </c>
      <c r="H8" s="57"/>
      <c r="I8" s="57">
        <f t="shared" si="0"/>
        <v>0</v>
      </c>
      <c r="J8" s="57"/>
      <c r="K8" s="57"/>
      <c r="L8" s="15">
        <f t="shared" si="2"/>
        <v>1</v>
      </c>
      <c r="M8" s="57">
        <f t="shared" si="3"/>
        <v>405</v>
      </c>
      <c r="N8" s="57">
        <f aca="true" t="shared" si="6" ref="N8:N23">L8</f>
        <v>1</v>
      </c>
      <c r="O8" s="57">
        <f t="shared" si="4"/>
        <v>405</v>
      </c>
      <c r="P8" s="14"/>
    </row>
    <row r="9" spans="1:16" s="1" customFormat="1" ht="15.75" customHeight="1">
      <c r="A9" s="57">
        <v>4</v>
      </c>
      <c r="B9" s="57" t="s">
        <v>8</v>
      </c>
      <c r="C9" s="58">
        <v>3</v>
      </c>
      <c r="D9" s="57">
        <v>270</v>
      </c>
      <c r="E9" s="57">
        <f t="shared" si="1"/>
        <v>810</v>
      </c>
      <c r="F9" s="57"/>
      <c r="G9" s="57">
        <f t="shared" si="5"/>
        <v>0</v>
      </c>
      <c r="H9" s="57">
        <v>1</v>
      </c>
      <c r="I9" s="57">
        <f t="shared" si="0"/>
        <v>270</v>
      </c>
      <c r="J9" s="57"/>
      <c r="K9" s="57"/>
      <c r="L9" s="15">
        <f t="shared" si="2"/>
        <v>2</v>
      </c>
      <c r="M9" s="57">
        <f t="shared" si="3"/>
        <v>540</v>
      </c>
      <c r="N9" s="57">
        <f t="shared" si="6"/>
        <v>2</v>
      </c>
      <c r="O9" s="57">
        <f t="shared" si="4"/>
        <v>540</v>
      </c>
      <c r="P9" s="14"/>
    </row>
    <row r="10" spans="1:16" s="1" customFormat="1" ht="15.75" customHeight="1">
      <c r="A10" s="57">
        <v>5</v>
      </c>
      <c r="B10" s="57" t="s">
        <v>57</v>
      </c>
      <c r="C10" s="58">
        <v>0</v>
      </c>
      <c r="D10" s="57">
        <v>540</v>
      </c>
      <c r="E10" s="57">
        <f t="shared" si="1"/>
        <v>0</v>
      </c>
      <c r="F10" s="57"/>
      <c r="G10" s="57">
        <f t="shared" si="5"/>
        <v>0</v>
      </c>
      <c r="H10" s="57"/>
      <c r="I10" s="57">
        <f t="shared" si="0"/>
        <v>0</v>
      </c>
      <c r="J10" s="57"/>
      <c r="K10" s="57"/>
      <c r="L10" s="15">
        <f t="shared" si="2"/>
        <v>0</v>
      </c>
      <c r="M10" s="57">
        <f t="shared" si="3"/>
        <v>0</v>
      </c>
      <c r="N10" s="57">
        <f t="shared" si="6"/>
        <v>0</v>
      </c>
      <c r="O10" s="57">
        <f t="shared" si="4"/>
        <v>0</v>
      </c>
      <c r="P10" s="14"/>
    </row>
    <row r="11" spans="1:16" s="1" customFormat="1" ht="15.75" customHeight="1">
      <c r="A11" s="57">
        <v>6</v>
      </c>
      <c r="B11" s="57" t="s">
        <v>9</v>
      </c>
      <c r="C11" s="58">
        <v>1</v>
      </c>
      <c r="D11" s="57">
        <v>405</v>
      </c>
      <c r="E11" s="57">
        <f t="shared" si="1"/>
        <v>405</v>
      </c>
      <c r="F11" s="57"/>
      <c r="G11" s="57">
        <f t="shared" si="5"/>
        <v>0</v>
      </c>
      <c r="H11" s="57"/>
      <c r="I11" s="57">
        <f t="shared" si="0"/>
        <v>0</v>
      </c>
      <c r="J11" s="57"/>
      <c r="K11" s="57"/>
      <c r="L11" s="15">
        <f t="shared" si="2"/>
        <v>1</v>
      </c>
      <c r="M11" s="57">
        <f t="shared" si="3"/>
        <v>405</v>
      </c>
      <c r="N11" s="57">
        <f t="shared" si="6"/>
        <v>1</v>
      </c>
      <c r="O11" s="57">
        <f t="shared" si="4"/>
        <v>405</v>
      </c>
      <c r="P11" s="14"/>
    </row>
    <row r="12" spans="1:16" s="1" customFormat="1" ht="15.75" customHeight="1">
      <c r="A12" s="57">
        <v>7</v>
      </c>
      <c r="B12" s="57" t="s">
        <v>60</v>
      </c>
      <c r="C12" s="58">
        <v>1</v>
      </c>
      <c r="D12" s="57">
        <v>540</v>
      </c>
      <c r="E12" s="57">
        <f t="shared" si="1"/>
        <v>540</v>
      </c>
      <c r="F12" s="57"/>
      <c r="G12" s="57">
        <f t="shared" si="5"/>
        <v>0</v>
      </c>
      <c r="H12" s="57"/>
      <c r="I12" s="57">
        <f t="shared" si="0"/>
        <v>0</v>
      </c>
      <c r="J12" s="57"/>
      <c r="K12" s="57"/>
      <c r="L12" s="15">
        <f t="shared" si="2"/>
        <v>1</v>
      </c>
      <c r="M12" s="57">
        <f t="shared" si="3"/>
        <v>540</v>
      </c>
      <c r="N12" s="57">
        <f t="shared" si="6"/>
        <v>1</v>
      </c>
      <c r="O12" s="57">
        <f t="shared" si="4"/>
        <v>540</v>
      </c>
      <c r="P12" s="14"/>
    </row>
    <row r="13" spans="1:16" s="1" customFormat="1" ht="15.75" customHeight="1">
      <c r="A13" s="57">
        <v>8</v>
      </c>
      <c r="B13" s="57" t="s">
        <v>46</v>
      </c>
      <c r="C13" s="58">
        <v>138</v>
      </c>
      <c r="D13" s="57">
        <v>270</v>
      </c>
      <c r="E13" s="57">
        <f t="shared" si="1"/>
        <v>37260</v>
      </c>
      <c r="F13" s="57">
        <v>1</v>
      </c>
      <c r="G13" s="57">
        <f t="shared" si="5"/>
        <v>270</v>
      </c>
      <c r="H13" s="57">
        <v>4</v>
      </c>
      <c r="I13" s="57">
        <f t="shared" si="0"/>
        <v>1080</v>
      </c>
      <c r="J13" s="57">
        <v>1</v>
      </c>
      <c r="K13" s="57">
        <v>540</v>
      </c>
      <c r="L13" s="15">
        <f t="shared" si="2"/>
        <v>135</v>
      </c>
      <c r="M13" s="57">
        <f t="shared" si="3"/>
        <v>36450</v>
      </c>
      <c r="N13" s="57">
        <f t="shared" si="6"/>
        <v>135</v>
      </c>
      <c r="O13" s="57">
        <f t="shared" si="4"/>
        <v>36990</v>
      </c>
      <c r="P13" s="14"/>
    </row>
    <row r="14" spans="1:16" s="1" customFormat="1" ht="15.75" customHeight="1">
      <c r="A14" s="57">
        <v>9</v>
      </c>
      <c r="B14" s="57" t="s">
        <v>10</v>
      </c>
      <c r="C14" s="58">
        <v>75</v>
      </c>
      <c r="D14" s="57">
        <v>405</v>
      </c>
      <c r="E14" s="57">
        <f t="shared" si="1"/>
        <v>30375</v>
      </c>
      <c r="F14" s="57">
        <v>1</v>
      </c>
      <c r="G14" s="57">
        <f t="shared" si="5"/>
        <v>405</v>
      </c>
      <c r="H14" s="57">
        <v>1</v>
      </c>
      <c r="I14" s="57">
        <f t="shared" si="0"/>
        <v>405</v>
      </c>
      <c r="J14" s="57">
        <v>1</v>
      </c>
      <c r="K14" s="57">
        <v>810</v>
      </c>
      <c r="L14" s="15">
        <f t="shared" si="2"/>
        <v>75</v>
      </c>
      <c r="M14" s="57">
        <f t="shared" si="3"/>
        <v>30375</v>
      </c>
      <c r="N14" s="57">
        <f t="shared" si="6"/>
        <v>75</v>
      </c>
      <c r="O14" s="57">
        <f t="shared" si="4"/>
        <v>31185</v>
      </c>
      <c r="P14" s="14"/>
    </row>
    <row r="15" spans="1:16" s="1" customFormat="1" ht="15.75" customHeight="1">
      <c r="A15" s="57">
        <v>10</v>
      </c>
      <c r="B15" s="57" t="s">
        <v>11</v>
      </c>
      <c r="C15" s="58">
        <v>13</v>
      </c>
      <c r="D15" s="57">
        <v>540</v>
      </c>
      <c r="E15" s="57">
        <f t="shared" si="1"/>
        <v>7020</v>
      </c>
      <c r="F15" s="57">
        <v>1</v>
      </c>
      <c r="G15" s="57">
        <f t="shared" si="5"/>
        <v>540</v>
      </c>
      <c r="H15" s="57"/>
      <c r="I15" s="57">
        <f t="shared" si="0"/>
        <v>0</v>
      </c>
      <c r="J15" s="57">
        <v>1</v>
      </c>
      <c r="K15" s="57">
        <v>1080</v>
      </c>
      <c r="L15" s="15">
        <f t="shared" si="2"/>
        <v>14</v>
      </c>
      <c r="M15" s="57">
        <f t="shared" si="3"/>
        <v>7560</v>
      </c>
      <c r="N15" s="57">
        <f t="shared" si="6"/>
        <v>14</v>
      </c>
      <c r="O15" s="57">
        <f t="shared" si="4"/>
        <v>8640</v>
      </c>
      <c r="P15" s="14"/>
    </row>
    <row r="16" spans="1:16" s="1" customFormat="1" ht="15.75" customHeight="1">
      <c r="A16" s="57">
        <v>11</v>
      </c>
      <c r="B16" s="57" t="s">
        <v>12</v>
      </c>
      <c r="C16" s="58">
        <v>27</v>
      </c>
      <c r="D16" s="57">
        <v>540</v>
      </c>
      <c r="E16" s="57">
        <f t="shared" si="1"/>
        <v>14580</v>
      </c>
      <c r="F16" s="57">
        <v>3</v>
      </c>
      <c r="G16" s="57">
        <f t="shared" si="5"/>
        <v>1620</v>
      </c>
      <c r="H16" s="57"/>
      <c r="I16" s="57">
        <f t="shared" si="0"/>
        <v>0</v>
      </c>
      <c r="J16" s="57">
        <v>3</v>
      </c>
      <c r="K16" s="57">
        <v>2160</v>
      </c>
      <c r="L16" s="15">
        <f t="shared" si="2"/>
        <v>30</v>
      </c>
      <c r="M16" s="57">
        <f t="shared" si="3"/>
        <v>16200</v>
      </c>
      <c r="N16" s="57">
        <f t="shared" si="6"/>
        <v>30</v>
      </c>
      <c r="O16" s="57">
        <f t="shared" si="4"/>
        <v>18360</v>
      </c>
      <c r="P16" s="14"/>
    </row>
    <row r="17" spans="1:19" s="1" customFormat="1" ht="15.75" customHeight="1">
      <c r="A17" s="57">
        <v>12</v>
      </c>
      <c r="B17" s="57" t="s">
        <v>13</v>
      </c>
      <c r="C17" s="58">
        <v>25</v>
      </c>
      <c r="D17" s="57">
        <v>540</v>
      </c>
      <c r="E17" s="57">
        <f t="shared" si="1"/>
        <v>13500</v>
      </c>
      <c r="F17" s="57"/>
      <c r="G17" s="57">
        <f t="shared" si="5"/>
        <v>0</v>
      </c>
      <c r="H17" s="57"/>
      <c r="I17" s="57">
        <f t="shared" si="0"/>
        <v>0</v>
      </c>
      <c r="J17" s="57"/>
      <c r="K17" s="57"/>
      <c r="L17" s="15">
        <f t="shared" si="2"/>
        <v>25</v>
      </c>
      <c r="M17" s="57">
        <f t="shared" si="3"/>
        <v>13500</v>
      </c>
      <c r="N17" s="57">
        <f t="shared" si="6"/>
        <v>25</v>
      </c>
      <c r="O17" s="57">
        <f t="shared" si="4"/>
        <v>13500</v>
      </c>
      <c r="P17" s="57"/>
      <c r="Q17" s="161"/>
      <c r="R17" s="185"/>
      <c r="S17" s="185"/>
    </row>
    <row r="18" spans="1:16" s="1" customFormat="1" ht="15.75" customHeight="1">
      <c r="A18" s="57">
        <v>13</v>
      </c>
      <c r="B18" s="57" t="s">
        <v>34</v>
      </c>
      <c r="C18" s="58">
        <v>7</v>
      </c>
      <c r="D18" s="57">
        <v>675</v>
      </c>
      <c r="E18" s="57">
        <f t="shared" si="1"/>
        <v>4725</v>
      </c>
      <c r="F18" s="57"/>
      <c r="G18" s="57">
        <f t="shared" si="5"/>
        <v>0</v>
      </c>
      <c r="H18" s="57"/>
      <c r="I18" s="57">
        <f t="shared" si="0"/>
        <v>0</v>
      </c>
      <c r="J18" s="57"/>
      <c r="K18" s="57"/>
      <c r="L18" s="15">
        <f t="shared" si="2"/>
        <v>7</v>
      </c>
      <c r="M18" s="57">
        <f t="shared" si="3"/>
        <v>4725</v>
      </c>
      <c r="N18" s="57">
        <f t="shared" si="6"/>
        <v>7</v>
      </c>
      <c r="O18" s="57">
        <f t="shared" si="4"/>
        <v>4725</v>
      </c>
      <c r="P18" s="14"/>
    </row>
    <row r="19" spans="1:16" s="1" customFormat="1" ht="15.75" customHeight="1">
      <c r="A19" s="57">
        <v>14</v>
      </c>
      <c r="B19" s="57" t="s">
        <v>15</v>
      </c>
      <c r="C19" s="58">
        <v>26</v>
      </c>
      <c r="D19" s="57">
        <v>675</v>
      </c>
      <c r="E19" s="57">
        <f t="shared" si="1"/>
        <v>17550</v>
      </c>
      <c r="F19" s="57">
        <v>4</v>
      </c>
      <c r="G19" s="57">
        <f t="shared" si="5"/>
        <v>2700</v>
      </c>
      <c r="H19" s="57"/>
      <c r="I19" s="57">
        <f t="shared" si="0"/>
        <v>0</v>
      </c>
      <c r="J19" s="57">
        <v>4</v>
      </c>
      <c r="K19" s="57">
        <v>2970</v>
      </c>
      <c r="L19" s="15">
        <f t="shared" si="2"/>
        <v>30</v>
      </c>
      <c r="M19" s="57">
        <f t="shared" si="3"/>
        <v>20250</v>
      </c>
      <c r="N19" s="57">
        <f t="shared" si="6"/>
        <v>30</v>
      </c>
      <c r="O19" s="57">
        <f t="shared" si="4"/>
        <v>23220</v>
      </c>
      <c r="P19" s="14"/>
    </row>
    <row r="20" spans="1:16" s="1" customFormat="1" ht="15.75" customHeight="1">
      <c r="A20" s="57">
        <v>15</v>
      </c>
      <c r="B20" s="16" t="s">
        <v>53</v>
      </c>
      <c r="C20" s="58">
        <v>0</v>
      </c>
      <c r="D20" s="57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7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57">
        <v>16</v>
      </c>
      <c r="B21" s="16" t="s">
        <v>54</v>
      </c>
      <c r="C21" s="58">
        <v>4</v>
      </c>
      <c r="D21" s="57">
        <v>405</v>
      </c>
      <c r="E21" s="57">
        <f>C21*D21</f>
        <v>1620</v>
      </c>
      <c r="F21" s="57"/>
      <c r="G21" s="57">
        <f t="shared" si="5"/>
        <v>0</v>
      </c>
      <c r="H21" s="57"/>
      <c r="I21" s="57">
        <f t="shared" si="0"/>
        <v>0</v>
      </c>
      <c r="J21" s="57"/>
      <c r="K21" s="57"/>
      <c r="L21" s="15">
        <f t="shared" si="2"/>
        <v>4</v>
      </c>
      <c r="M21" s="57">
        <f t="shared" si="3"/>
        <v>1620</v>
      </c>
      <c r="N21" s="57">
        <f t="shared" si="6"/>
        <v>4</v>
      </c>
      <c r="O21" s="57">
        <f t="shared" si="4"/>
        <v>1620</v>
      </c>
      <c r="P21" s="14"/>
    </row>
    <row r="22" spans="1:22" s="1" customFormat="1" ht="15.75" customHeight="1">
      <c r="A22" s="57">
        <v>17</v>
      </c>
      <c r="B22" s="57" t="s">
        <v>48</v>
      </c>
      <c r="C22" s="58">
        <v>60</v>
      </c>
      <c r="D22" s="57">
        <v>270</v>
      </c>
      <c r="E22" s="57">
        <f t="shared" si="1"/>
        <v>16200</v>
      </c>
      <c r="F22" s="57">
        <v>4</v>
      </c>
      <c r="G22" s="57">
        <f t="shared" si="5"/>
        <v>1080</v>
      </c>
      <c r="H22" s="57"/>
      <c r="I22" s="57">
        <f t="shared" si="0"/>
        <v>0</v>
      </c>
      <c r="J22" s="57">
        <v>4</v>
      </c>
      <c r="K22" s="57">
        <v>2160</v>
      </c>
      <c r="L22" s="15">
        <f t="shared" si="2"/>
        <v>64</v>
      </c>
      <c r="M22" s="57">
        <f t="shared" si="3"/>
        <v>17280</v>
      </c>
      <c r="N22" s="57">
        <f t="shared" si="6"/>
        <v>64</v>
      </c>
      <c r="O22" s="57">
        <f t="shared" si="4"/>
        <v>19440</v>
      </c>
      <c r="P22" s="14"/>
      <c r="Q22" s="161"/>
      <c r="R22" s="185"/>
      <c r="S22" s="185"/>
      <c r="T22" s="185"/>
      <c r="U22" s="185"/>
      <c r="V22" s="185"/>
    </row>
    <row r="23" spans="1:16" s="1" customFormat="1" ht="15.75" customHeight="1">
      <c r="A23" s="57">
        <v>18</v>
      </c>
      <c r="B23" s="57" t="s">
        <v>17</v>
      </c>
      <c r="C23" s="58">
        <f>SUM(C7:C22)</f>
        <v>383</v>
      </c>
      <c r="D23" s="57"/>
      <c r="E23" s="58">
        <f aca="true" t="shared" si="7" ref="E23:M23">SUM(E7:E22)</f>
        <v>145800</v>
      </c>
      <c r="F23" s="18">
        <f t="shared" si="7"/>
        <v>14</v>
      </c>
      <c r="G23" s="92">
        <f t="shared" si="7"/>
        <v>6615</v>
      </c>
      <c r="H23" s="64">
        <f>SUM(H6:H22)</f>
        <v>6</v>
      </c>
      <c r="I23" s="18">
        <f t="shared" si="7"/>
        <v>1755</v>
      </c>
      <c r="J23" s="18">
        <f t="shared" si="7"/>
        <v>14</v>
      </c>
      <c r="K23" s="92">
        <f t="shared" si="7"/>
        <v>9720</v>
      </c>
      <c r="L23" s="15">
        <f t="shared" si="2"/>
        <v>391</v>
      </c>
      <c r="M23" s="58">
        <f t="shared" si="7"/>
        <v>150660</v>
      </c>
      <c r="N23" s="58">
        <f t="shared" si="6"/>
        <v>391</v>
      </c>
      <c r="O23" s="58">
        <f t="shared" si="4"/>
        <v>160380</v>
      </c>
      <c r="P23" s="14"/>
    </row>
    <row r="24" spans="1:16" s="1" customFormat="1" ht="15.75" customHeight="1">
      <c r="A24" s="57">
        <v>19</v>
      </c>
      <c r="B24" s="57" t="s">
        <v>19</v>
      </c>
      <c r="C24" s="57"/>
      <c r="D24" s="58">
        <v>5400</v>
      </c>
      <c r="E24" s="58"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58">
        <f>G24</f>
        <v>0</v>
      </c>
      <c r="N24" s="58">
        <f>L24</f>
        <v>0</v>
      </c>
      <c r="O24" s="58">
        <f>M24</f>
        <v>0</v>
      </c>
      <c r="P24" s="20" t="s">
        <v>18</v>
      </c>
    </row>
    <row r="25" spans="1:16" s="93" customFormat="1" ht="15.75" customHeight="1">
      <c r="A25" s="57"/>
      <c r="B25" s="58" t="s">
        <v>20</v>
      </c>
      <c r="C25" s="58"/>
      <c r="D25" s="58"/>
      <c r="E25" s="58">
        <f>SUM(E23:E24)</f>
        <v>145800</v>
      </c>
      <c r="F25" s="58">
        <f>SUM(F23:F24)</f>
        <v>14</v>
      </c>
      <c r="G25" s="58">
        <f>SUM(G23:G24)</f>
        <v>6615</v>
      </c>
      <c r="H25" s="58">
        <f>H23</f>
        <v>6</v>
      </c>
      <c r="I25" s="58"/>
      <c r="J25" s="58">
        <f>J23</f>
        <v>14</v>
      </c>
      <c r="K25" s="58">
        <f>K23</f>
        <v>9720</v>
      </c>
      <c r="L25" s="58">
        <f>SUM(L23:L24)</f>
        <v>391</v>
      </c>
      <c r="M25" s="92">
        <f>SUM(M23:M24)</f>
        <v>150660</v>
      </c>
      <c r="N25" s="92">
        <f>C25+F25</f>
        <v>14</v>
      </c>
      <c r="O25" s="92">
        <f>SUM(O23:O24)</f>
        <v>160380</v>
      </c>
      <c r="P25" s="100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5" s="133" customFormat="1" ht="15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5" s="133" customFormat="1" ht="15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s="133" customFormat="1" ht="15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2:9" ht="15.75" customHeight="1">
      <c r="B30" s="139" t="s">
        <v>70</v>
      </c>
      <c r="E30" s="132"/>
      <c r="F30" s="160" t="s">
        <v>71</v>
      </c>
      <c r="G30" s="160"/>
      <c r="H30" s="160"/>
      <c r="I30" s="132"/>
    </row>
    <row r="31" spans="2:4" ht="15.75">
      <c r="B31" s="117"/>
      <c r="C31" s="118"/>
      <c r="D31" s="119"/>
    </row>
  </sheetData>
  <sheetProtection/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H7" sqref="H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8" customWidth="1"/>
    <col min="5" max="5" width="8.59765625" style="88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30</v>
      </c>
      <c r="B1" s="21"/>
      <c r="C1" s="21"/>
      <c r="D1" s="83"/>
      <c r="E1" s="83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84"/>
      <c r="E3" s="84"/>
      <c r="F3" s="167" t="s">
        <v>75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90" t="s">
        <v>3</v>
      </c>
    </row>
    <row r="5" spans="1:16" ht="33" customHeight="1">
      <c r="A5" s="169"/>
      <c r="B5" s="171"/>
      <c r="C5" s="8" t="s">
        <v>4</v>
      </c>
      <c r="D5" s="85" t="s">
        <v>27</v>
      </c>
      <c r="E5" s="86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3" t="s">
        <v>5</v>
      </c>
      <c r="N5" s="75" t="s">
        <v>4</v>
      </c>
      <c r="O5" s="68" t="s">
        <v>5</v>
      </c>
      <c r="P5" s="191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57">
        <f>L7</f>
        <v>0</v>
      </c>
      <c r="O7" s="57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57">
        <f aca="true" t="shared" si="5" ref="N8:N22">L8</f>
        <v>0</v>
      </c>
      <c r="O8" s="57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59</v>
      </c>
      <c r="C10" s="18">
        <v>1</v>
      </c>
      <c r="D10" s="13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7">
        <f t="shared" si="1"/>
        <v>3240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8</v>
      </c>
      <c r="M11" s="59">
        <f t="shared" si="4"/>
        <v>3240</v>
      </c>
      <c r="N11" s="57">
        <f t="shared" si="5"/>
        <v>8</v>
      </c>
      <c r="O11" s="57">
        <f t="shared" si="6"/>
        <v>3240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4</v>
      </c>
      <c r="M12" s="59">
        <f t="shared" si="4"/>
        <v>2160</v>
      </c>
      <c r="N12" s="57">
        <f t="shared" si="5"/>
        <v>4</v>
      </c>
      <c r="O12" s="57">
        <f t="shared" si="6"/>
        <v>2160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49</v>
      </c>
      <c r="D13" s="13">
        <v>270</v>
      </c>
      <c r="E13" s="57">
        <f t="shared" si="1"/>
        <v>13230</v>
      </c>
      <c r="F13" s="57">
        <v>1</v>
      </c>
      <c r="G13" s="57">
        <f t="shared" si="3"/>
        <v>270</v>
      </c>
      <c r="H13" s="57"/>
      <c r="I13" s="57">
        <f t="shared" si="7"/>
        <v>0</v>
      </c>
      <c r="J13" s="57">
        <v>1</v>
      </c>
      <c r="K13" s="57">
        <v>540</v>
      </c>
      <c r="L13" s="15">
        <f t="shared" si="2"/>
        <v>50</v>
      </c>
      <c r="M13" s="59">
        <f t="shared" si="4"/>
        <v>13500</v>
      </c>
      <c r="N13" s="57">
        <f t="shared" si="5"/>
        <v>50</v>
      </c>
      <c r="O13" s="57">
        <f t="shared" si="6"/>
        <v>14040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15</v>
      </c>
      <c r="D14" s="13">
        <v>405</v>
      </c>
      <c r="E14" s="57">
        <f t="shared" si="1"/>
        <v>6075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15</v>
      </c>
      <c r="M14" s="59">
        <f t="shared" si="4"/>
        <v>6075</v>
      </c>
      <c r="N14" s="57">
        <f t="shared" si="5"/>
        <v>15</v>
      </c>
      <c r="O14" s="57">
        <f t="shared" si="6"/>
        <v>6075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9">
        <f t="shared" si="4"/>
        <v>1620</v>
      </c>
      <c r="N15" s="57">
        <f t="shared" si="5"/>
        <v>3</v>
      </c>
      <c r="O15" s="57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13</v>
      </c>
      <c r="D16" s="13">
        <v>540</v>
      </c>
      <c r="E16" s="57">
        <f t="shared" si="1"/>
        <v>7020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13</v>
      </c>
      <c r="M16" s="59">
        <f t="shared" si="4"/>
        <v>7020</v>
      </c>
      <c r="N16" s="57">
        <f t="shared" si="5"/>
        <v>13</v>
      </c>
      <c r="O16" s="57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7">
        <f t="shared" si="1"/>
        <v>4320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8</v>
      </c>
      <c r="M17" s="59">
        <f t="shared" si="4"/>
        <v>4320</v>
      </c>
      <c r="N17" s="57">
        <f t="shared" si="5"/>
        <v>8</v>
      </c>
      <c r="O17" s="57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7">
        <f t="shared" si="1"/>
        <v>2025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3</v>
      </c>
      <c r="M18" s="59">
        <f t="shared" si="4"/>
        <v>2025</v>
      </c>
      <c r="N18" s="57">
        <f t="shared" si="5"/>
        <v>3</v>
      </c>
      <c r="O18" s="57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10</v>
      </c>
      <c r="D19" s="13">
        <v>675</v>
      </c>
      <c r="E19" s="57">
        <f t="shared" si="1"/>
        <v>6750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10</v>
      </c>
      <c r="M19" s="59">
        <f t="shared" si="4"/>
        <v>6750</v>
      </c>
      <c r="N19" s="57">
        <f t="shared" si="5"/>
        <v>10</v>
      </c>
      <c r="O19" s="57">
        <f t="shared" si="6"/>
        <v>6750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9">
        <f t="shared" si="4"/>
        <v>0</v>
      </c>
      <c r="N20" s="57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0</v>
      </c>
      <c r="D21" s="13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57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22</v>
      </c>
      <c r="D22" s="13">
        <v>270</v>
      </c>
      <c r="E22" s="57">
        <f t="shared" si="1"/>
        <v>5940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22</v>
      </c>
      <c r="M22" s="59">
        <f t="shared" si="4"/>
        <v>5940</v>
      </c>
      <c r="N22" s="57">
        <f t="shared" si="5"/>
        <v>22</v>
      </c>
      <c r="O22" s="57">
        <f t="shared" si="6"/>
        <v>5940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138</v>
      </c>
      <c r="D23" s="87"/>
      <c r="E23" s="58">
        <f>SUM(E6:E22)</f>
        <v>53460</v>
      </c>
      <c r="F23" s="64">
        <f>SUM(F6:F22)</f>
        <v>1</v>
      </c>
      <c r="G23" s="92">
        <f aca="true" t="shared" si="8" ref="G23:O23">SUM(G7:G22)</f>
        <v>270</v>
      </c>
      <c r="H23" s="18">
        <f t="shared" si="8"/>
        <v>0</v>
      </c>
      <c r="I23" s="18">
        <f t="shared" si="8"/>
        <v>0</v>
      </c>
      <c r="J23" s="64">
        <f>SUM(J6:J22)</f>
        <v>1</v>
      </c>
      <c r="K23" s="92">
        <f>SUM(K6:K22)</f>
        <v>540</v>
      </c>
      <c r="L23" s="15">
        <f t="shared" si="2"/>
        <v>139</v>
      </c>
      <c r="M23" s="64">
        <f t="shared" si="8"/>
        <v>53730</v>
      </c>
      <c r="N23" s="18">
        <f t="shared" si="8"/>
        <v>139</v>
      </c>
      <c r="O23" s="64">
        <f t="shared" si="8"/>
        <v>54270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8">
        <f>C24*D24</f>
        <v>0</v>
      </c>
      <c r="F24" s="18">
        <v>4</v>
      </c>
      <c r="G24" s="92">
        <f>F24*D24</f>
        <v>21600</v>
      </c>
      <c r="H24" s="18"/>
      <c r="I24" s="18"/>
      <c r="J24" s="18"/>
      <c r="L24" s="15">
        <f t="shared" si="2"/>
        <v>4</v>
      </c>
      <c r="M24" s="64">
        <f>G24</f>
        <v>21600</v>
      </c>
      <c r="N24" s="64">
        <f>L24</f>
        <v>4</v>
      </c>
      <c r="O24" s="64">
        <f>M24</f>
        <v>21600</v>
      </c>
      <c r="P24" s="14"/>
    </row>
    <row r="25" spans="1:16" s="93" customFormat="1" ht="15.75" customHeight="1">
      <c r="A25" s="90"/>
      <c r="B25" s="91" t="s">
        <v>20</v>
      </c>
      <c r="C25" s="94"/>
      <c r="D25" s="99"/>
      <c r="E25" s="92">
        <f>SUM(E23:E24)</f>
        <v>53460</v>
      </c>
      <c r="F25" s="59">
        <f>SUM(F23:F24)</f>
        <v>5</v>
      </c>
      <c r="G25" s="92">
        <f>SUM(G23:G24)</f>
        <v>21870</v>
      </c>
      <c r="H25" s="15"/>
      <c r="I25" s="15"/>
      <c r="J25" s="15"/>
      <c r="K25" s="15"/>
      <c r="L25" s="95">
        <f>SUM(L23:L24)</f>
        <v>143</v>
      </c>
      <c r="M25" s="92">
        <f>SUM(M23:M24)</f>
        <v>75330</v>
      </c>
      <c r="N25" s="92">
        <f>C25+F25</f>
        <v>5</v>
      </c>
      <c r="O25" s="92">
        <f>SUM(O23:O24)</f>
        <v>75870</v>
      </c>
      <c r="P25" s="56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8">
      <selection activeCell="R24" sqref="R2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5" max="5" width="8.8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63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74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9" t="s">
        <v>24</v>
      </c>
      <c r="D4" s="183"/>
      <c r="E4" s="184"/>
      <c r="F4" s="179" t="s">
        <v>25</v>
      </c>
      <c r="G4" s="180"/>
      <c r="H4" s="179" t="s">
        <v>28</v>
      </c>
      <c r="I4" s="180"/>
      <c r="J4" s="181" t="s">
        <v>22</v>
      </c>
      <c r="K4" s="182"/>
      <c r="L4" s="188" t="s">
        <v>26</v>
      </c>
      <c r="M4" s="189"/>
      <c r="N4" s="186" t="s">
        <v>21</v>
      </c>
      <c r="O4" s="187"/>
      <c r="P4" s="190" t="s">
        <v>3</v>
      </c>
    </row>
    <row r="5" spans="1:16" ht="33" customHeight="1">
      <c r="A5" s="169"/>
      <c r="B5" s="171"/>
      <c r="C5" s="68" t="s">
        <v>4</v>
      </c>
      <c r="D5" s="128" t="s">
        <v>27</v>
      </c>
      <c r="E5" s="71" t="s">
        <v>5</v>
      </c>
      <c r="F5" s="75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75" t="s">
        <v>4</v>
      </c>
      <c r="M5" s="63" t="s">
        <v>5</v>
      </c>
      <c r="N5" s="75" t="s">
        <v>4</v>
      </c>
      <c r="O5" s="68" t="s">
        <v>5</v>
      </c>
      <c r="P5" s="191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59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10">
        <v>2</v>
      </c>
      <c r="B7" s="11" t="s">
        <v>6</v>
      </c>
      <c r="C7" s="64">
        <v>0</v>
      </c>
      <c r="D7" s="12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59">
        <f aca="true" t="shared" si="2" ref="L7:L24">C7+F7-H7</f>
        <v>0</v>
      </c>
      <c r="M7" s="59">
        <f>L7*D7</f>
        <v>0</v>
      </c>
      <c r="N7" s="57">
        <f>L7</f>
        <v>0</v>
      </c>
      <c r="O7" s="57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4">
        <v>1</v>
      </c>
      <c r="D8" s="12">
        <v>405</v>
      </c>
      <c r="E8" s="57">
        <f t="shared" si="1"/>
        <v>405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59">
        <f t="shared" si="2"/>
        <v>1</v>
      </c>
      <c r="M8" s="59">
        <f aca="true" t="shared" si="4" ref="M8:M22">L8*D8</f>
        <v>405</v>
      </c>
      <c r="N8" s="57">
        <f aca="true" t="shared" si="5" ref="N8:N21">L8</f>
        <v>1</v>
      </c>
      <c r="O8" s="57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4">
        <v>3</v>
      </c>
      <c r="D9" s="12">
        <v>270</v>
      </c>
      <c r="E9" s="57">
        <f t="shared" si="1"/>
        <v>810</v>
      </c>
      <c r="F9" s="57"/>
      <c r="G9" s="57">
        <f t="shared" si="3"/>
        <v>0</v>
      </c>
      <c r="H9" s="57">
        <v>1</v>
      </c>
      <c r="I9" s="57">
        <f t="shared" si="0"/>
        <v>270</v>
      </c>
      <c r="J9" s="57"/>
      <c r="K9" s="57"/>
      <c r="L9" s="59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64">
        <v>5</v>
      </c>
      <c r="D10" s="12">
        <v>540</v>
      </c>
      <c r="E10" s="57">
        <f t="shared" si="1"/>
        <v>2700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59">
        <f t="shared" si="2"/>
        <v>5</v>
      </c>
      <c r="M10" s="59">
        <f t="shared" si="4"/>
        <v>2700</v>
      </c>
      <c r="N10" s="57">
        <f t="shared" si="5"/>
        <v>5</v>
      </c>
      <c r="O10" s="57">
        <f t="shared" si="6"/>
        <v>2700</v>
      </c>
      <c r="P10" s="14"/>
    </row>
    <row r="11" spans="1:18" s="1" customFormat="1" ht="15.75" customHeight="1">
      <c r="A11" s="10">
        <v>6</v>
      </c>
      <c r="B11" s="11" t="s">
        <v>9</v>
      </c>
      <c r="C11" s="64">
        <v>2</v>
      </c>
      <c r="D11" s="12">
        <v>405</v>
      </c>
      <c r="E11" s="57">
        <f t="shared" si="1"/>
        <v>810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59">
        <f t="shared" si="2"/>
        <v>2</v>
      </c>
      <c r="M11" s="59">
        <f t="shared" si="4"/>
        <v>810</v>
      </c>
      <c r="N11" s="57">
        <f t="shared" si="5"/>
        <v>2</v>
      </c>
      <c r="O11" s="57">
        <f t="shared" si="6"/>
        <v>810</v>
      </c>
      <c r="P11" s="14"/>
      <c r="Q11" s="131"/>
      <c r="R11" s="131"/>
    </row>
    <row r="12" spans="1:18" s="1" customFormat="1" ht="15.75" customHeight="1">
      <c r="A12" s="10">
        <v>7</v>
      </c>
      <c r="B12" s="11" t="s">
        <v>60</v>
      </c>
      <c r="C12" s="64">
        <v>4</v>
      </c>
      <c r="D12" s="12">
        <v>540</v>
      </c>
      <c r="E12" s="57">
        <f t="shared" si="1"/>
        <v>2160</v>
      </c>
      <c r="F12" s="57"/>
      <c r="G12" s="57">
        <f t="shared" si="3"/>
        <v>0</v>
      </c>
      <c r="H12" s="57">
        <v>1</v>
      </c>
      <c r="I12" s="57">
        <f aca="true" t="shared" si="7" ref="I12:I22">H12*D12</f>
        <v>540</v>
      </c>
      <c r="J12" s="57"/>
      <c r="K12" s="57"/>
      <c r="L12" s="59">
        <f t="shared" si="2"/>
        <v>3</v>
      </c>
      <c r="M12" s="59">
        <f t="shared" si="4"/>
        <v>1620</v>
      </c>
      <c r="N12" s="57">
        <f t="shared" si="5"/>
        <v>3</v>
      </c>
      <c r="O12" s="57">
        <f t="shared" si="6"/>
        <v>1620</v>
      </c>
      <c r="P12" s="14"/>
      <c r="Q12" s="113"/>
      <c r="R12" s="131"/>
    </row>
    <row r="13" spans="1:18" s="1" customFormat="1" ht="15.75" customHeight="1">
      <c r="A13" s="10">
        <v>8</v>
      </c>
      <c r="B13" s="11" t="s">
        <v>45</v>
      </c>
      <c r="C13" s="64">
        <v>111</v>
      </c>
      <c r="D13" s="18">
        <v>270</v>
      </c>
      <c r="E13" s="57">
        <f t="shared" si="1"/>
        <v>29970</v>
      </c>
      <c r="F13" s="57"/>
      <c r="G13" s="57">
        <f t="shared" si="3"/>
        <v>0</v>
      </c>
      <c r="H13" s="57">
        <v>1</v>
      </c>
      <c r="I13" s="57">
        <f t="shared" si="7"/>
        <v>270</v>
      </c>
      <c r="J13" s="57"/>
      <c r="K13" s="57"/>
      <c r="L13" s="59">
        <f t="shared" si="2"/>
        <v>110</v>
      </c>
      <c r="M13" s="59">
        <f t="shared" si="4"/>
        <v>29700</v>
      </c>
      <c r="N13" s="57">
        <f t="shared" si="5"/>
        <v>110</v>
      </c>
      <c r="O13" s="57">
        <f t="shared" si="6"/>
        <v>29700</v>
      </c>
      <c r="P13" s="14"/>
      <c r="Q13" s="113"/>
      <c r="R13" s="131"/>
    </row>
    <row r="14" spans="1:18" s="1" customFormat="1" ht="15.75" customHeight="1">
      <c r="A14" s="10">
        <v>9</v>
      </c>
      <c r="B14" s="11" t="s">
        <v>10</v>
      </c>
      <c r="C14" s="58">
        <v>60</v>
      </c>
      <c r="D14" s="18">
        <v>405</v>
      </c>
      <c r="E14" s="57">
        <f t="shared" si="1"/>
        <v>24300</v>
      </c>
      <c r="F14" s="57">
        <v>3</v>
      </c>
      <c r="G14" s="57">
        <f t="shared" si="3"/>
        <v>1215</v>
      </c>
      <c r="H14" s="57">
        <v>2</v>
      </c>
      <c r="I14" s="57">
        <f t="shared" si="7"/>
        <v>810</v>
      </c>
      <c r="J14" s="57"/>
      <c r="K14" s="57"/>
      <c r="L14" s="59">
        <f t="shared" si="2"/>
        <v>61</v>
      </c>
      <c r="M14" s="59">
        <f t="shared" si="4"/>
        <v>24705</v>
      </c>
      <c r="N14" s="57">
        <f t="shared" si="5"/>
        <v>61</v>
      </c>
      <c r="O14" s="57">
        <f t="shared" si="6"/>
        <v>24705</v>
      </c>
      <c r="P14" s="14"/>
      <c r="Q14" s="113"/>
      <c r="R14" s="131"/>
    </row>
    <row r="15" spans="1:16" s="1" customFormat="1" ht="15.75" customHeight="1">
      <c r="A15" s="10">
        <v>10</v>
      </c>
      <c r="B15" s="11" t="s">
        <v>11</v>
      </c>
      <c r="C15" s="58">
        <v>13</v>
      </c>
      <c r="D15" s="18">
        <v>540</v>
      </c>
      <c r="E15" s="57">
        <f t="shared" si="1"/>
        <v>7020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59">
        <f t="shared" si="2"/>
        <v>13</v>
      </c>
      <c r="M15" s="59">
        <f t="shared" si="4"/>
        <v>7020</v>
      </c>
      <c r="N15" s="57">
        <f t="shared" si="5"/>
        <v>13</v>
      </c>
      <c r="O15" s="57">
        <f t="shared" si="6"/>
        <v>7020</v>
      </c>
      <c r="P15" s="14"/>
    </row>
    <row r="16" spans="1:16" s="1" customFormat="1" ht="15.75" customHeight="1">
      <c r="A16" s="10">
        <v>11</v>
      </c>
      <c r="B16" s="11" t="s">
        <v>12</v>
      </c>
      <c r="C16" s="58">
        <v>18</v>
      </c>
      <c r="D16" s="18">
        <v>540</v>
      </c>
      <c r="E16" s="57">
        <f t="shared" si="1"/>
        <v>9720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59">
        <f t="shared" si="2"/>
        <v>18</v>
      </c>
      <c r="M16" s="59">
        <f t="shared" si="4"/>
        <v>9720</v>
      </c>
      <c r="N16" s="57">
        <f t="shared" si="5"/>
        <v>18</v>
      </c>
      <c r="O16" s="57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8">
        <v>40</v>
      </c>
      <c r="D17" s="18">
        <v>540</v>
      </c>
      <c r="E17" s="57">
        <f t="shared" si="1"/>
        <v>21600</v>
      </c>
      <c r="F17" s="57">
        <v>2</v>
      </c>
      <c r="G17" s="57">
        <f t="shared" si="3"/>
        <v>1080</v>
      </c>
      <c r="H17" s="57">
        <v>1</v>
      </c>
      <c r="I17" s="57">
        <f t="shared" si="7"/>
        <v>540</v>
      </c>
      <c r="J17" s="57"/>
      <c r="K17" s="57"/>
      <c r="L17" s="59">
        <f t="shared" si="2"/>
        <v>41</v>
      </c>
      <c r="M17" s="59">
        <f t="shared" si="4"/>
        <v>22140</v>
      </c>
      <c r="N17" s="57">
        <f t="shared" si="5"/>
        <v>41</v>
      </c>
      <c r="O17" s="57">
        <f t="shared" si="6"/>
        <v>22140</v>
      </c>
      <c r="P17" s="14"/>
    </row>
    <row r="18" spans="1:16" s="1" customFormat="1" ht="15.75" customHeight="1">
      <c r="A18" s="10">
        <v>13</v>
      </c>
      <c r="B18" s="11" t="s">
        <v>14</v>
      </c>
      <c r="C18" s="58">
        <v>5</v>
      </c>
      <c r="D18" s="18">
        <v>675</v>
      </c>
      <c r="E18" s="57">
        <f t="shared" si="1"/>
        <v>3375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59">
        <f t="shared" si="2"/>
        <v>5</v>
      </c>
      <c r="M18" s="59">
        <f t="shared" si="4"/>
        <v>3375</v>
      </c>
      <c r="N18" s="57">
        <f t="shared" si="5"/>
        <v>5</v>
      </c>
      <c r="O18" s="57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58">
        <v>17</v>
      </c>
      <c r="D19" s="18">
        <v>675</v>
      </c>
      <c r="E19" s="57">
        <f>C19*D19</f>
        <v>11475</v>
      </c>
      <c r="F19" s="57"/>
      <c r="G19" s="57">
        <f>D19*F19</f>
        <v>0</v>
      </c>
      <c r="H19" s="57"/>
      <c r="I19" s="57">
        <f>H19*D19</f>
        <v>0</v>
      </c>
      <c r="J19" s="57"/>
      <c r="K19" s="57"/>
      <c r="L19" s="59">
        <f>C19+F19-H19</f>
        <v>17</v>
      </c>
      <c r="M19" s="59">
        <f>L19*D19</f>
        <v>11475</v>
      </c>
      <c r="N19" s="57">
        <f>L19</f>
        <v>17</v>
      </c>
      <c r="O19" s="57">
        <f>K19+M19</f>
        <v>11475</v>
      </c>
      <c r="P19" s="14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2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59">
        <f t="shared" si="2"/>
        <v>0</v>
      </c>
      <c r="M20" s="59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58">
        <v>1</v>
      </c>
      <c r="D21" s="12">
        <v>405</v>
      </c>
      <c r="E21" s="57">
        <f t="shared" si="1"/>
        <v>405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59">
        <f t="shared" si="2"/>
        <v>1</v>
      </c>
      <c r="M21" s="59">
        <f t="shared" si="4"/>
        <v>405</v>
      </c>
      <c r="N21" s="57">
        <f t="shared" si="5"/>
        <v>1</v>
      </c>
      <c r="O21" s="57">
        <f>M21+K21</f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58">
        <v>61</v>
      </c>
      <c r="D22" s="18">
        <v>270</v>
      </c>
      <c r="E22" s="57">
        <f t="shared" si="1"/>
        <v>16470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59">
        <f t="shared" si="2"/>
        <v>61</v>
      </c>
      <c r="M22" s="59">
        <f t="shared" si="4"/>
        <v>16470</v>
      </c>
      <c r="N22" s="57">
        <f>L22</f>
        <v>61</v>
      </c>
      <c r="O22" s="57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17</v>
      </c>
      <c r="C23" s="64">
        <f>SUM(C6:C22)</f>
        <v>341</v>
      </c>
      <c r="D23" s="64"/>
      <c r="E23" s="64">
        <f aca="true" t="shared" si="8" ref="E23:O23">SUM(E7:E22)</f>
        <v>131220</v>
      </c>
      <c r="F23" s="64">
        <f t="shared" si="8"/>
        <v>5</v>
      </c>
      <c r="G23" s="64">
        <f t="shared" si="8"/>
        <v>2295</v>
      </c>
      <c r="H23" s="64">
        <f>SUM(H6:H22)</f>
        <v>6</v>
      </c>
      <c r="I23" s="64">
        <f t="shared" si="8"/>
        <v>2430</v>
      </c>
      <c r="J23" s="64">
        <f t="shared" si="8"/>
        <v>0</v>
      </c>
      <c r="K23" s="64">
        <f t="shared" si="8"/>
        <v>0</v>
      </c>
      <c r="L23" s="59">
        <f>SUM(L6:L22)</f>
        <v>340</v>
      </c>
      <c r="M23" s="64">
        <f t="shared" si="8"/>
        <v>131085</v>
      </c>
      <c r="N23" s="64">
        <f>SUM(N6:N22)</f>
        <v>340</v>
      </c>
      <c r="O23" s="64">
        <f t="shared" si="8"/>
        <v>131085</v>
      </c>
      <c r="P23" s="14"/>
    </row>
    <row r="24" spans="1:16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4</v>
      </c>
      <c r="G24" s="64">
        <f>F24*D24</f>
        <v>21600</v>
      </c>
      <c r="H24" s="64"/>
      <c r="I24" s="64"/>
      <c r="J24" s="64"/>
      <c r="K24" s="64"/>
      <c r="L24" s="59">
        <f t="shared" si="2"/>
        <v>4</v>
      </c>
      <c r="M24" s="64">
        <f>G24</f>
        <v>21600</v>
      </c>
      <c r="N24" s="64">
        <f>L24</f>
        <v>4</v>
      </c>
      <c r="O24" s="64">
        <f>M24</f>
        <v>21600</v>
      </c>
      <c r="P24" s="20"/>
    </row>
    <row r="25" spans="1:16" s="93" customFormat="1" ht="15.75" customHeight="1">
      <c r="A25" s="10">
        <v>20</v>
      </c>
      <c r="B25" s="91" t="s">
        <v>20</v>
      </c>
      <c r="C25" s="96"/>
      <c r="D25" s="96"/>
      <c r="E25" s="92">
        <f>SUM(E23:E24)</f>
        <v>131220</v>
      </c>
      <c r="F25" s="92">
        <f>SUM(F23:F24)</f>
        <v>9</v>
      </c>
      <c r="G25" s="92">
        <f>SUM(G23:G24)</f>
        <v>23895</v>
      </c>
      <c r="H25" s="59"/>
      <c r="I25" s="59"/>
      <c r="J25" s="59"/>
      <c r="K25" s="92">
        <f>SUM(K23:K24)</f>
        <v>0</v>
      </c>
      <c r="L25" s="92">
        <f>SUM(L23:L24)</f>
        <v>344</v>
      </c>
      <c r="M25" s="92">
        <f>SUM(M23:M24)</f>
        <v>152685</v>
      </c>
      <c r="N25" s="59">
        <f>C25+F25</f>
        <v>9</v>
      </c>
      <c r="O25" s="92">
        <f>SUM(O23:O24)</f>
        <v>152685</v>
      </c>
      <c r="P25" s="56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0">
      <selection activeCell="P13" sqref="P13:P2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78</v>
      </c>
      <c r="G3" s="167"/>
      <c r="H3" s="167"/>
      <c r="I3" s="167"/>
      <c r="J3" s="167"/>
      <c r="K3" s="33"/>
      <c r="L3" s="5"/>
      <c r="M3" s="27"/>
      <c r="N3" s="27"/>
      <c r="O3" s="89" t="s">
        <v>1</v>
      </c>
      <c r="P3" s="89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70" t="s">
        <v>3</v>
      </c>
    </row>
    <row r="5" spans="1:16" ht="33" customHeight="1">
      <c r="A5" s="169"/>
      <c r="B5" s="171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94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58">
        <v>3</v>
      </c>
      <c r="D7" s="13">
        <v>405</v>
      </c>
      <c r="E7" s="57">
        <f aca="true" t="shared" si="1" ref="E7:E22">C7*D7</f>
        <v>1215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8" s="1" customFormat="1" ht="15.75" customHeight="1">
      <c r="A8" s="10">
        <v>3</v>
      </c>
      <c r="B8" s="11" t="s">
        <v>7</v>
      </c>
      <c r="C8" s="58">
        <v>3</v>
      </c>
      <c r="D8" s="13">
        <v>405</v>
      </c>
      <c r="E8" s="57">
        <f t="shared" si="1"/>
        <v>1215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3</v>
      </c>
      <c r="M8" s="57">
        <f aca="true" t="shared" si="4" ref="M8:M22">L8*D8</f>
        <v>1215</v>
      </c>
      <c r="N8" s="57">
        <f aca="true" t="shared" si="5" ref="N8:N22">L8</f>
        <v>3</v>
      </c>
      <c r="O8" s="57">
        <f aca="true" t="shared" si="6" ref="O8:O23">K8+M8</f>
        <v>1215</v>
      </c>
      <c r="P8" s="192" t="s">
        <v>47</v>
      </c>
      <c r="Q8" s="193"/>
      <c r="R8" s="193"/>
    </row>
    <row r="9" spans="1:16" s="1" customFormat="1" ht="15.75" customHeight="1">
      <c r="A9" s="10">
        <v>4</v>
      </c>
      <c r="B9" s="11" t="s">
        <v>8</v>
      </c>
      <c r="C9" s="58">
        <v>4</v>
      </c>
      <c r="D9" s="13">
        <v>270</v>
      </c>
      <c r="E9" s="57">
        <f t="shared" si="1"/>
        <v>1080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4</v>
      </c>
      <c r="M9" s="57">
        <f t="shared" si="4"/>
        <v>1080</v>
      </c>
      <c r="N9" s="57">
        <f t="shared" si="5"/>
        <v>4</v>
      </c>
      <c r="O9" s="57">
        <f t="shared" si="6"/>
        <v>1080</v>
      </c>
      <c r="P9" s="57"/>
    </row>
    <row r="10" spans="1:16" s="1" customFormat="1" ht="15.75" customHeight="1">
      <c r="A10" s="10">
        <v>5</v>
      </c>
      <c r="B10" s="11" t="s">
        <v>57</v>
      </c>
      <c r="C10" s="58">
        <v>12</v>
      </c>
      <c r="D10" s="13">
        <v>540</v>
      </c>
      <c r="E10" s="57">
        <f t="shared" si="1"/>
        <v>6480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12</v>
      </c>
      <c r="M10" s="57">
        <f t="shared" si="4"/>
        <v>6480</v>
      </c>
      <c r="N10" s="57">
        <f t="shared" si="5"/>
        <v>12</v>
      </c>
      <c r="O10" s="57">
        <f t="shared" si="6"/>
        <v>6480</v>
      </c>
      <c r="P10" s="57"/>
    </row>
    <row r="11" spans="1:16" s="1" customFormat="1" ht="15.75" customHeight="1">
      <c r="A11" s="10">
        <v>6</v>
      </c>
      <c r="B11" s="11" t="s">
        <v>9</v>
      </c>
      <c r="C11" s="58">
        <v>6</v>
      </c>
      <c r="D11" s="13">
        <v>405</v>
      </c>
      <c r="E11" s="57">
        <f t="shared" si="1"/>
        <v>2430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6</v>
      </c>
      <c r="M11" s="57">
        <f t="shared" si="4"/>
        <v>2430</v>
      </c>
      <c r="N11" s="57">
        <f t="shared" si="5"/>
        <v>6</v>
      </c>
      <c r="O11" s="57">
        <f t="shared" si="6"/>
        <v>2430</v>
      </c>
      <c r="P11" s="57"/>
    </row>
    <row r="12" spans="1:16" s="1" customFormat="1" ht="15.75" customHeight="1">
      <c r="A12" s="10">
        <v>7</v>
      </c>
      <c r="B12" s="11" t="s">
        <v>61</v>
      </c>
      <c r="C12" s="58">
        <v>2</v>
      </c>
      <c r="D12" s="13">
        <v>540</v>
      </c>
      <c r="E12" s="57">
        <f t="shared" si="1"/>
        <v>1080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2</v>
      </c>
      <c r="M12" s="57">
        <f t="shared" si="4"/>
        <v>1080</v>
      </c>
      <c r="N12" s="57">
        <f t="shared" si="5"/>
        <v>2</v>
      </c>
      <c r="O12" s="57">
        <f t="shared" si="6"/>
        <v>1080</v>
      </c>
      <c r="P12" s="57"/>
    </row>
    <row r="13" spans="1:18" s="1" customFormat="1" ht="15.75" customHeight="1">
      <c r="A13" s="10">
        <v>8</v>
      </c>
      <c r="B13" s="11" t="s">
        <v>45</v>
      </c>
      <c r="C13" s="58">
        <v>110</v>
      </c>
      <c r="D13" s="19">
        <v>270</v>
      </c>
      <c r="E13" s="57">
        <f t="shared" si="1"/>
        <v>29700</v>
      </c>
      <c r="F13" s="57">
        <v>1</v>
      </c>
      <c r="G13" s="57">
        <f t="shared" si="3"/>
        <v>270</v>
      </c>
      <c r="H13" s="57">
        <v>1</v>
      </c>
      <c r="I13" s="57">
        <f t="shared" si="7"/>
        <v>270</v>
      </c>
      <c r="J13" s="57">
        <v>1</v>
      </c>
      <c r="K13" s="57">
        <v>1620</v>
      </c>
      <c r="L13" s="15">
        <f t="shared" si="2"/>
        <v>110</v>
      </c>
      <c r="M13" s="57">
        <f t="shared" si="4"/>
        <v>29700</v>
      </c>
      <c r="N13" s="57">
        <f t="shared" si="5"/>
        <v>110</v>
      </c>
      <c r="O13" s="57">
        <f t="shared" si="6"/>
        <v>31320</v>
      </c>
      <c r="P13" s="57"/>
      <c r="Q13" s="132"/>
      <c r="R13" s="132"/>
    </row>
    <row r="14" spans="1:16" s="1" customFormat="1" ht="15.75" customHeight="1">
      <c r="A14" s="10">
        <v>9</v>
      </c>
      <c r="B14" s="11" t="s">
        <v>10</v>
      </c>
      <c r="C14" s="58">
        <v>15</v>
      </c>
      <c r="D14" s="19">
        <v>405</v>
      </c>
      <c r="E14" s="57">
        <f t="shared" si="1"/>
        <v>6075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15</v>
      </c>
      <c r="M14" s="57">
        <f t="shared" si="4"/>
        <v>6075</v>
      </c>
      <c r="N14" s="57">
        <f t="shared" si="5"/>
        <v>15</v>
      </c>
      <c r="O14" s="57">
        <f t="shared" si="6"/>
        <v>6075</v>
      </c>
      <c r="P14" s="57"/>
    </row>
    <row r="15" spans="1:16" s="1" customFormat="1" ht="15.75" customHeight="1">
      <c r="A15" s="10">
        <v>10</v>
      </c>
      <c r="B15" s="11" t="s">
        <v>11</v>
      </c>
      <c r="C15" s="58">
        <v>2</v>
      </c>
      <c r="D15" s="19">
        <v>540</v>
      </c>
      <c r="E15" s="57">
        <f t="shared" si="1"/>
        <v>1080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2</v>
      </c>
      <c r="M15" s="57">
        <f t="shared" si="4"/>
        <v>1080</v>
      </c>
      <c r="N15" s="57">
        <f t="shared" si="5"/>
        <v>2</v>
      </c>
      <c r="O15" s="57">
        <f t="shared" si="6"/>
        <v>1080</v>
      </c>
      <c r="P15" s="57"/>
    </row>
    <row r="16" spans="1:16" s="1" customFormat="1" ht="15.75" customHeight="1">
      <c r="A16" s="10">
        <v>11</v>
      </c>
      <c r="B16" s="11" t="s">
        <v>12</v>
      </c>
      <c r="C16" s="58">
        <v>3</v>
      </c>
      <c r="D16" s="19">
        <v>540</v>
      </c>
      <c r="E16" s="57">
        <f t="shared" si="1"/>
        <v>1620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3</v>
      </c>
      <c r="M16" s="57">
        <f t="shared" si="4"/>
        <v>1620</v>
      </c>
      <c r="N16" s="57">
        <f t="shared" si="5"/>
        <v>3</v>
      </c>
      <c r="O16" s="57">
        <f t="shared" si="6"/>
        <v>1620</v>
      </c>
      <c r="P16" s="57"/>
    </row>
    <row r="17" spans="1:16" s="1" customFormat="1" ht="15.75" customHeight="1">
      <c r="A17" s="10">
        <v>12</v>
      </c>
      <c r="B17" s="11" t="s">
        <v>13</v>
      </c>
      <c r="C17" s="58">
        <v>31</v>
      </c>
      <c r="D17" s="13">
        <v>540</v>
      </c>
      <c r="E17" s="57">
        <f t="shared" si="1"/>
        <v>16740</v>
      </c>
      <c r="F17" s="57">
        <v>1</v>
      </c>
      <c r="G17" s="57">
        <f t="shared" si="3"/>
        <v>540</v>
      </c>
      <c r="H17" s="57"/>
      <c r="I17" s="57">
        <f t="shared" si="7"/>
        <v>0</v>
      </c>
      <c r="J17" s="57">
        <v>1</v>
      </c>
      <c r="K17" s="57">
        <v>1080</v>
      </c>
      <c r="L17" s="15">
        <f t="shared" si="2"/>
        <v>32</v>
      </c>
      <c r="M17" s="57">
        <f t="shared" si="4"/>
        <v>17280</v>
      </c>
      <c r="N17" s="57">
        <f t="shared" si="5"/>
        <v>32</v>
      </c>
      <c r="O17" s="57">
        <f t="shared" si="6"/>
        <v>18360</v>
      </c>
      <c r="P17" s="57"/>
    </row>
    <row r="18" spans="1:16" s="1" customFormat="1" ht="15.75" customHeight="1">
      <c r="A18" s="10">
        <v>13</v>
      </c>
      <c r="B18" s="11" t="s">
        <v>14</v>
      </c>
      <c r="C18" s="58">
        <v>10</v>
      </c>
      <c r="D18" s="13">
        <v>675</v>
      </c>
      <c r="E18" s="57">
        <f t="shared" si="1"/>
        <v>6750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10</v>
      </c>
      <c r="M18" s="57">
        <f t="shared" si="4"/>
        <v>6750</v>
      </c>
      <c r="N18" s="57">
        <f t="shared" si="5"/>
        <v>10</v>
      </c>
      <c r="O18" s="57">
        <f t="shared" si="6"/>
        <v>6750</v>
      </c>
      <c r="P18" s="57"/>
    </row>
    <row r="19" spans="1:16" s="1" customFormat="1" ht="15.75" customHeight="1">
      <c r="A19" s="10">
        <v>14</v>
      </c>
      <c r="B19" s="11" t="s">
        <v>15</v>
      </c>
      <c r="C19" s="58">
        <v>20</v>
      </c>
      <c r="D19" s="13">
        <v>675</v>
      </c>
      <c r="E19" s="57">
        <f t="shared" si="1"/>
        <v>13500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20</v>
      </c>
      <c r="M19" s="57">
        <f t="shared" si="4"/>
        <v>13500</v>
      </c>
      <c r="N19" s="57">
        <f t="shared" si="5"/>
        <v>20</v>
      </c>
      <c r="O19" s="57">
        <f t="shared" si="6"/>
        <v>13500</v>
      </c>
      <c r="P19" s="57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7">
        <f t="shared" si="4"/>
        <v>0</v>
      </c>
      <c r="N20" s="57"/>
      <c r="O20" s="57">
        <f t="shared" si="6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58">
        <v>0</v>
      </c>
      <c r="D21" s="13">
        <v>270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7">
        <f t="shared" si="4"/>
        <v>0</v>
      </c>
      <c r="N21" s="57">
        <f t="shared" si="5"/>
        <v>0</v>
      </c>
      <c r="O21" s="57">
        <f t="shared" si="6"/>
        <v>0</v>
      </c>
      <c r="P21" s="57"/>
    </row>
    <row r="22" spans="1:19" s="1" customFormat="1" ht="15.75" customHeight="1">
      <c r="A22" s="10">
        <v>17</v>
      </c>
      <c r="B22" s="11" t="s">
        <v>16</v>
      </c>
      <c r="C22" s="58">
        <v>57</v>
      </c>
      <c r="D22" s="13">
        <v>270</v>
      </c>
      <c r="E22" s="57">
        <f t="shared" si="1"/>
        <v>15390</v>
      </c>
      <c r="F22" s="57">
        <v>6</v>
      </c>
      <c r="G22" s="57">
        <f t="shared" si="3"/>
        <v>1620</v>
      </c>
      <c r="H22" s="57"/>
      <c r="I22" s="57">
        <f t="shared" si="7"/>
        <v>0</v>
      </c>
      <c r="J22" s="57">
        <v>7</v>
      </c>
      <c r="K22" s="57">
        <v>3510</v>
      </c>
      <c r="L22" s="15">
        <f t="shared" si="2"/>
        <v>63</v>
      </c>
      <c r="M22" s="57">
        <f t="shared" si="4"/>
        <v>17010</v>
      </c>
      <c r="N22" s="57">
        <f t="shared" si="5"/>
        <v>63</v>
      </c>
      <c r="O22" s="57">
        <f t="shared" si="6"/>
        <v>20520</v>
      </c>
      <c r="P22" s="57"/>
      <c r="Q22" s="132"/>
      <c r="R22" s="132"/>
      <c r="S22" s="132"/>
    </row>
    <row r="23" spans="1:16" s="1" customFormat="1" ht="15.75" customHeight="1">
      <c r="A23" s="10">
        <v>18</v>
      </c>
      <c r="B23" s="17" t="s">
        <v>17</v>
      </c>
      <c r="C23" s="58">
        <f>SUM(C7:C22)</f>
        <v>278</v>
      </c>
      <c r="D23" s="58"/>
      <c r="E23" s="58">
        <f>SUM(E7:E22)</f>
        <v>104355</v>
      </c>
      <c r="F23" s="58">
        <f>SUM(F6:F22)</f>
        <v>8</v>
      </c>
      <c r="G23" s="58">
        <f aca="true" t="shared" si="8" ref="G23:N23">SUM(G7:G22)</f>
        <v>2430</v>
      </c>
      <c r="H23" s="58">
        <f t="shared" si="8"/>
        <v>1</v>
      </c>
      <c r="I23" s="58">
        <f t="shared" si="8"/>
        <v>270</v>
      </c>
      <c r="J23" s="58">
        <f t="shared" si="8"/>
        <v>9</v>
      </c>
      <c r="K23" s="58">
        <f t="shared" si="8"/>
        <v>6210</v>
      </c>
      <c r="L23" s="15">
        <f t="shared" si="2"/>
        <v>285</v>
      </c>
      <c r="M23" s="58">
        <f t="shared" si="8"/>
        <v>106515</v>
      </c>
      <c r="N23" s="58">
        <f t="shared" si="8"/>
        <v>285</v>
      </c>
      <c r="O23" s="58">
        <f t="shared" si="6"/>
        <v>112725</v>
      </c>
      <c r="P23" s="57"/>
    </row>
    <row r="24" spans="1:17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1</v>
      </c>
      <c r="G24" s="64">
        <f>F24*D24</f>
        <v>5400</v>
      </c>
      <c r="H24" s="64">
        <v>0</v>
      </c>
      <c r="I24" s="64"/>
      <c r="J24" s="64"/>
      <c r="K24" s="64"/>
      <c r="L24" s="15">
        <f t="shared" si="2"/>
        <v>1</v>
      </c>
      <c r="M24" s="64">
        <f>G24</f>
        <v>5400</v>
      </c>
      <c r="N24" s="64">
        <f>L24</f>
        <v>1</v>
      </c>
      <c r="O24" s="64">
        <f>M24</f>
        <v>5400</v>
      </c>
      <c r="P24" s="201"/>
      <c r="Q24" s="200"/>
    </row>
    <row r="25" spans="1:16" s="93" customFormat="1" ht="15.75" customHeight="1">
      <c r="A25" s="90"/>
      <c r="B25" s="91" t="s">
        <v>20</v>
      </c>
      <c r="C25" s="92"/>
      <c r="D25" s="92"/>
      <c r="E25" s="92">
        <f>SUM(E23:E24)</f>
        <v>104355</v>
      </c>
      <c r="F25" s="92">
        <f>SUM(F23:F24)</f>
        <v>9</v>
      </c>
      <c r="G25" s="92">
        <f>SUM(G23:G24)</f>
        <v>7830</v>
      </c>
      <c r="H25" s="92">
        <f>SUM(H23:H24)</f>
        <v>1</v>
      </c>
      <c r="I25" s="92"/>
      <c r="J25" s="92"/>
      <c r="K25" s="92"/>
      <c r="L25" s="92">
        <f>SUM(L23:L24)</f>
        <v>286</v>
      </c>
      <c r="M25" s="92">
        <f>SUM(M23:M24)</f>
        <v>111915</v>
      </c>
      <c r="N25" s="92">
        <f>C25+F25</f>
        <v>9</v>
      </c>
      <c r="O25" s="92">
        <f>SUM(O23:O24)</f>
        <v>118125</v>
      </c>
      <c r="P25" s="59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5">
    <mergeCell ref="A4:A5"/>
    <mergeCell ref="B4:B5"/>
    <mergeCell ref="C4:E4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B8">
      <selection activeCell="K17" sqref="K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7" customWidth="1"/>
    <col min="14" max="14" width="7" style="29" customWidth="1"/>
    <col min="15" max="15" width="9.3984375" style="69" customWidth="1"/>
    <col min="16" max="16" width="9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79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90" t="s">
        <v>3</v>
      </c>
    </row>
    <row r="5" spans="1:16" ht="33" customHeight="1">
      <c r="A5" s="169"/>
      <c r="B5" s="17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7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91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7">
        <f aca="true" t="shared" si="1" ref="E7:E22">C7*D7</f>
        <v>810</v>
      </c>
      <c r="F7" s="57"/>
      <c r="G7" s="57">
        <f aca="true" t="shared" si="2" ref="G7:G24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2</v>
      </c>
      <c r="M7" s="59">
        <f>L7*D7</f>
        <v>810</v>
      </c>
      <c r="N7" s="13">
        <f>L7</f>
        <v>2</v>
      </c>
      <c r="O7" s="57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7">
        <f t="shared" si="1"/>
        <v>405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1</v>
      </c>
      <c r="M8" s="59">
        <f aca="true" t="shared" si="4" ref="M8:M22">L8*D8</f>
        <v>405</v>
      </c>
      <c r="N8" s="13">
        <f aca="true" t="shared" si="5" ref="N8:N22">L8</f>
        <v>1</v>
      </c>
      <c r="O8" s="57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1</v>
      </c>
      <c r="D9" s="13">
        <v>270</v>
      </c>
      <c r="E9" s="57">
        <f t="shared" si="1"/>
        <v>270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1</v>
      </c>
      <c r="M9" s="59">
        <f t="shared" si="4"/>
        <v>270</v>
      </c>
      <c r="N9" s="13">
        <f t="shared" si="5"/>
        <v>1</v>
      </c>
      <c r="O9" s="57">
        <f t="shared" si="6"/>
        <v>270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2</v>
      </c>
      <c r="D10" s="13">
        <v>540</v>
      </c>
      <c r="E10" s="57">
        <f t="shared" si="1"/>
        <v>1080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2</v>
      </c>
      <c r="M10" s="59">
        <f t="shared" si="4"/>
        <v>1080</v>
      </c>
      <c r="N10" s="13">
        <f t="shared" si="5"/>
        <v>2</v>
      </c>
      <c r="O10" s="57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7">
        <f t="shared" si="1"/>
        <v>9315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23</v>
      </c>
      <c r="M11" s="59">
        <f t="shared" si="4"/>
        <v>9315</v>
      </c>
      <c r="N11" s="13">
        <f t="shared" si="5"/>
        <v>23</v>
      </c>
      <c r="O11" s="57">
        <f t="shared" si="6"/>
        <v>9315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2</v>
      </c>
      <c r="D12" s="13">
        <v>540</v>
      </c>
      <c r="E12" s="57">
        <f t="shared" si="1"/>
        <v>1080</v>
      </c>
      <c r="F12" s="57"/>
      <c r="G12" s="57">
        <f t="shared" si="2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3"/>
        <v>2</v>
      </c>
      <c r="M12" s="59">
        <f t="shared" si="4"/>
        <v>1080</v>
      </c>
      <c r="N12" s="13">
        <f t="shared" si="5"/>
        <v>2</v>
      </c>
      <c r="O12" s="57">
        <f t="shared" si="6"/>
        <v>1080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101</v>
      </c>
      <c r="D13" s="19">
        <v>270</v>
      </c>
      <c r="E13" s="57">
        <f t="shared" si="1"/>
        <v>27270</v>
      </c>
      <c r="F13" s="57">
        <v>4</v>
      </c>
      <c r="G13" s="57">
        <f t="shared" si="2"/>
        <v>1080</v>
      </c>
      <c r="H13" s="57">
        <v>2</v>
      </c>
      <c r="I13" s="57">
        <f t="shared" si="7"/>
        <v>540</v>
      </c>
      <c r="J13" s="57">
        <v>4</v>
      </c>
      <c r="K13" s="57">
        <v>6750</v>
      </c>
      <c r="L13" s="15">
        <f t="shared" si="3"/>
        <v>103</v>
      </c>
      <c r="M13" s="59">
        <f t="shared" si="4"/>
        <v>27810</v>
      </c>
      <c r="N13" s="13">
        <f t="shared" si="5"/>
        <v>103</v>
      </c>
      <c r="O13" s="57">
        <f t="shared" si="6"/>
        <v>34560</v>
      </c>
      <c r="P13" s="126"/>
    </row>
    <row r="14" spans="1:16" s="1" customFormat="1" ht="15.75" customHeight="1">
      <c r="A14" s="10">
        <v>9</v>
      </c>
      <c r="B14" s="11" t="s">
        <v>10</v>
      </c>
      <c r="C14" s="19">
        <v>54</v>
      </c>
      <c r="D14" s="19">
        <v>405</v>
      </c>
      <c r="E14" s="57">
        <f t="shared" si="1"/>
        <v>21870</v>
      </c>
      <c r="F14" s="57"/>
      <c r="G14" s="57">
        <f t="shared" si="2"/>
        <v>0</v>
      </c>
      <c r="H14" s="57"/>
      <c r="I14" s="57">
        <f t="shared" si="7"/>
        <v>0</v>
      </c>
      <c r="J14" s="57"/>
      <c r="K14" s="57"/>
      <c r="L14" s="15">
        <f t="shared" si="3"/>
        <v>54</v>
      </c>
      <c r="M14" s="59">
        <f t="shared" si="4"/>
        <v>21870</v>
      </c>
      <c r="N14" s="13">
        <f t="shared" si="5"/>
        <v>54</v>
      </c>
      <c r="O14" s="57">
        <f t="shared" si="6"/>
        <v>21870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7">
        <f t="shared" si="1"/>
        <v>5400</v>
      </c>
      <c r="F15" s="57"/>
      <c r="G15" s="57">
        <f t="shared" si="2"/>
        <v>0</v>
      </c>
      <c r="H15" s="57"/>
      <c r="I15" s="57">
        <f t="shared" si="7"/>
        <v>0</v>
      </c>
      <c r="J15" s="57"/>
      <c r="K15" s="57"/>
      <c r="L15" s="15">
        <f t="shared" si="3"/>
        <v>10</v>
      </c>
      <c r="M15" s="59">
        <f t="shared" si="4"/>
        <v>5400</v>
      </c>
      <c r="N15" s="13">
        <f t="shared" si="5"/>
        <v>10</v>
      </c>
      <c r="O15" s="57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57</v>
      </c>
      <c r="D16" s="19">
        <v>540</v>
      </c>
      <c r="E16" s="57">
        <f t="shared" si="1"/>
        <v>30780</v>
      </c>
      <c r="F16" s="57"/>
      <c r="G16" s="57">
        <f t="shared" si="2"/>
        <v>0</v>
      </c>
      <c r="H16" s="57"/>
      <c r="I16" s="57">
        <f t="shared" si="7"/>
        <v>0</v>
      </c>
      <c r="J16" s="57"/>
      <c r="K16" s="57"/>
      <c r="L16" s="15">
        <f t="shared" si="3"/>
        <v>57</v>
      </c>
      <c r="M16" s="59">
        <f t="shared" si="4"/>
        <v>30780</v>
      </c>
      <c r="N16" s="13">
        <f t="shared" si="5"/>
        <v>57</v>
      </c>
      <c r="O16" s="57">
        <f t="shared" si="6"/>
        <v>30780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40</v>
      </c>
      <c r="D17" s="19">
        <v>540</v>
      </c>
      <c r="E17" s="57">
        <f t="shared" si="1"/>
        <v>21600</v>
      </c>
      <c r="F17" s="57"/>
      <c r="G17" s="57">
        <f t="shared" si="2"/>
        <v>0</v>
      </c>
      <c r="H17" s="57"/>
      <c r="I17" s="57">
        <f t="shared" si="7"/>
        <v>0</v>
      </c>
      <c r="J17" s="57"/>
      <c r="K17" s="57"/>
      <c r="L17" s="15">
        <f t="shared" si="3"/>
        <v>40</v>
      </c>
      <c r="M17" s="59">
        <f t="shared" si="4"/>
        <v>21600</v>
      </c>
      <c r="N17" s="13">
        <f t="shared" si="5"/>
        <v>40</v>
      </c>
      <c r="O17" s="57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7">
        <f t="shared" si="1"/>
        <v>5400</v>
      </c>
      <c r="F18" s="57"/>
      <c r="G18" s="57">
        <f t="shared" si="2"/>
        <v>0</v>
      </c>
      <c r="H18" s="57"/>
      <c r="I18" s="57">
        <f t="shared" si="7"/>
        <v>0</v>
      </c>
      <c r="J18" s="57"/>
      <c r="K18" s="57"/>
      <c r="L18" s="15">
        <f t="shared" si="3"/>
        <v>8</v>
      </c>
      <c r="M18" s="59">
        <f t="shared" si="4"/>
        <v>5400</v>
      </c>
      <c r="N18" s="13">
        <f t="shared" si="5"/>
        <v>8</v>
      </c>
      <c r="O18" s="57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5</v>
      </c>
      <c r="D19" s="19">
        <v>675</v>
      </c>
      <c r="E19" s="57">
        <f t="shared" si="1"/>
        <v>3375</v>
      </c>
      <c r="F19" s="57"/>
      <c r="G19" s="57">
        <f t="shared" si="2"/>
        <v>0</v>
      </c>
      <c r="H19" s="57"/>
      <c r="I19" s="57">
        <f t="shared" si="7"/>
        <v>0</v>
      </c>
      <c r="J19" s="57"/>
      <c r="K19" s="57"/>
      <c r="L19" s="15">
        <f t="shared" si="3"/>
        <v>5</v>
      </c>
      <c r="M19" s="59">
        <f t="shared" si="4"/>
        <v>3375</v>
      </c>
      <c r="N19" s="13">
        <f t="shared" si="5"/>
        <v>5</v>
      </c>
      <c r="O19" s="57">
        <f t="shared" si="6"/>
        <v>3375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 t="shared" si="1"/>
        <v>0</v>
      </c>
      <c r="F20" s="57"/>
      <c r="G20" s="57">
        <f t="shared" si="2"/>
        <v>0</v>
      </c>
      <c r="H20" s="57"/>
      <c r="I20" s="57">
        <f t="shared" si="7"/>
        <v>0</v>
      </c>
      <c r="J20" s="57"/>
      <c r="K20" s="57"/>
      <c r="L20" s="15">
        <f t="shared" si="3"/>
        <v>0</v>
      </c>
      <c r="M20" s="59">
        <f t="shared" si="4"/>
        <v>0</v>
      </c>
      <c r="N20" s="13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4</v>
      </c>
      <c r="D21" s="19">
        <v>405</v>
      </c>
      <c r="E21" s="57">
        <f t="shared" si="1"/>
        <v>1620</v>
      </c>
      <c r="F21" s="57"/>
      <c r="G21" s="57">
        <f t="shared" si="2"/>
        <v>0</v>
      </c>
      <c r="H21" s="57"/>
      <c r="I21" s="57">
        <f t="shared" si="7"/>
        <v>0</v>
      </c>
      <c r="J21" s="57"/>
      <c r="K21" s="57"/>
      <c r="L21" s="15">
        <f t="shared" si="3"/>
        <v>4</v>
      </c>
      <c r="M21" s="59">
        <f t="shared" si="4"/>
        <v>1620</v>
      </c>
      <c r="N21" s="13">
        <f t="shared" si="5"/>
        <v>4</v>
      </c>
      <c r="O21" s="57">
        <f t="shared" si="6"/>
        <v>1620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51</v>
      </c>
      <c r="D22" s="19">
        <v>270</v>
      </c>
      <c r="E22" s="57">
        <f t="shared" si="1"/>
        <v>13770</v>
      </c>
      <c r="F22" s="57">
        <v>2</v>
      </c>
      <c r="G22" s="57">
        <f t="shared" si="2"/>
        <v>540</v>
      </c>
      <c r="H22" s="57"/>
      <c r="I22" s="57">
        <f t="shared" si="7"/>
        <v>0</v>
      </c>
      <c r="J22" s="57">
        <v>2</v>
      </c>
      <c r="K22" s="57">
        <v>1080</v>
      </c>
      <c r="L22" s="15">
        <f t="shared" si="3"/>
        <v>53</v>
      </c>
      <c r="M22" s="59">
        <f t="shared" si="4"/>
        <v>14310</v>
      </c>
      <c r="N22" s="13">
        <f t="shared" si="5"/>
        <v>53</v>
      </c>
      <c r="O22" s="57">
        <f t="shared" si="6"/>
        <v>15390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361</v>
      </c>
      <c r="D23" s="19"/>
      <c r="E23" s="64">
        <f aca="true" t="shared" si="8" ref="E23:O23">SUM(E7:E22)</f>
        <v>144045</v>
      </c>
      <c r="F23" s="18">
        <f t="shared" si="8"/>
        <v>6</v>
      </c>
      <c r="G23" s="57">
        <f t="shared" si="2"/>
        <v>0</v>
      </c>
      <c r="H23" s="18">
        <f t="shared" si="8"/>
        <v>2</v>
      </c>
      <c r="I23" s="18">
        <f t="shared" si="8"/>
        <v>540</v>
      </c>
      <c r="J23" s="18">
        <f t="shared" si="8"/>
        <v>6</v>
      </c>
      <c r="K23" s="110">
        <f t="shared" si="8"/>
        <v>7830</v>
      </c>
      <c r="L23" s="15">
        <f t="shared" si="3"/>
        <v>365</v>
      </c>
      <c r="M23" s="64">
        <f t="shared" si="8"/>
        <v>145125</v>
      </c>
      <c r="N23" s="18">
        <f t="shared" si="8"/>
        <v>365</v>
      </c>
      <c r="O23" s="64">
        <f t="shared" si="8"/>
        <v>152955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>
        <v>6</v>
      </c>
      <c r="G24" s="57">
        <f t="shared" si="2"/>
        <v>32400</v>
      </c>
      <c r="H24" s="58"/>
      <c r="I24" s="58"/>
      <c r="J24" s="58"/>
      <c r="K24" s="77"/>
      <c r="L24" s="15">
        <f t="shared" si="3"/>
        <v>6</v>
      </c>
      <c r="M24" s="58">
        <f>G24</f>
        <v>32400</v>
      </c>
      <c r="N24" s="58">
        <f>L24</f>
        <v>6</v>
      </c>
      <c r="O24" s="58">
        <f>K24+M24</f>
        <v>32400</v>
      </c>
      <c r="P24" s="20"/>
    </row>
    <row r="25" spans="1:16" s="93" customFormat="1" ht="15.75" customHeight="1">
      <c r="A25" s="10">
        <v>20</v>
      </c>
      <c r="B25" s="91" t="s">
        <v>20</v>
      </c>
      <c r="C25" s="94"/>
      <c r="D25" s="94"/>
      <c r="E25" s="92">
        <f>SUM(E23:E24)</f>
        <v>144045</v>
      </c>
      <c r="F25" s="95">
        <f>SUM(F23:F24)</f>
        <v>12</v>
      </c>
      <c r="G25" s="92">
        <f>SUM(G23:G24)</f>
        <v>32400</v>
      </c>
      <c r="H25" s="15"/>
      <c r="I25" s="15"/>
      <c r="J25" s="15"/>
      <c r="K25" s="77"/>
      <c r="L25" s="95">
        <f>SUM(L23:L24)</f>
        <v>371</v>
      </c>
      <c r="M25" s="92">
        <f>SUM(M23:M24)</f>
        <v>177525</v>
      </c>
      <c r="N25" s="15">
        <f>C25+F25</f>
        <v>12</v>
      </c>
      <c r="O25" s="92">
        <f>SUM(O23:O24)</f>
        <v>185355</v>
      </c>
      <c r="P25" s="56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66"/>
      <c r="N27" s="32"/>
      <c r="O27" s="66"/>
      <c r="P27" s="32"/>
    </row>
    <row r="31" spans="2:13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  <c r="M31" s="29"/>
    </row>
    <row r="34" ht="15">
      <c r="K34" s="35" t="s">
        <v>18</v>
      </c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7">
      <selection activeCell="T25" sqref="T2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5.75">
      <c r="A3" s="2"/>
      <c r="B3" s="2"/>
      <c r="C3" s="5"/>
      <c r="D3" s="5"/>
      <c r="E3" s="5"/>
      <c r="F3" s="167" t="s">
        <v>80</v>
      </c>
      <c r="G3" s="167"/>
      <c r="H3" s="167"/>
      <c r="I3" s="167"/>
      <c r="J3" s="167"/>
      <c r="K3" s="33"/>
      <c r="L3" s="5"/>
      <c r="M3" s="27"/>
      <c r="N3" s="27"/>
      <c r="O3" s="175" t="s">
        <v>1</v>
      </c>
      <c r="P3" s="175"/>
    </row>
    <row r="4" spans="1:16" ht="19.5" customHeight="1">
      <c r="A4" s="168" t="s">
        <v>2</v>
      </c>
      <c r="B4" s="170" t="s">
        <v>0</v>
      </c>
      <c r="C4" s="172" t="s">
        <v>24</v>
      </c>
      <c r="D4" s="173"/>
      <c r="E4" s="174"/>
      <c r="F4" s="172" t="s">
        <v>25</v>
      </c>
      <c r="G4" s="178"/>
      <c r="H4" s="172" t="s">
        <v>28</v>
      </c>
      <c r="I4" s="178"/>
      <c r="J4" s="162" t="s">
        <v>22</v>
      </c>
      <c r="K4" s="163"/>
      <c r="L4" s="164" t="s">
        <v>26</v>
      </c>
      <c r="M4" s="165"/>
      <c r="N4" s="176" t="s">
        <v>21</v>
      </c>
      <c r="O4" s="177"/>
      <c r="P4" s="190" t="s">
        <v>3</v>
      </c>
    </row>
    <row r="5" spans="1:16" ht="33" customHeight="1">
      <c r="A5" s="169"/>
      <c r="B5" s="17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1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4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7">
        <f aca="true" t="shared" si="0" ref="E7:E22">C7*D7</f>
        <v>1215</v>
      </c>
      <c r="F7" s="57"/>
      <c r="G7" s="57">
        <f>D7*F7</f>
        <v>0</v>
      </c>
      <c r="H7" s="57"/>
      <c r="I7" s="57">
        <f>H7*D7</f>
        <v>0</v>
      </c>
      <c r="J7" s="57"/>
      <c r="K7" s="57"/>
      <c r="L7" s="15">
        <f aca="true" t="shared" si="1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7">
        <f t="shared" si="0"/>
        <v>0</v>
      </c>
      <c r="F8" s="57"/>
      <c r="G8" s="57">
        <f aca="true" t="shared" si="2" ref="G8:G22">D8*F8</f>
        <v>0</v>
      </c>
      <c r="H8" s="57"/>
      <c r="I8" s="57">
        <f>H8*D8</f>
        <v>0</v>
      </c>
      <c r="J8" s="57"/>
      <c r="K8" s="57"/>
      <c r="L8" s="15">
        <f t="shared" si="1"/>
        <v>0</v>
      </c>
      <c r="M8" s="57">
        <f aca="true" t="shared" si="3" ref="M8:M22">L8*D8</f>
        <v>0</v>
      </c>
      <c r="N8" s="57">
        <f aca="true" t="shared" si="4" ref="N8:N22">L8</f>
        <v>0</v>
      </c>
      <c r="O8" s="57">
        <f aca="true" t="shared" si="5" ref="O8:O22">K8+M8</f>
        <v>0</v>
      </c>
      <c r="P8" s="57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7">
        <f t="shared" si="0"/>
        <v>810</v>
      </c>
      <c r="F9" s="57"/>
      <c r="G9" s="57">
        <f t="shared" si="2"/>
        <v>0</v>
      </c>
      <c r="H9" s="57"/>
      <c r="I9" s="57">
        <f>H9*D9</f>
        <v>0</v>
      </c>
      <c r="J9" s="57"/>
      <c r="K9" s="57"/>
      <c r="L9" s="15">
        <f t="shared" si="1"/>
        <v>3</v>
      </c>
      <c r="M9" s="57">
        <f t="shared" si="3"/>
        <v>810</v>
      </c>
      <c r="N9" s="57">
        <f t="shared" si="4"/>
        <v>3</v>
      </c>
      <c r="O9" s="57">
        <f t="shared" si="5"/>
        <v>810</v>
      </c>
      <c r="P9" s="57"/>
    </row>
    <row r="10" spans="1:16" s="1" customFormat="1" ht="15.75" customHeight="1">
      <c r="A10" s="10">
        <v>5</v>
      </c>
      <c r="B10" s="11" t="s">
        <v>57</v>
      </c>
      <c r="C10" s="18">
        <v>2</v>
      </c>
      <c r="D10" s="13">
        <v>540</v>
      </c>
      <c r="E10" s="57">
        <f t="shared" si="0"/>
        <v>1080</v>
      </c>
      <c r="F10" s="57"/>
      <c r="G10" s="57">
        <f t="shared" si="2"/>
        <v>0</v>
      </c>
      <c r="H10" s="57"/>
      <c r="I10" s="57">
        <f aca="true" t="shared" si="6" ref="I10:I17">H10*D10</f>
        <v>0</v>
      </c>
      <c r="J10" s="57"/>
      <c r="K10" s="57"/>
      <c r="L10" s="15">
        <f t="shared" si="1"/>
        <v>2</v>
      </c>
      <c r="M10" s="57">
        <f t="shared" si="3"/>
        <v>1080</v>
      </c>
      <c r="N10" s="57">
        <f t="shared" si="4"/>
        <v>2</v>
      </c>
      <c r="O10" s="57">
        <f t="shared" si="5"/>
        <v>1080</v>
      </c>
      <c r="P10" s="57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7">
        <f t="shared" si="0"/>
        <v>3645</v>
      </c>
      <c r="F11" s="57"/>
      <c r="G11" s="57">
        <f t="shared" si="2"/>
        <v>0</v>
      </c>
      <c r="H11" s="57"/>
      <c r="I11" s="57">
        <f t="shared" si="6"/>
        <v>0</v>
      </c>
      <c r="J11" s="57"/>
      <c r="K11" s="57"/>
      <c r="L11" s="15">
        <f t="shared" si="1"/>
        <v>9</v>
      </c>
      <c r="M11" s="57">
        <f t="shared" si="3"/>
        <v>3645</v>
      </c>
      <c r="N11" s="57">
        <f t="shared" si="4"/>
        <v>9</v>
      </c>
      <c r="O11" s="57">
        <f t="shared" si="5"/>
        <v>3645</v>
      </c>
      <c r="P11" s="57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0"/>
        <v>2160</v>
      </c>
      <c r="F12" s="57"/>
      <c r="G12" s="57">
        <f t="shared" si="2"/>
        <v>0</v>
      </c>
      <c r="H12" s="57"/>
      <c r="I12" s="57">
        <f t="shared" si="6"/>
        <v>0</v>
      </c>
      <c r="J12" s="57"/>
      <c r="K12" s="57"/>
      <c r="L12" s="15">
        <f t="shared" si="1"/>
        <v>4</v>
      </c>
      <c r="M12" s="57">
        <f t="shared" si="3"/>
        <v>2160</v>
      </c>
      <c r="N12" s="57">
        <f t="shared" si="4"/>
        <v>4</v>
      </c>
      <c r="O12" s="57">
        <f t="shared" si="5"/>
        <v>2160</v>
      </c>
      <c r="P12" s="57"/>
    </row>
    <row r="13" spans="1:16" s="1" customFormat="1" ht="15.75" customHeight="1">
      <c r="A13" s="10">
        <v>8</v>
      </c>
      <c r="B13" s="11" t="s">
        <v>46</v>
      </c>
      <c r="C13" s="18">
        <v>119</v>
      </c>
      <c r="D13" s="13">
        <v>270</v>
      </c>
      <c r="E13" s="57">
        <f t="shared" si="0"/>
        <v>32130</v>
      </c>
      <c r="F13" s="57">
        <v>2</v>
      </c>
      <c r="G13" s="57">
        <f t="shared" si="2"/>
        <v>540</v>
      </c>
      <c r="H13" s="57">
        <v>1</v>
      </c>
      <c r="I13" s="57">
        <f t="shared" si="6"/>
        <v>270</v>
      </c>
      <c r="J13" s="57">
        <v>2</v>
      </c>
      <c r="K13" s="57">
        <v>1080</v>
      </c>
      <c r="L13" s="15">
        <f t="shared" si="1"/>
        <v>120</v>
      </c>
      <c r="M13" s="57">
        <f t="shared" si="3"/>
        <v>32400</v>
      </c>
      <c r="N13" s="57">
        <f t="shared" si="4"/>
        <v>120</v>
      </c>
      <c r="O13" s="57">
        <f t="shared" si="5"/>
        <v>33480</v>
      </c>
      <c r="P13" s="57"/>
    </row>
    <row r="14" spans="1:16" s="1" customFormat="1" ht="15.75" customHeight="1">
      <c r="A14" s="10">
        <v>9</v>
      </c>
      <c r="B14" s="11" t="s">
        <v>10</v>
      </c>
      <c r="C14" s="19">
        <v>49</v>
      </c>
      <c r="D14" s="13">
        <v>405</v>
      </c>
      <c r="E14" s="57">
        <f t="shared" si="0"/>
        <v>19845</v>
      </c>
      <c r="F14" s="57">
        <v>2</v>
      </c>
      <c r="G14" s="57">
        <f t="shared" si="2"/>
        <v>810</v>
      </c>
      <c r="H14" s="57"/>
      <c r="I14" s="57">
        <f t="shared" si="6"/>
        <v>0</v>
      </c>
      <c r="J14" s="57"/>
      <c r="K14" s="59"/>
      <c r="L14" s="15">
        <f t="shared" si="1"/>
        <v>51</v>
      </c>
      <c r="M14" s="57">
        <f t="shared" si="3"/>
        <v>20655</v>
      </c>
      <c r="N14" s="57">
        <f t="shared" si="4"/>
        <v>51</v>
      </c>
      <c r="O14" s="57">
        <f t="shared" si="5"/>
        <v>20655</v>
      </c>
      <c r="P14" s="57"/>
    </row>
    <row r="15" spans="1:16" s="1" customFormat="1" ht="15.75" customHeight="1">
      <c r="A15" s="10">
        <v>10</v>
      </c>
      <c r="B15" s="11" t="s">
        <v>11</v>
      </c>
      <c r="C15" s="19">
        <v>4</v>
      </c>
      <c r="D15" s="13">
        <v>540</v>
      </c>
      <c r="E15" s="57">
        <f t="shared" si="0"/>
        <v>2160</v>
      </c>
      <c r="F15" s="57"/>
      <c r="G15" s="57">
        <f t="shared" si="2"/>
        <v>0</v>
      </c>
      <c r="H15" s="57"/>
      <c r="I15" s="57">
        <f t="shared" si="6"/>
        <v>0</v>
      </c>
      <c r="J15" s="57"/>
      <c r="K15" s="57"/>
      <c r="L15" s="15">
        <f t="shared" si="1"/>
        <v>4</v>
      </c>
      <c r="M15" s="57">
        <f t="shared" si="3"/>
        <v>2160</v>
      </c>
      <c r="N15" s="57">
        <f t="shared" si="4"/>
        <v>4</v>
      </c>
      <c r="O15" s="57">
        <f t="shared" si="5"/>
        <v>2160</v>
      </c>
      <c r="P15" s="57"/>
    </row>
    <row r="16" spans="1:16" s="1" customFormat="1" ht="15.75" customHeight="1">
      <c r="A16" s="10">
        <v>11</v>
      </c>
      <c r="B16" s="11" t="s">
        <v>12</v>
      </c>
      <c r="C16" s="95">
        <v>28</v>
      </c>
      <c r="D16" s="13">
        <v>540</v>
      </c>
      <c r="E16" s="57">
        <f t="shared" si="0"/>
        <v>15120</v>
      </c>
      <c r="F16" s="57"/>
      <c r="G16" s="57">
        <f t="shared" si="2"/>
        <v>0</v>
      </c>
      <c r="H16" s="57"/>
      <c r="I16" s="57">
        <f t="shared" si="6"/>
        <v>0</v>
      </c>
      <c r="J16" s="57"/>
      <c r="K16" s="57"/>
      <c r="L16" s="15">
        <f t="shared" si="1"/>
        <v>28</v>
      </c>
      <c r="M16" s="57">
        <f t="shared" si="3"/>
        <v>15120</v>
      </c>
      <c r="N16" s="57">
        <f t="shared" si="4"/>
        <v>28</v>
      </c>
      <c r="O16" s="57">
        <f t="shared" si="5"/>
        <v>15120</v>
      </c>
      <c r="P16" s="57"/>
    </row>
    <row r="17" spans="1:16" s="1" customFormat="1" ht="15.75" customHeight="1">
      <c r="A17" s="10">
        <v>12</v>
      </c>
      <c r="B17" s="11" t="s">
        <v>13</v>
      </c>
      <c r="C17" s="129">
        <v>13</v>
      </c>
      <c r="D17" s="13">
        <v>540</v>
      </c>
      <c r="E17" s="57">
        <f t="shared" si="0"/>
        <v>7020</v>
      </c>
      <c r="F17" s="57"/>
      <c r="G17" s="57">
        <f t="shared" si="2"/>
        <v>0</v>
      </c>
      <c r="H17" s="57"/>
      <c r="I17" s="57">
        <f t="shared" si="6"/>
        <v>0</v>
      </c>
      <c r="J17" s="57"/>
      <c r="K17" s="57"/>
      <c r="L17" s="15">
        <f t="shared" si="1"/>
        <v>13</v>
      </c>
      <c r="M17" s="57">
        <f t="shared" si="3"/>
        <v>7020</v>
      </c>
      <c r="N17" s="57">
        <f t="shared" si="4"/>
        <v>13</v>
      </c>
      <c r="O17" s="57">
        <f t="shared" si="5"/>
        <v>7020</v>
      </c>
      <c r="P17" s="57"/>
    </row>
    <row r="18" spans="1:16" s="1" customFormat="1" ht="15.75" customHeight="1">
      <c r="A18" s="10">
        <v>13</v>
      </c>
      <c r="B18" s="11" t="s">
        <v>14</v>
      </c>
      <c r="C18" s="129">
        <v>5</v>
      </c>
      <c r="D18" s="13">
        <v>675</v>
      </c>
      <c r="E18" s="57">
        <f t="shared" si="0"/>
        <v>3375</v>
      </c>
      <c r="F18" s="57"/>
      <c r="G18" s="57">
        <f t="shared" si="2"/>
        <v>0</v>
      </c>
      <c r="H18" s="57"/>
      <c r="I18" s="57">
        <f>H18*D18</f>
        <v>0</v>
      </c>
      <c r="J18" s="57"/>
      <c r="K18" s="57"/>
      <c r="L18" s="15">
        <f t="shared" si="1"/>
        <v>5</v>
      </c>
      <c r="M18" s="57">
        <f t="shared" si="3"/>
        <v>3375</v>
      </c>
      <c r="N18" s="57">
        <f t="shared" si="4"/>
        <v>5</v>
      </c>
      <c r="O18" s="57">
        <f t="shared" si="5"/>
        <v>3375</v>
      </c>
      <c r="P18" s="57"/>
    </row>
    <row r="19" spans="1:16" s="1" customFormat="1" ht="15.75" customHeight="1">
      <c r="A19" s="10">
        <v>14</v>
      </c>
      <c r="B19" s="11" t="s">
        <v>15</v>
      </c>
      <c r="C19" s="130">
        <v>9</v>
      </c>
      <c r="D19" s="13">
        <v>675</v>
      </c>
      <c r="E19" s="57">
        <f t="shared" si="0"/>
        <v>6075</v>
      </c>
      <c r="F19" s="57">
        <v>1</v>
      </c>
      <c r="G19" s="57">
        <f t="shared" si="2"/>
        <v>675</v>
      </c>
      <c r="H19" s="57"/>
      <c r="I19" s="57">
        <f>H19*D19</f>
        <v>0</v>
      </c>
      <c r="J19" s="57"/>
      <c r="K19" s="57"/>
      <c r="L19" s="15">
        <f t="shared" si="1"/>
        <v>10</v>
      </c>
      <c r="M19" s="57">
        <f t="shared" si="3"/>
        <v>6750</v>
      </c>
      <c r="N19" s="57">
        <f t="shared" si="4"/>
        <v>10</v>
      </c>
      <c r="O19" s="57">
        <f t="shared" si="5"/>
        <v>6750</v>
      </c>
      <c r="P19" s="57"/>
    </row>
    <row r="20" spans="1:16" s="1" customFormat="1" ht="15.75" customHeight="1">
      <c r="A20" s="10">
        <v>15</v>
      </c>
      <c r="B20" s="16" t="s">
        <v>53</v>
      </c>
      <c r="C20" s="130">
        <v>0</v>
      </c>
      <c r="D20" s="13">
        <v>540</v>
      </c>
      <c r="E20" s="57">
        <f t="shared" si="0"/>
        <v>0</v>
      </c>
      <c r="F20" s="57"/>
      <c r="G20" s="57">
        <f t="shared" si="2"/>
        <v>0</v>
      </c>
      <c r="H20" s="57"/>
      <c r="I20" s="57">
        <f>H20*D20</f>
        <v>0</v>
      </c>
      <c r="J20" s="57"/>
      <c r="K20" s="57"/>
      <c r="L20" s="15">
        <f t="shared" si="1"/>
        <v>0</v>
      </c>
      <c r="M20" s="57">
        <f t="shared" si="3"/>
        <v>0</v>
      </c>
      <c r="N20" s="57"/>
      <c r="O20" s="57">
        <f t="shared" si="5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129">
        <v>2</v>
      </c>
      <c r="D21" s="13">
        <v>405</v>
      </c>
      <c r="E21" s="57">
        <f t="shared" si="0"/>
        <v>810</v>
      </c>
      <c r="F21" s="57"/>
      <c r="G21" s="57">
        <f t="shared" si="2"/>
        <v>0</v>
      </c>
      <c r="H21" s="57"/>
      <c r="I21" s="57">
        <f>H21*D21</f>
        <v>0</v>
      </c>
      <c r="J21" s="57"/>
      <c r="K21" s="57"/>
      <c r="L21" s="15">
        <f t="shared" si="1"/>
        <v>2</v>
      </c>
      <c r="M21" s="57">
        <f t="shared" si="3"/>
        <v>810</v>
      </c>
      <c r="N21" s="57">
        <f t="shared" si="4"/>
        <v>2</v>
      </c>
      <c r="O21" s="57">
        <f t="shared" si="5"/>
        <v>810</v>
      </c>
      <c r="P21" s="57"/>
    </row>
    <row r="22" spans="1:16" s="1" customFormat="1" ht="15.75" customHeight="1">
      <c r="A22" s="10">
        <v>17</v>
      </c>
      <c r="B22" s="11" t="s">
        <v>16</v>
      </c>
      <c r="C22" s="130">
        <v>27</v>
      </c>
      <c r="D22" s="13">
        <v>270</v>
      </c>
      <c r="E22" s="57">
        <f t="shared" si="0"/>
        <v>7290</v>
      </c>
      <c r="F22" s="57"/>
      <c r="G22" s="57">
        <f t="shared" si="2"/>
        <v>0</v>
      </c>
      <c r="H22" s="57"/>
      <c r="I22" s="57">
        <f>H22*D22</f>
        <v>0</v>
      </c>
      <c r="J22" s="57"/>
      <c r="K22" s="57"/>
      <c r="L22" s="15">
        <f t="shared" si="1"/>
        <v>27</v>
      </c>
      <c r="M22" s="57">
        <f t="shared" si="3"/>
        <v>7290</v>
      </c>
      <c r="N22" s="57">
        <f t="shared" si="4"/>
        <v>27</v>
      </c>
      <c r="O22" s="57">
        <f t="shared" si="5"/>
        <v>7290</v>
      </c>
      <c r="P22" s="57"/>
    </row>
    <row r="23" spans="1:16" s="51" customFormat="1" ht="15.75" customHeight="1">
      <c r="A23" s="10">
        <v>18</v>
      </c>
      <c r="B23" s="17" t="s">
        <v>17</v>
      </c>
      <c r="C23" s="18">
        <f>SUM(C7:C22)</f>
        <v>277</v>
      </c>
      <c r="D23" s="58"/>
      <c r="E23" s="58">
        <f aca="true" t="shared" si="7" ref="E23:O23">SUM(E7:E22)</f>
        <v>102735</v>
      </c>
      <c r="F23" s="58">
        <f t="shared" si="7"/>
        <v>5</v>
      </c>
      <c r="G23" s="58">
        <f t="shared" si="7"/>
        <v>2025</v>
      </c>
      <c r="H23" s="18">
        <f t="shared" si="7"/>
        <v>1</v>
      </c>
      <c r="I23" s="18">
        <f t="shared" si="7"/>
        <v>270</v>
      </c>
      <c r="J23" s="58">
        <f t="shared" si="7"/>
        <v>2</v>
      </c>
      <c r="K23" s="58">
        <f t="shared" si="7"/>
        <v>1080</v>
      </c>
      <c r="L23" s="15">
        <f t="shared" si="1"/>
        <v>281</v>
      </c>
      <c r="M23" s="58">
        <f t="shared" si="7"/>
        <v>104490</v>
      </c>
      <c r="N23" s="58">
        <f t="shared" si="7"/>
        <v>281</v>
      </c>
      <c r="O23" s="58">
        <f t="shared" si="7"/>
        <v>105570</v>
      </c>
      <c r="P23" s="203"/>
    </row>
    <row r="24" spans="1:18" s="51" customFormat="1" ht="15.75" customHeight="1">
      <c r="A24" s="10">
        <v>19</v>
      </c>
      <c r="B24" s="97" t="s">
        <v>19</v>
      </c>
      <c r="C24" s="20"/>
      <c r="D24" s="58">
        <v>5400</v>
      </c>
      <c r="E24" s="58">
        <f>C24*D24</f>
        <v>0</v>
      </c>
      <c r="F24" s="58">
        <v>1</v>
      </c>
      <c r="G24" s="58">
        <f>F24*D24</f>
        <v>5400</v>
      </c>
      <c r="H24" s="58">
        <v>0</v>
      </c>
      <c r="I24" s="58"/>
      <c r="J24" s="58"/>
      <c r="K24" s="77"/>
      <c r="L24" s="15">
        <f t="shared" si="1"/>
        <v>1</v>
      </c>
      <c r="M24" s="58">
        <f>G24</f>
        <v>5400</v>
      </c>
      <c r="N24" s="58">
        <f>L24</f>
        <v>1</v>
      </c>
      <c r="O24" s="58">
        <f>K24+M24</f>
        <v>5400</v>
      </c>
      <c r="P24" s="58"/>
      <c r="Q24" s="202"/>
      <c r="R24" s="202"/>
    </row>
    <row r="25" spans="1:16" s="98" customFormat="1" ht="15.75" customHeight="1">
      <c r="A25" s="10">
        <v>20</v>
      </c>
      <c r="B25" s="91" t="s">
        <v>20</v>
      </c>
      <c r="C25" s="94"/>
      <c r="D25" s="92"/>
      <c r="E25" s="92">
        <f>SUM(E23:E24)</f>
        <v>102735</v>
      </c>
      <c r="F25" s="92">
        <f>SUM(F23:F24)</f>
        <v>6</v>
      </c>
      <c r="G25" s="92">
        <f>SUM(G23:G24)</f>
        <v>7425</v>
      </c>
      <c r="H25" s="92">
        <f>SUM(H23:H24)</f>
        <v>1</v>
      </c>
      <c r="I25" s="92"/>
      <c r="J25" s="92"/>
      <c r="K25" s="92"/>
      <c r="L25" s="92">
        <f>SUM(L23:L24)</f>
        <v>282</v>
      </c>
      <c r="M25" s="92">
        <f>SUM(M23:M24)</f>
        <v>109890</v>
      </c>
      <c r="N25" s="92">
        <f>C25+F25</f>
        <v>6</v>
      </c>
      <c r="O25" s="92">
        <f>SUM(O23:O24)</f>
        <v>110970</v>
      </c>
      <c r="P25" s="204"/>
    </row>
    <row r="26" spans="1:17" ht="16.5" customHeight="1">
      <c r="A26" s="30"/>
      <c r="B26" s="156" t="s">
        <v>31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21"/>
      <c r="Q26" s="21"/>
    </row>
    <row r="27" spans="1:16" ht="15.75">
      <c r="A27" s="156"/>
      <c r="B27" s="156"/>
      <c r="C27" s="156"/>
      <c r="D27" s="156"/>
      <c r="E27" s="15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56"/>
      <c r="B28" s="156" t="s">
        <v>32</v>
      </c>
    </row>
    <row r="31" spans="2:12" ht="15.75">
      <c r="B31" s="139" t="s">
        <v>70</v>
      </c>
      <c r="C31" s="103"/>
      <c r="D31" s="103"/>
      <c r="E31" s="132"/>
      <c r="F31" s="160" t="s">
        <v>71</v>
      </c>
      <c r="G31" s="160"/>
      <c r="H31" s="160"/>
      <c r="I31" s="132"/>
      <c r="J31" s="35"/>
      <c r="K31" s="103"/>
      <c r="L31" s="29"/>
    </row>
  </sheetData>
  <sheetProtection/>
  <mergeCells count="16">
    <mergeCell ref="P4:P5"/>
    <mergeCell ref="A27:E27"/>
    <mergeCell ref="B26:O26"/>
    <mergeCell ref="A4:A5"/>
    <mergeCell ref="B4:B5"/>
    <mergeCell ref="C4:E4"/>
    <mergeCell ref="N4:O4"/>
    <mergeCell ref="F31:H31"/>
    <mergeCell ref="A28:B28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Thanh An</cp:lastModifiedBy>
  <cp:lastPrinted>2018-03-08T08:30:02Z</cp:lastPrinted>
  <dcterms:created xsi:type="dcterms:W3CDTF">2005-07-27T11:07:30Z</dcterms:created>
  <dcterms:modified xsi:type="dcterms:W3CDTF">2018-03-19T03:30:13Z</dcterms:modified>
  <cp:category/>
  <cp:version/>
  <cp:contentType/>
  <cp:contentStatus/>
</cp:coreProperties>
</file>