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520" windowHeight="10785" activeTab="0"/>
  </bookViews>
  <sheets>
    <sheet name="TỔNG HỢP" sheetId="1" r:id="rId1"/>
    <sheet name="Mẫu 4" sheetId="2" r:id="rId2"/>
    <sheet name="Mẫu 3" sheetId="3" r:id="rId3"/>
    <sheet name="Mẫu 2" sheetId="4" r:id="rId4"/>
    <sheet name="Mẫu 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<sst xmlns="http://schemas.openxmlformats.org/spreadsheetml/2006/main" count="410" uniqueCount="269">
  <si>
    <t>STT</t>
  </si>
  <si>
    <t>Chỉ tiêu</t>
  </si>
  <si>
    <t>Trong đó</t>
  </si>
  <si>
    <t>NGHỊ ĐỊNH 136</t>
  </si>
  <si>
    <t>2.835</t>
  </si>
  <si>
    <t>1.181</t>
  </si>
  <si>
    <t>1.654</t>
  </si>
  <si>
    <t>TRỢ CẤP XÃ HỘI HÀNG THÁNG</t>
  </si>
  <si>
    <t>1</t>
  </si>
  <si>
    <t>Trẻ em dưới 16 tuổi không có nguồn nuôi dưỡng</t>
  </si>
  <si>
    <t>2</t>
  </si>
  <si>
    <t>- Trong đó: Dưới 4 tuổi</t>
  </si>
  <si>
    <t>4</t>
  </si>
  <si>
    <t>Người đơn thân nghèo đang nuôi con</t>
  </si>
  <si>
    <t>53</t>
  </si>
  <si>
    <t>3</t>
  </si>
  <si>
    <t>50</t>
  </si>
  <si>
    <t>4.1</t>
  </si>
  <si>
    <t>- Đang nuôi 01 con</t>
  </si>
  <si>
    <t>23</t>
  </si>
  <si>
    <t>4.2</t>
  </si>
  <si>
    <t>- Đang nuôi từ 02 con trở lên</t>
  </si>
  <si>
    <t>5</t>
  </si>
  <si>
    <t>Người cao tuổi</t>
  </si>
  <si>
    <t>5.1</t>
  </si>
  <si>
    <t>Người cao tuổi nghèo không có người có nghĩa vụ và quyền phụng dưỡng</t>
  </si>
  <si>
    <t>65</t>
  </si>
  <si>
    <t>61</t>
  </si>
  <si>
    <t>a)</t>
  </si>
  <si>
    <t>- Người từ đủ 60 tuổi đến 80 tuổi</t>
  </si>
  <si>
    <t>43</t>
  </si>
  <si>
    <t>39</t>
  </si>
  <si>
    <t>b)</t>
  </si>
  <si>
    <t>- Người  từ đủ 80 tuổi trở lên</t>
  </si>
  <si>
    <t>22</t>
  </si>
  <si>
    <t>5.2</t>
  </si>
  <si>
    <t>Người từ đủ 80 tuổi trở lên không có lương hưu, trợ cấp bảo hiểm xã hội hàng tháng</t>
  </si>
  <si>
    <t>- Trong đó: thuộc diện hộ nghèo</t>
  </si>
  <si>
    <t>5.3</t>
  </si>
  <si>
    <t>Người cao tuổi có người nhận chăm sóc tại cộng đồng</t>
  </si>
  <si>
    <t>6</t>
  </si>
  <si>
    <t>Người khuyết tật</t>
  </si>
  <si>
    <t>6.1</t>
  </si>
  <si>
    <t>Người khuyết tật đặc biệt nặng</t>
  </si>
  <si>
    <t>- Dưới 16 tuổi</t>
  </si>
  <si>
    <t>- Từ 16 đến 60 tuổi</t>
  </si>
  <si>
    <t>c)</t>
  </si>
  <si>
    <t>- Từ đủ 60 tuổi trở lên</t>
  </si>
  <si>
    <t>6.2</t>
  </si>
  <si>
    <t>Người khuyết tật nặng</t>
  </si>
  <si>
    <t>II</t>
  </si>
  <si>
    <t>NHẬN NUÔI DƯỠNG CHĂM SÓC TẠI CỘNG ĐỒNG</t>
  </si>
  <si>
    <t>Người khuyết tật đặc biệt nặng được nuôi dưỡng trực tiếp, chăm sóc</t>
  </si>
  <si>
    <t>- NKT nặng/đặc biệt nặng đang mang thai hoặc nuôi con dưới 36 tháng tuổi</t>
  </si>
  <si>
    <t>III</t>
  </si>
  <si>
    <t>IV</t>
  </si>
  <si>
    <t>HỖ TRỢ CHI PHÍ MAI TÁNG</t>
  </si>
  <si>
    <t>Nam</t>
  </si>
  <si>
    <t>Nữ</t>
  </si>
  <si>
    <t>Tổng số (Người)</t>
  </si>
  <si>
    <t>Kinh phí  (VNĐ)</t>
  </si>
  <si>
    <t>Người khuyết tật đặc biệt nặng, người khuyết tật nặng mang thai hoặc nuôi con dưới 36 tháng tuổi</t>
  </si>
  <si>
    <t xml:space="preserve"> NKT nặng/ĐB nặng đang mang thai và nuôi con dưới 36 tháng tuổi,nuôi 2 con dưới 36 tháng tuổi</t>
  </si>
  <si>
    <t>UBND HUYỆN CAM LỘ                       CỘNG HÒA XÃ HỘI CHỦ NGHĨA VIỆT NAM</t>
  </si>
  <si>
    <t>PHÒNG LĐ - TB -XH                                            Độc lập - Tự do - Hạnh phúc</t>
  </si>
  <si>
    <t>A</t>
  </si>
  <si>
    <t>I</t>
  </si>
  <si>
    <t>NUÔI DƯỠNG TRONG CƠ SỞ BẢO TRỢ XH, NHÀ XÃ HỘI</t>
  </si>
  <si>
    <t>Trong đó: Dưới 4 tuổi</t>
  </si>
  <si>
    <t xml:space="preserve"> </t>
  </si>
  <si>
    <t>Người từ 16 ttuổi đến 22 tuổi đang học phổ thoongTHCN, CĐ..</t>
  </si>
  <si>
    <t>Trẻ em mồ côi</t>
  </si>
  <si>
    <t>TT</t>
  </si>
  <si>
    <t>Xã/phường/thị trấn</t>
  </si>
  <si>
    <t>Tổng số loại đối tượng BTXH đang hưởng trợ cấp hàng tháng</t>
  </si>
  <si>
    <t>I. TRỢ CẤP XÃ HỘI HÀNG THÁNG</t>
  </si>
  <si>
    <t xml:space="preserve">II. NHẬN CHĂM SÓC NUÔI DƯỠNG TẠI CỘNG ĐỒNG   </t>
  </si>
  <si>
    <t>III. Người 
NKTN, ĐBN đang mang thai hoặc nuôi con dưới 36 tháng tuổi</t>
  </si>
  <si>
    <t>Trẻ em dưới 16 tuổi không có nguồn nuôi dưỡng</t>
  </si>
  <si>
    <t>Trẻ em từ 16 tuổi đến 22 tuổi đang học phổ thông, học nghề, trung học chuyên nghiệp, cao đảng, đại học</t>
  </si>
  <si>
    <t>Người bị nhiễm HIV thuộc hộ nghèo</t>
  </si>
  <si>
    <t>Người đơn thân nuôi con nhỏ thuộc hộ nghèo</t>
  </si>
  <si>
    <t>Người cao tuổi</t>
  </si>
  <si>
    <t>Trong đó</t>
  </si>
  <si>
    <t>NKT nặng và đặc biệt nặng</t>
  </si>
  <si>
    <t>Người cao tuổi nghèo không có người có nghĩa vụ và quyền phụng dưỡng</t>
  </si>
  <si>
    <t>Người từ đủ 80 trở lên không có lương lưu, trợ cấp bảo hiểm xã hội hàng tháng</t>
  </si>
  <si>
    <t>Trẻ em dưới 16 tuổi không có nguồn nuôi dưỡng</t>
  </si>
  <si>
    <t>NKT đặc biệt nặng</t>
  </si>
  <si>
    <t>Người cao tuổi có người nhận chăm sóc tại cộng đồng</t>
  </si>
  <si>
    <t>NKT đặc biệt nặng là trẻ em</t>
  </si>
  <si>
    <t>NKT đặc biệt nặng là người cao tuổi</t>
  </si>
  <si>
    <t>NKT nặng</t>
  </si>
  <si>
    <t>NKT nặng là trẻ em</t>
  </si>
  <si>
    <t>NKT nặng là người cao tuổi</t>
  </si>
  <si>
    <t>B</t>
  </si>
  <si>
    <t>THỊ TRẤN</t>
  </si>
  <si>
    <t>CAM TUYỀN</t>
  </si>
  <si>
    <t>CAM AN</t>
  </si>
  <si>
    <t>CAM THỦY</t>
  </si>
  <si>
    <t>CAM THANH</t>
  </si>
  <si>
    <t>CAM THÀNH</t>
  </si>
  <si>
    <t>CAM HIẾU</t>
  </si>
  <si>
    <t xml:space="preserve">CAM CHÍNH </t>
  </si>
  <si>
    <t>CAM NGHĨA</t>
  </si>
  <si>
    <t>TỔNG</t>
  </si>
  <si>
    <t>Người tổng hợp</t>
  </si>
  <si>
    <t>Trưởng phòng</t>
  </si>
  <si>
    <t xml:space="preserve">                                               Cam Lộ, ngày 04 tháng 12 năm 2019</t>
  </si>
  <si>
    <t>Khác</t>
  </si>
  <si>
    <t>Tổng số người cao tuổi</t>
  </si>
  <si>
    <t>25</t>
  </si>
  <si>
    <t>Số người cao tuổi thuộc hộ nghèo</t>
  </si>
  <si>
    <t>15</t>
  </si>
  <si>
    <t>Số NCT không có người có quyền và nghĩa vụ phụng dưỡng</t>
  </si>
  <si>
    <t>Số người cao tuổi khuyết tật</t>
  </si>
  <si>
    <t>Số NCT đang hưởng lương hưu, trợ cấp bảo hiểm xã hội</t>
  </si>
  <si>
    <t>Số NCT đang hưởng trợ cấp người có công</t>
  </si>
  <si>
    <t>Số NCT đang hưởng trợ cấp xã hội hàng tháng</t>
  </si>
  <si>
    <t>NCT thuộc hộ gia đình nghèo không có người có quyền, nghĩa vụ phụng dưỡng</t>
  </si>
  <si>
    <t>26</t>
  </si>
  <si>
    <t>Người cao tuổi khuyết tật nặng, đặc biệt nặng</t>
  </si>
  <si>
    <t>Khác</t>
  </si>
  <si>
    <t>Số NCT đang nuôi dưỡng, chăm sóc trong cơ sở bảo trợ xã hội, nhà xã hội</t>
  </si>
  <si>
    <t>Số NCT có thẻ BHYT</t>
  </si>
  <si>
    <t>24</t>
  </si>
  <si>
    <t>Số người cao tuổi được lập hồ sơ theo dõi sức khỏe</t>
  </si>
  <si>
    <t>Số NCT được hỗ trợ nhà ở</t>
  </si>
  <si>
    <t>14</t>
  </si>
  <si>
    <t>Số cơ sở văn hóa, thể thao giải trí có bán vé, thu phí trên địa bàn</t>
  </si>
  <si>
    <t>- Số cơ sở văn hóa, thể thao giải trí có bán vé, thu phí trên địa bàn thực hiện miễn, giảm giá vé, phí cho người cao tuổi</t>
  </si>
  <si>
    <t>Trong đó: Số lượt người cao tuổi được miễn, giảm</t>
  </si>
  <si>
    <t>Số người cao tuổi được chúc thọ, mừng thọ</t>
  </si>
  <si>
    <t>- 90 tuổi</t>
  </si>
  <si>
    <t>- Trên 100 tuổi</t>
  </si>
  <si>
    <t>- Tuổi 70, 75, 80, 85, 95</t>
  </si>
  <si>
    <t>16</t>
  </si>
  <si>
    <t>Số NCT tham gia Hội NCT</t>
  </si>
  <si>
    <t>17</t>
  </si>
  <si>
    <t>Số NCT tham gia công tác Đảng, chính quyền, MTTQ và các tổ chức đoàn thể</t>
  </si>
  <si>
    <t>18</t>
  </si>
  <si>
    <t>19</t>
  </si>
  <si>
    <t>20</t>
  </si>
  <si>
    <t>Tổng số CLB có NCT tham gia trên địa bàn</t>
  </si>
  <si>
    <t>21</t>
  </si>
  <si>
    <t>Số cơ sở chăm sóc NCT</t>
  </si>
  <si>
    <t>Số bệnh viện có khoa lão khoa, hoặc phòng điều trị riêng cho người cao tuổi</t>
  </si>
  <si>
    <t>Số xã/phường/thị trấn (gọi chung xã) có Quỹ chăm sóc và phát huy vai trò người cao tuổi</t>
  </si>
  <si>
    <t>-  Tổng số tiền huy động trong năm của Quỹ chăm sóc và phát huy vai trò người cao tuổi</t>
  </si>
  <si>
    <t>Số cán bộ được tập huấn về công tác NCT</t>
  </si>
  <si>
    <t>Lượt người</t>
  </si>
  <si>
    <t>Chúc thọ mừng thọ</t>
  </si>
  <si>
    <t>Các chế độ chính sách khác</t>
  </si>
  <si>
    <t>1.1</t>
  </si>
  <si>
    <t>1.2</t>
  </si>
  <si>
    <t>1.3</t>
  </si>
  <si>
    <t>SỐ LIỆU KẾT QỦA THỰC HIỆN TRỢ GIÚP XÃ HỘI THƯỜNG XUYÊN NĂM 2019</t>
  </si>
  <si>
    <t>PHÒNG LAO ĐỘNG-TB&amp;XH HUYỆN CAM LỘ</t>
  </si>
  <si>
    <t>Mẫu số 4</t>
  </si>
  <si>
    <t>SỐ LIỆU KẾT QUẢ</t>
  </si>
  <si>
    <t>Số TT</t>
  </si>
  <si>
    <t>Đơn vị tính</t>
  </si>
  <si>
    <t>Tổng số</t>
  </si>
  <si>
    <t>Nữ</t>
  </si>
  <si>
    <t>Tổng số người khuyết tật</t>
  </si>
  <si>
    <t>Người</t>
  </si>
  <si>
    <t>Chia theo dạng tật:</t>
  </si>
  <si>
    <t>Vận động</t>
  </si>
  <si>
    <t>Nghe nói</t>
  </si>
  <si>
    <t>Nhìn</t>
  </si>
  <si>
    <t>Thần kinh</t>
  </si>
  <si>
    <t>Trí tuệ</t>
  </si>
  <si>
    <t>Chia theo mức độ khuyết tật</t>
  </si>
  <si>
    <t>Đặc biệt nặng</t>
  </si>
  <si>
    <t>Nặng</t>
  </si>
  <si>
    <t>Nhẹ</t>
  </si>
  <si>
    <t>Số người khuyết tật thuộc hộ nghèo</t>
  </si>
  <si>
    <t>2.1</t>
  </si>
  <si>
    <t>Khuyết tật đặc biệt nặng</t>
  </si>
  <si>
    <t>2.2</t>
  </si>
  <si>
    <t>Khuyết tật nặng</t>
  </si>
  <si>
    <t>2.3</t>
  </si>
  <si>
    <t>Khuyết tật nhẹ</t>
  </si>
  <si>
    <t>Số NKT đang hưởng lương hưu, trợ cấp bảo hiểm xã hội</t>
  </si>
  <si>
    <t>Số NKT đang hưởng TC người có công</t>
  </si>
  <si>
    <t>Số NKT đang hưởng TCXH hàng tháng</t>
  </si>
  <si>
    <t>- Từ 16  - 60 tuổi</t>
  </si>
  <si>
    <t xml:space="preserve"> Từ đủ 60 tuổi</t>
  </si>
  <si>
    <t>Khuyết tật nặng</t>
  </si>
  <si>
    <t>TRƯỞNG PHÒNG</t>
  </si>
  <si>
    <t xml:space="preserve"> TT</t>
  </si>
  <si>
    <t>PHÒNG LĐ-TBXH HUYỆN CAM LỘ</t>
  </si>
  <si>
    <t>Đơn vị tính</t>
  </si>
  <si>
    <t>Người từ đủ 80 tuổi không có lương hưu, trợ cấp BHXH</t>
  </si>
  <si>
    <t>Trong đó: thuộc diện hộ nghèo</t>
  </si>
  <si>
    <t>Số NCT đang được chăm sóc tại hộ + nhận chăm sóc, nuôi dưỡng tại cộng đồng</t>
  </si>
  <si>
    <t>Cơ sở</t>
  </si>
  <si>
    <t>Trong đó:</t>
  </si>
  <si>
    <t>- Số lượt người cao tuổi được  miễn giảm vé, phí dịch vụ</t>
  </si>
  <si>
    <t>Số tổ chức cung cấp dịch vụ vận tải thực hiện giảm giá vé, phí dịch vụ cho NCT</t>
  </si>
  <si>
    <t>Tổ chức</t>
  </si>
  <si>
    <r>
      <t>Trong đó:</t>
    </r>
    <r>
      <rPr>
        <sz val="13"/>
        <rFont val="Times New Roman"/>
        <family val="1"/>
      </rPr>
      <t xml:space="preserve"> - 100 tuổi</t>
    </r>
  </si>
  <si>
    <t>Số NCT trên địa bàn tham gia công tác khuyến học, thanh tra nhân dân, hòa giải, tổ an ninh…</t>
  </si>
  <si>
    <t>Số xã, phường, thị trấn (gọi chung xã) có các loại hình CLB có NCT tham gia</t>
  </si>
  <si>
    <t>Xã</t>
  </si>
  <si>
    <t>CLB</t>
  </si>
  <si>
    <r>
      <t>Trong đó:</t>
    </r>
    <r>
      <rPr>
        <sz val="13"/>
        <rFont val="Times New Roman"/>
        <family val="1"/>
      </rPr>
      <t xml:space="preserve"> Câu lạc bộ Liên thế hệ giúp nhau</t>
    </r>
  </si>
  <si>
    <t>Số NCT tham gia các loại hình CLB trên  địa bàn</t>
  </si>
  <si>
    <t>Bệnh viện</t>
  </si>
  <si>
    <t>- Tổng số tiền của Quỹ chăm sóc và phát huy vai trò người cao tuổi</t>
  </si>
  <si>
    <t>Triệu đồng/6 th</t>
  </si>
  <si>
    <t>Triệu đồng</t>
  </si>
  <si>
    <t>Kinh phí thực hiện chính sách</t>
  </si>
  <si>
    <t>Mẫu số 2</t>
  </si>
  <si>
    <t xml:space="preserve">SỐ LIỆU </t>
  </si>
  <si>
    <t>Chỉ tiêu</t>
  </si>
  <si>
    <t>Số lượng</t>
  </si>
  <si>
    <t xml:space="preserve">Tình hình thiệt hại </t>
  </si>
  <si>
    <t>Số hộ thiếu đói</t>
  </si>
  <si>
    <t>Lượt hộ</t>
  </si>
  <si>
    <t>Số người thiếu đói</t>
  </si>
  <si>
    <t>Số người chết</t>
  </si>
  <si>
    <t>Số người mất tích</t>
  </si>
  <si>
    <t>Người bị thương</t>
  </si>
  <si>
    <t>Hộ có nhà bị đổ, sập, trôi cháy</t>
  </si>
  <si>
    <t>Hộ</t>
  </si>
  <si>
    <t>Hộ có nhà hư hỏng nặng</t>
  </si>
  <si>
    <t>Hộ phải di rời nhà ở</t>
  </si>
  <si>
    <t>Hộ</t>
  </si>
  <si>
    <t>Kết quả hỗ trợ</t>
  </si>
  <si>
    <t>Số hộ được hỗ trợ lương thực</t>
  </si>
  <si>
    <t>Số người được hỗ trợ lương thực</t>
  </si>
  <si>
    <t>Số người chết được hỗ trợ mai táng</t>
  </si>
  <si>
    <t>Hộ được hỗ trợ làm nhà ở</t>
  </si>
  <si>
    <t>Nhà</t>
  </si>
  <si>
    <t>Hộ được hỗ trợ sửa chữa nhà ở</t>
  </si>
  <si>
    <t>Hộ được hỗ trợ di rời nhà ở</t>
  </si>
  <si>
    <t>Nguồn lực hỗ trợ</t>
  </si>
  <si>
    <t>3.1.</t>
  </si>
  <si>
    <t>Gao</t>
  </si>
  <si>
    <t>Tấn</t>
  </si>
  <si>
    <t xml:space="preserve">Trong đó:  </t>
  </si>
  <si>
    <t xml:space="preserve">     + Trung ương cấp( 2 lần: Tết, lũ lụt số 10)</t>
  </si>
  <si>
    <t>Tấn</t>
  </si>
  <si>
    <t xml:space="preserve">     + Địa phương      </t>
  </si>
  <si>
    <t xml:space="preserve">     + Huy động</t>
  </si>
  <si>
    <t>3.2.</t>
  </si>
  <si>
    <t>Tổng kinh phí</t>
  </si>
  <si>
    <t>Tỷ đồng</t>
  </si>
  <si>
    <t xml:space="preserve">Trong đó: </t>
  </si>
  <si>
    <t xml:space="preserve">   + Ngân sách Trung ương cấp</t>
  </si>
  <si>
    <t xml:space="preserve">   + Ngân sách địa phương</t>
  </si>
  <si>
    <t xml:space="preserve">   + Huy động (bao gồm cả hiện vật quy đổi)</t>
  </si>
  <si>
    <t>Cam Lộ, ngày 4 tháng 12 năm 2019</t>
  </si>
  <si>
    <t>Nguyễn Thị Thúy Hà</t>
  </si>
  <si>
    <t xml:space="preserve">               Nguyễn Thị Thúy Hà</t>
  </si>
  <si>
    <t>THỰC HIỆN CHÍNH SÁCH ĐỐI VỚI NGƯỜI CAO TUỔI NĂM 2019</t>
  </si>
  <si>
    <t>Trần Dụng</t>
  </si>
  <si>
    <t>Số NKT đang được nuôi dưỡng tại cộng đồng</t>
  </si>
  <si>
    <t>Số NKT trên địa bàn có thẻ BHYT</t>
  </si>
  <si>
    <t>Số NKT được hổ trợ dụng cụ chỉnh hình, phục hồi chức năng.</t>
  </si>
  <si>
    <t>Số NKT đang hưởng chính sách nuôi dưỡng, chăm sóc tại trông BTXH, nhà xã hội</t>
  </si>
  <si>
    <t>Cam Lộ, ngày 04 tháng 12 năm 2019</t>
  </si>
  <si>
    <r>
      <t>BẢNG TỔNG HỢP ĐỐI TƯỢNG BẢO TRỢ XÃ HỘI ĐANG HƯỞNG TRỢ CẤP HÀNG THÁNG NĂM 2019
(</t>
    </r>
    <r>
      <rPr>
        <b/>
        <sz val="8"/>
        <rFont val="Times New Roman"/>
        <family val="1"/>
      </rPr>
      <t>BC ĐẾN NGÀY 4 THÁNG 12 NĂM 2019 )</t>
    </r>
  </si>
  <si>
    <t xml:space="preserve"> SỐ LIỆU KẾT QUẢ</t>
  </si>
  <si>
    <t>NGƯỜI LẬP                                                          THỦ TRƯỞNG ĐƠN VỊ</t>
  </si>
  <si>
    <t xml:space="preserve">(Ký, ghi rõ họ tên)                       </t>
  </si>
  <si>
    <t>THỰC HIỆN TRỢ GIÚP XÃ HỘI ĐỘT XUẤT NĂM 2019</t>
  </si>
  <si>
    <t xml:space="preserve"> THỰC HIỆN CHÍNH SÁCH ĐỐI VỚI NGƯỜI KHUYẾT TẬT NĂM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</si>
</sst>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&quot;$&quot;#,##0\);"/>
    <numFmt numFmtId="165" formatCode="[$-409]dddd\,\ mmmm\ d\,\ yyyy"/>
    <numFmt numFmtId="166" formatCode="#,##0.00;[Red]#,##0.00"/>
  </numFmts>
  <fonts count="7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0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Tahoma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ahoma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8"/>
      <name val="Calibri"/>
      <family val="2"/>
    </font>
    <font>
      <i/>
      <sz val="8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4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3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3"/>
      <name val="Times New Roman"/>
      <family val="1"/>
    </font>
    <font>
      <sz val="13"/>
      <color indexed="12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3"/>
      <color indexed="10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4" fillId="0" borderId="10" xfId="0" applyNumberFormat="1" applyFont="1" applyFill="1" applyBorder="1" applyAlignment="1" applyProtection="1">
      <alignment horizontal="right" vertical="center" wrapText="1" shrinkToFit="1"/>
      <protection/>
    </xf>
    <xf numFmtId="3" fontId="5" fillId="0" borderId="10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0" xfId="0" applyNumberFormat="1" applyFont="1" applyFill="1" applyBorder="1" applyAlignment="1" applyProtection="1">
      <alignment vertical="center" wrapText="1" shrinkToFit="1"/>
      <protection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center" wrapText="1" shrinkToFi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NumberFormat="1" applyFont="1" applyFill="1" applyBorder="1" applyAlignment="1" applyProtection="1">
      <alignment vertical="center" wrapText="1" shrinkToFit="1"/>
      <protection/>
    </xf>
    <xf numFmtId="0" fontId="10" fillId="0" borderId="10" xfId="0" applyNumberFormat="1" applyFont="1" applyFill="1" applyBorder="1" applyAlignment="1" applyProtection="1">
      <alignment vertical="center" wrapText="1" shrinkToFit="1"/>
      <protection/>
    </xf>
    <xf numFmtId="0" fontId="10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0" xfId="0" applyNumberFormat="1" applyFont="1" applyFill="1" applyBorder="1" applyAlignment="1" applyProtection="1">
      <alignment vertical="center" wrapText="1" shrinkToFit="1"/>
      <protection/>
    </xf>
    <xf numFmtId="22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10" xfId="0" applyNumberFormat="1" applyFont="1" applyFill="1" applyBorder="1" applyAlignment="1" applyProtection="1">
      <alignment vertical="center" wrapText="1" shrinkToFit="1"/>
      <protection/>
    </xf>
    <xf numFmtId="49" fontId="10" fillId="0" borderId="10" xfId="0" applyNumberFormat="1" applyFont="1" applyFill="1" applyBorder="1" applyAlignment="1" applyProtection="1">
      <alignment vertical="center" wrapText="1" shrinkToFit="1"/>
      <protection/>
    </xf>
    <xf numFmtId="0" fontId="10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10" fillId="0" borderId="10" xfId="0" applyNumberFormat="1" applyFont="1" applyFill="1" applyBorder="1" applyAlignment="1" applyProtection="1">
      <alignment horizontal="right" vertical="center" wrapText="1" shrinkToFit="1"/>
      <protection/>
    </xf>
    <xf numFmtId="49" fontId="10" fillId="0" borderId="10" xfId="0" applyNumberFormat="1" applyFont="1" applyFill="1" applyBorder="1" applyAlignment="1" applyProtection="1">
      <alignment horizontal="left" vertical="center" wrapText="1" shrinkToFit="1"/>
      <protection/>
    </xf>
    <xf numFmtId="22" fontId="10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9" fillId="0" borderId="10" xfId="0" applyNumberFormat="1" applyFont="1" applyFill="1" applyBorder="1" applyAlignment="1" applyProtection="1">
      <alignment horizontal="right"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11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center" wrapText="1" shrinkToFit="1"/>
      <protection/>
    </xf>
    <xf numFmtId="22" fontId="4" fillId="0" borderId="0" xfId="0" applyNumberFormat="1" applyFont="1" applyFill="1" applyBorder="1" applyAlignment="1" applyProtection="1">
      <alignment horizontal="center" vertical="center" wrapText="1" shrinkToFit="1"/>
      <protection/>
    </xf>
    <xf numFmtId="22" fontId="4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10" fillId="0" borderId="0" xfId="0" applyNumberFormat="1" applyFont="1" applyFill="1" applyBorder="1" applyAlignment="1" applyProtection="1">
      <alignment vertical="center" wrapText="1" shrinkToFit="1"/>
      <protection/>
    </xf>
    <xf numFmtId="0" fontId="9" fillId="0" borderId="0" xfId="0" applyNumberFormat="1" applyFont="1" applyFill="1" applyBorder="1" applyAlignment="1" applyProtection="1">
      <alignment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1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 wrapText="1" shrinkToFit="1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34" fillId="0" borderId="12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wrapText="1"/>
    </xf>
    <xf numFmtId="0" fontId="33" fillId="0" borderId="12" xfId="0" applyFont="1" applyBorder="1" applyAlignment="1">
      <alignment horizontal="left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8" fillId="0" borderId="12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31" fillId="0" borderId="1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1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7" fillId="0" borderId="12" xfId="0" applyFont="1" applyBorder="1" applyAlignment="1">
      <alignment wrapText="1"/>
    </xf>
    <xf numFmtId="1" fontId="2" fillId="0" borderId="12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0" fillId="0" borderId="12" xfId="0" applyFont="1" applyBorder="1" applyAlignment="1">
      <alignment/>
    </xf>
    <xf numFmtId="0" fontId="43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left" wrapText="1"/>
    </xf>
    <xf numFmtId="0" fontId="42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37" fillId="0" borderId="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7" fillId="0" borderId="16" xfId="0" applyFont="1" applyBorder="1" applyAlignment="1">
      <alignment horizontal="right" vertical="top" wrapText="1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0" fillId="0" borderId="12" xfId="0" applyFont="1" applyBorder="1" applyAlignment="1">
      <alignment horizontal="left"/>
    </xf>
    <xf numFmtId="0" fontId="30" fillId="0" borderId="17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9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</xdr:col>
      <xdr:colOff>1724025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123825" y="2762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TXH\Downloads\Copy%20of%20bc%20BTXH%20%209%20thang%20nam%20201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1"/>
      <sheetName val="MẪU 2"/>
      <sheetName val="MẪU 3"/>
      <sheetName val="MAU 4"/>
      <sheetName val="SÔ LIỆU"/>
    </sheetNames>
    <sheetDataSet>
      <sheetData sheetId="0">
        <row r="24">
          <cell r="C24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6">
      <selection activeCell="K19" sqref="K19:U22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7.7109375" style="0" customWidth="1"/>
    <col min="4" max="4" width="6.57421875" style="0" customWidth="1"/>
    <col min="5" max="5" width="6.7109375" style="0" customWidth="1"/>
    <col min="6" max="6" width="6.28125" style="0" customWidth="1"/>
    <col min="7" max="7" width="6.57421875" style="0" customWidth="1"/>
    <col min="8" max="8" width="6.421875" style="0" customWidth="1"/>
    <col min="9" max="9" width="7.00390625" style="0" customWidth="1"/>
    <col min="10" max="10" width="7.140625" style="0" customWidth="1"/>
    <col min="11" max="11" width="7.57421875" style="0" customWidth="1"/>
    <col min="12" max="12" width="5.7109375" style="0" customWidth="1"/>
    <col min="13" max="13" width="6.00390625" style="0" customWidth="1"/>
    <col min="14" max="14" width="7.00390625" style="0" customWidth="1"/>
    <col min="15" max="15" width="5.140625" style="0" customWidth="1"/>
    <col min="16" max="16" width="5.28125" style="0" customWidth="1"/>
    <col min="17" max="17" width="7.28125" style="0" customWidth="1"/>
    <col min="18" max="19" width="6.00390625" style="0" customWidth="1"/>
    <col min="20" max="20" width="5.7109375" style="0" customWidth="1"/>
    <col min="21" max="21" width="5.421875" style="0" customWidth="1"/>
  </cols>
  <sheetData>
    <row r="1" spans="1:21" ht="37.5" customHeight="1">
      <c r="A1" s="120" t="s">
        <v>263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</row>
    <row r="2" spans="1:21" s="41" customFormat="1" ht="31.5" customHeight="1">
      <c r="A2" s="119" t="s">
        <v>72</v>
      </c>
      <c r="B2" s="119" t="s">
        <v>73</v>
      </c>
      <c r="C2" s="119" t="s">
        <v>74</v>
      </c>
      <c r="D2" s="123" t="s">
        <v>75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19" t="s">
        <v>76</v>
      </c>
      <c r="S2" s="119"/>
      <c r="T2" s="119"/>
      <c r="U2" s="119" t="s">
        <v>77</v>
      </c>
    </row>
    <row r="3" spans="1:21" s="41" customFormat="1" ht="20.25" customHeight="1">
      <c r="A3" s="119"/>
      <c r="B3" s="119"/>
      <c r="C3" s="119"/>
      <c r="D3" s="119" t="s">
        <v>78</v>
      </c>
      <c r="E3" s="119" t="s">
        <v>79</v>
      </c>
      <c r="F3" s="119" t="s">
        <v>80</v>
      </c>
      <c r="G3" s="119" t="s">
        <v>81</v>
      </c>
      <c r="H3" s="119" t="s">
        <v>82</v>
      </c>
      <c r="I3" s="118" t="s">
        <v>83</v>
      </c>
      <c r="J3" s="118"/>
      <c r="K3" s="119" t="s">
        <v>84</v>
      </c>
      <c r="L3" s="118" t="s">
        <v>83</v>
      </c>
      <c r="M3" s="118"/>
      <c r="N3" s="118"/>
      <c r="O3" s="118"/>
      <c r="P3" s="118"/>
      <c r="Q3" s="118"/>
      <c r="R3" s="118" t="s">
        <v>83</v>
      </c>
      <c r="S3" s="118"/>
      <c r="T3" s="118"/>
      <c r="U3" s="119"/>
    </row>
    <row r="4" spans="1:21" s="41" customFormat="1" ht="50.25" customHeight="1">
      <c r="A4" s="119"/>
      <c r="B4" s="119"/>
      <c r="C4" s="119"/>
      <c r="D4" s="119"/>
      <c r="E4" s="119"/>
      <c r="F4" s="119"/>
      <c r="G4" s="119"/>
      <c r="H4" s="119"/>
      <c r="I4" s="119" t="s">
        <v>85</v>
      </c>
      <c r="J4" s="119" t="s">
        <v>86</v>
      </c>
      <c r="K4" s="119"/>
      <c r="L4" s="119" t="s">
        <v>43</v>
      </c>
      <c r="M4" s="119"/>
      <c r="N4" s="119"/>
      <c r="O4" s="119" t="s">
        <v>49</v>
      </c>
      <c r="P4" s="119"/>
      <c r="Q4" s="119"/>
      <c r="R4" s="119" t="s">
        <v>87</v>
      </c>
      <c r="S4" s="119" t="s">
        <v>88</v>
      </c>
      <c r="T4" s="119" t="s">
        <v>89</v>
      </c>
      <c r="U4" s="119"/>
    </row>
    <row r="5" spans="1:21" s="41" customFormat="1" ht="104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40" t="s">
        <v>88</v>
      </c>
      <c r="M5" s="40" t="s">
        <v>90</v>
      </c>
      <c r="N5" s="40" t="s">
        <v>91</v>
      </c>
      <c r="O5" s="40" t="s">
        <v>92</v>
      </c>
      <c r="P5" s="40" t="s">
        <v>93</v>
      </c>
      <c r="Q5" s="40" t="s">
        <v>94</v>
      </c>
      <c r="R5" s="119"/>
      <c r="S5" s="119"/>
      <c r="T5" s="119"/>
      <c r="U5" s="119"/>
    </row>
    <row r="6" spans="1:22" s="41" customFormat="1" ht="11.25">
      <c r="A6" s="42"/>
      <c r="B6" s="43" t="s">
        <v>65</v>
      </c>
      <c r="C6" s="47" t="s">
        <v>95</v>
      </c>
      <c r="D6" s="48">
        <v>1</v>
      </c>
      <c r="E6" s="48">
        <v>2</v>
      </c>
      <c r="F6" s="48">
        <v>3</v>
      </c>
      <c r="G6" s="48">
        <v>4</v>
      </c>
      <c r="H6" s="48">
        <v>5</v>
      </c>
      <c r="I6" s="47">
        <v>5.1</v>
      </c>
      <c r="J6" s="47">
        <v>5.2</v>
      </c>
      <c r="K6" s="48">
        <v>6</v>
      </c>
      <c r="L6" s="47">
        <v>6.1</v>
      </c>
      <c r="M6" s="47">
        <v>6.2</v>
      </c>
      <c r="N6" s="47">
        <v>6.3</v>
      </c>
      <c r="O6" s="47">
        <v>6.4</v>
      </c>
      <c r="P6" s="47">
        <v>6.5</v>
      </c>
      <c r="Q6" s="47">
        <v>6.6</v>
      </c>
      <c r="R6" s="48">
        <v>7</v>
      </c>
      <c r="S6" s="48">
        <v>8</v>
      </c>
      <c r="T6" s="48">
        <v>9</v>
      </c>
      <c r="U6" s="49">
        <v>10</v>
      </c>
      <c r="V6" s="50"/>
    </row>
    <row r="7" spans="1:22" s="170" customFormat="1" ht="17.25" customHeight="1">
      <c r="A7" s="161">
        <v>1</v>
      </c>
      <c r="B7" s="162" t="s">
        <v>96</v>
      </c>
      <c r="C7" s="163">
        <v>230</v>
      </c>
      <c r="D7" s="164">
        <v>3</v>
      </c>
      <c r="E7" s="164"/>
      <c r="F7" s="164"/>
      <c r="G7" s="164">
        <v>14</v>
      </c>
      <c r="H7" s="164">
        <f>I7+J7</f>
        <v>114</v>
      </c>
      <c r="I7" s="164">
        <v>9</v>
      </c>
      <c r="J7" s="164">
        <v>105</v>
      </c>
      <c r="K7" s="164">
        <f>L7+M7+N7+O7+P7+Q7</f>
        <v>99</v>
      </c>
      <c r="L7" s="165">
        <v>33</v>
      </c>
      <c r="M7" s="165">
        <v>12</v>
      </c>
      <c r="N7" s="165">
        <v>22</v>
      </c>
      <c r="O7" s="165">
        <v>20</v>
      </c>
      <c r="P7" s="165">
        <v>4</v>
      </c>
      <c r="Q7" s="165">
        <v>8</v>
      </c>
      <c r="R7" s="166">
        <v>2</v>
      </c>
      <c r="S7" s="166">
        <v>67</v>
      </c>
      <c r="T7" s="167"/>
      <c r="U7" s="168"/>
      <c r="V7" s="169"/>
    </row>
    <row r="8" spans="1:22" s="170" customFormat="1" ht="17.25" customHeight="1">
      <c r="A8" s="171">
        <v>2</v>
      </c>
      <c r="B8" s="162" t="s">
        <v>97</v>
      </c>
      <c r="C8" s="163">
        <v>271</v>
      </c>
      <c r="D8" s="164"/>
      <c r="E8" s="164"/>
      <c r="F8" s="164"/>
      <c r="G8" s="164">
        <v>3</v>
      </c>
      <c r="H8" s="164">
        <f>I8+J8</f>
        <v>120</v>
      </c>
      <c r="I8" s="164">
        <v>13</v>
      </c>
      <c r="J8" s="164">
        <v>107</v>
      </c>
      <c r="K8" s="164">
        <f>L8+M8+N8+O8+P8+Q8</f>
        <v>148</v>
      </c>
      <c r="L8" s="165">
        <v>29</v>
      </c>
      <c r="M8" s="165">
        <v>11</v>
      </c>
      <c r="N8" s="165">
        <v>13</v>
      </c>
      <c r="O8" s="165">
        <v>52</v>
      </c>
      <c r="P8" s="165">
        <v>12</v>
      </c>
      <c r="Q8" s="165">
        <v>31</v>
      </c>
      <c r="R8" s="166"/>
      <c r="S8" s="166">
        <v>53</v>
      </c>
      <c r="T8" s="167"/>
      <c r="U8" s="168"/>
      <c r="V8" s="169"/>
    </row>
    <row r="9" spans="1:22" s="170" customFormat="1" ht="17.25" customHeight="1">
      <c r="A9" s="161">
        <v>3</v>
      </c>
      <c r="B9" s="162" t="s">
        <v>98</v>
      </c>
      <c r="C9" s="163">
        <v>285</v>
      </c>
      <c r="D9" s="164">
        <v>1</v>
      </c>
      <c r="E9" s="164">
        <v>2</v>
      </c>
      <c r="F9" s="164"/>
      <c r="G9" s="164">
        <v>7</v>
      </c>
      <c r="H9" s="164">
        <f aca="true" t="shared" si="0" ref="H9:H15">I9+J9</f>
        <v>127</v>
      </c>
      <c r="I9" s="164">
        <v>12</v>
      </c>
      <c r="J9" s="164">
        <v>115</v>
      </c>
      <c r="K9" s="164">
        <f aca="true" t="shared" si="1" ref="K9:K15">L9+M9+N9+O9+P9+Q9</f>
        <v>147</v>
      </c>
      <c r="L9" s="165">
        <v>18</v>
      </c>
      <c r="M9" s="165">
        <v>5</v>
      </c>
      <c r="N9" s="165">
        <v>15</v>
      </c>
      <c r="O9" s="165">
        <v>57</v>
      </c>
      <c r="P9" s="165">
        <v>7</v>
      </c>
      <c r="Q9" s="165">
        <v>45</v>
      </c>
      <c r="R9" s="166"/>
      <c r="S9" s="166">
        <v>38</v>
      </c>
      <c r="T9" s="167"/>
      <c r="U9" s="168">
        <v>1</v>
      </c>
      <c r="V9" s="169"/>
    </row>
    <row r="10" spans="1:22" s="170" customFormat="1" ht="17.25" customHeight="1">
      <c r="A10" s="161">
        <v>4</v>
      </c>
      <c r="B10" s="162" t="s">
        <v>99</v>
      </c>
      <c r="C10" s="163">
        <v>337</v>
      </c>
      <c r="D10" s="164">
        <v>2</v>
      </c>
      <c r="E10" s="164"/>
      <c r="F10" s="164"/>
      <c r="G10" s="164">
        <v>5</v>
      </c>
      <c r="H10" s="164">
        <f t="shared" si="0"/>
        <v>131</v>
      </c>
      <c r="I10" s="164">
        <v>14</v>
      </c>
      <c r="J10" s="164">
        <v>117</v>
      </c>
      <c r="K10" s="164">
        <f t="shared" si="1"/>
        <v>198</v>
      </c>
      <c r="L10" s="165">
        <v>41</v>
      </c>
      <c r="M10" s="165">
        <v>9</v>
      </c>
      <c r="N10" s="165">
        <v>17</v>
      </c>
      <c r="O10" s="165">
        <v>57</v>
      </c>
      <c r="P10" s="165">
        <v>10</v>
      </c>
      <c r="Q10" s="165">
        <v>64</v>
      </c>
      <c r="R10" s="166">
        <v>1</v>
      </c>
      <c r="S10" s="166">
        <v>67</v>
      </c>
      <c r="T10" s="167"/>
      <c r="U10" s="168">
        <v>1</v>
      </c>
      <c r="V10" s="169"/>
    </row>
    <row r="11" spans="1:22" s="170" customFormat="1" ht="17.25" customHeight="1">
      <c r="A11" s="161">
        <v>5</v>
      </c>
      <c r="B11" s="162" t="s">
        <v>100</v>
      </c>
      <c r="C11" s="163">
        <f>D11+E11+G11+H11+K11</f>
        <v>132</v>
      </c>
      <c r="D11" s="164"/>
      <c r="E11" s="164"/>
      <c r="F11" s="164"/>
      <c r="G11" s="164">
        <v>5</v>
      </c>
      <c r="H11" s="164">
        <f t="shared" si="0"/>
        <v>60</v>
      </c>
      <c r="I11" s="164">
        <v>5</v>
      </c>
      <c r="J11" s="164">
        <v>55</v>
      </c>
      <c r="K11" s="164">
        <f t="shared" si="1"/>
        <v>67</v>
      </c>
      <c r="L11" s="165">
        <v>11</v>
      </c>
      <c r="M11" s="165">
        <v>4</v>
      </c>
      <c r="N11" s="165">
        <v>14</v>
      </c>
      <c r="O11" s="165">
        <v>15</v>
      </c>
      <c r="P11" s="165">
        <v>5</v>
      </c>
      <c r="Q11" s="165">
        <v>18</v>
      </c>
      <c r="R11" s="166"/>
      <c r="S11" s="166">
        <v>32</v>
      </c>
      <c r="T11" s="167"/>
      <c r="U11" s="168"/>
      <c r="V11" s="169"/>
    </row>
    <row r="12" spans="1:22" s="170" customFormat="1" ht="17.25" customHeight="1">
      <c r="A12" s="161">
        <v>6</v>
      </c>
      <c r="B12" s="162" t="s">
        <v>101</v>
      </c>
      <c r="C12" s="163">
        <f>D12+E12+G12+H12+K12+U12</f>
        <v>305</v>
      </c>
      <c r="D12" s="164"/>
      <c r="E12" s="164"/>
      <c r="F12" s="164"/>
      <c r="G12" s="164">
        <v>8</v>
      </c>
      <c r="H12" s="164">
        <f t="shared" si="0"/>
        <v>119</v>
      </c>
      <c r="I12" s="164">
        <v>3</v>
      </c>
      <c r="J12" s="164">
        <v>116</v>
      </c>
      <c r="K12" s="164">
        <f t="shared" si="1"/>
        <v>176</v>
      </c>
      <c r="L12" s="165">
        <v>37</v>
      </c>
      <c r="M12" s="165">
        <v>5</v>
      </c>
      <c r="N12" s="165">
        <v>26</v>
      </c>
      <c r="O12" s="165">
        <v>64</v>
      </c>
      <c r="P12" s="165">
        <v>13</v>
      </c>
      <c r="Q12" s="165">
        <v>31</v>
      </c>
      <c r="R12" s="166"/>
      <c r="S12" s="166">
        <v>68</v>
      </c>
      <c r="T12" s="167"/>
      <c r="U12" s="168">
        <v>2</v>
      </c>
      <c r="V12" s="169"/>
    </row>
    <row r="13" spans="1:22" s="170" customFormat="1" ht="17.25" customHeight="1">
      <c r="A13" s="161">
        <v>7</v>
      </c>
      <c r="B13" s="162" t="s">
        <v>102</v>
      </c>
      <c r="C13" s="163">
        <v>275</v>
      </c>
      <c r="D13" s="164">
        <v>3</v>
      </c>
      <c r="E13" s="164"/>
      <c r="F13" s="164"/>
      <c r="G13" s="164">
        <v>8</v>
      </c>
      <c r="H13" s="164">
        <f t="shared" si="0"/>
        <v>108</v>
      </c>
      <c r="I13" s="164">
        <v>4</v>
      </c>
      <c r="J13" s="164">
        <v>104</v>
      </c>
      <c r="K13" s="164">
        <f>L13+M13+N13+O13+P13+Q13</f>
        <v>153</v>
      </c>
      <c r="L13" s="165">
        <v>25</v>
      </c>
      <c r="M13" s="165">
        <v>7</v>
      </c>
      <c r="N13" s="165">
        <v>16</v>
      </c>
      <c r="O13" s="165">
        <v>54</v>
      </c>
      <c r="P13" s="165">
        <v>11</v>
      </c>
      <c r="Q13" s="165">
        <v>40</v>
      </c>
      <c r="R13" s="166"/>
      <c r="S13" s="166">
        <v>48</v>
      </c>
      <c r="T13" s="167"/>
      <c r="U13" s="168">
        <v>3</v>
      </c>
      <c r="V13" s="169"/>
    </row>
    <row r="14" spans="1:22" s="170" customFormat="1" ht="17.25" customHeight="1">
      <c r="A14" s="161">
        <v>8</v>
      </c>
      <c r="B14" s="162" t="s">
        <v>103</v>
      </c>
      <c r="C14" s="163">
        <v>192</v>
      </c>
      <c r="D14" s="164"/>
      <c r="E14" s="164"/>
      <c r="F14" s="164"/>
      <c r="G14" s="164">
        <v>2</v>
      </c>
      <c r="H14" s="164">
        <f t="shared" si="0"/>
        <v>76</v>
      </c>
      <c r="I14" s="164">
        <v>3</v>
      </c>
      <c r="J14" s="164">
        <v>73</v>
      </c>
      <c r="K14" s="164">
        <f>L14+M14+N14+O14+P14+Q14</f>
        <v>114</v>
      </c>
      <c r="L14" s="165">
        <v>22</v>
      </c>
      <c r="M14" s="165">
        <v>5</v>
      </c>
      <c r="N14" s="165">
        <v>11</v>
      </c>
      <c r="O14" s="165">
        <v>49</v>
      </c>
      <c r="P14" s="165">
        <v>12</v>
      </c>
      <c r="Q14" s="165">
        <v>15</v>
      </c>
      <c r="R14" s="166"/>
      <c r="S14" s="166">
        <v>39</v>
      </c>
      <c r="T14" s="167"/>
      <c r="U14" s="168"/>
      <c r="V14" s="169"/>
    </row>
    <row r="15" spans="1:22" s="170" customFormat="1" ht="17.25" customHeight="1">
      <c r="A15" s="161">
        <v>9</v>
      </c>
      <c r="B15" s="162" t="s">
        <v>104</v>
      </c>
      <c r="C15" s="163">
        <v>363</v>
      </c>
      <c r="D15" s="164"/>
      <c r="E15" s="164"/>
      <c r="F15" s="164"/>
      <c r="G15" s="164">
        <v>1</v>
      </c>
      <c r="H15" s="164">
        <f t="shared" si="0"/>
        <v>145</v>
      </c>
      <c r="I15" s="164">
        <v>2</v>
      </c>
      <c r="J15" s="164">
        <v>143</v>
      </c>
      <c r="K15" s="164">
        <f t="shared" si="1"/>
        <v>212</v>
      </c>
      <c r="L15" s="165">
        <v>25</v>
      </c>
      <c r="M15" s="165">
        <v>6</v>
      </c>
      <c r="N15" s="165">
        <v>36</v>
      </c>
      <c r="O15" s="165">
        <v>93</v>
      </c>
      <c r="P15" s="165">
        <v>14</v>
      </c>
      <c r="Q15" s="165">
        <v>38</v>
      </c>
      <c r="R15" s="166"/>
      <c r="S15" s="166">
        <v>69</v>
      </c>
      <c r="T15" s="167"/>
      <c r="U15" s="168">
        <v>4</v>
      </c>
      <c r="V15" s="169"/>
    </row>
    <row r="16" spans="1:22" s="175" customFormat="1" ht="17.25" customHeight="1">
      <c r="A16" s="172"/>
      <c r="B16" s="164" t="s">
        <v>105</v>
      </c>
      <c r="C16" s="163">
        <f>SUM(C7:C15)</f>
        <v>2390</v>
      </c>
      <c r="D16" s="164">
        <f>SUM(D7:D15)</f>
        <v>9</v>
      </c>
      <c r="E16" s="164">
        <f>SUM(E7:E15)</f>
        <v>2</v>
      </c>
      <c r="F16" s="164"/>
      <c r="G16" s="164">
        <f aca="true" t="shared" si="2" ref="G16:Q16">SUM(G7:G15)</f>
        <v>53</v>
      </c>
      <c r="H16" s="164">
        <f t="shared" si="2"/>
        <v>1000</v>
      </c>
      <c r="I16" s="164">
        <f t="shared" si="2"/>
        <v>65</v>
      </c>
      <c r="J16" s="164">
        <f t="shared" si="2"/>
        <v>935</v>
      </c>
      <c r="K16" s="164">
        <f t="shared" si="2"/>
        <v>1314</v>
      </c>
      <c r="L16" s="164">
        <f t="shared" si="2"/>
        <v>241</v>
      </c>
      <c r="M16" s="164">
        <f t="shared" si="2"/>
        <v>64</v>
      </c>
      <c r="N16" s="164">
        <f t="shared" si="2"/>
        <v>170</v>
      </c>
      <c r="O16" s="164">
        <f t="shared" si="2"/>
        <v>461</v>
      </c>
      <c r="P16" s="164">
        <f t="shared" si="2"/>
        <v>88</v>
      </c>
      <c r="Q16" s="164">
        <f t="shared" si="2"/>
        <v>290</v>
      </c>
      <c r="R16" s="164">
        <f>SUM(R7:R15)</f>
        <v>3</v>
      </c>
      <c r="S16" s="166">
        <f>SUM(S7:S15)</f>
        <v>481</v>
      </c>
      <c r="T16" s="166"/>
      <c r="U16" s="173">
        <f>SUM(U7:U15)</f>
        <v>11</v>
      </c>
      <c r="V16" s="174"/>
    </row>
    <row r="17" ht="5.25" customHeight="1"/>
    <row r="18" spans="2:21" ht="16.5" customHeight="1">
      <c r="B18" s="116" t="s">
        <v>106</v>
      </c>
      <c r="C18" s="116"/>
      <c r="D18" s="44"/>
      <c r="E18" s="44"/>
      <c r="F18" s="44"/>
      <c r="G18" s="44"/>
      <c r="H18" s="44"/>
      <c r="I18" s="44"/>
      <c r="J18" s="44"/>
      <c r="K18" s="116" t="s">
        <v>107</v>
      </c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1:21" ht="12.75"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2" spans="2:21" ht="12.75">
      <c r="B22" s="116" t="s">
        <v>257</v>
      </c>
      <c r="C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ht="12.75">
      <c r="Q23" t="s">
        <v>69</v>
      </c>
    </row>
  </sheetData>
  <sheetProtection/>
  <mergeCells count="28">
    <mergeCell ref="K19:U19"/>
    <mergeCell ref="A1:U1"/>
    <mergeCell ref="A2:A5"/>
    <mergeCell ref="B2:B5"/>
    <mergeCell ref="C2:C5"/>
    <mergeCell ref="D2:Q2"/>
    <mergeCell ref="R2:T2"/>
    <mergeCell ref="U2:U5"/>
    <mergeCell ref="D3:D5"/>
    <mergeCell ref="E3:E5"/>
    <mergeCell ref="F3:F5"/>
    <mergeCell ref="R3:T3"/>
    <mergeCell ref="I4:I5"/>
    <mergeCell ref="J4:J5"/>
    <mergeCell ref="L4:N4"/>
    <mergeCell ref="O4:Q4"/>
    <mergeCell ref="R4:R5"/>
    <mergeCell ref="S4:S5"/>
    <mergeCell ref="T4:T5"/>
    <mergeCell ref="I3:J3"/>
    <mergeCell ref="K3:K5"/>
    <mergeCell ref="B18:C18"/>
    <mergeCell ref="L3:Q3"/>
    <mergeCell ref="G3:G5"/>
    <mergeCell ref="H3:H5"/>
    <mergeCell ref="B22:C22"/>
    <mergeCell ref="K22:U22"/>
    <mergeCell ref="K18:U18"/>
  </mergeCells>
  <printOptions/>
  <pageMargins left="0.42" right="0.27" top="0.27" bottom="0.27" header="0.27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3">
      <selection activeCell="A3" sqref="A3:F3"/>
    </sheetView>
  </sheetViews>
  <sheetFormatPr defaultColWidth="9.140625" defaultRowHeight="12.75"/>
  <cols>
    <col min="1" max="1" width="6.421875" style="0" customWidth="1"/>
    <col min="2" max="2" width="56.00390625" style="0" customWidth="1"/>
    <col min="3" max="3" width="9.28125" style="0" customWidth="1"/>
    <col min="4" max="4" width="8.00390625" style="0" customWidth="1"/>
    <col min="5" max="5" width="8.421875" style="0" customWidth="1"/>
    <col min="6" max="6" width="8.7109375" style="0" customWidth="1"/>
  </cols>
  <sheetData>
    <row r="1" spans="1:6" ht="16.5">
      <c r="A1" s="52" t="s">
        <v>157</v>
      </c>
      <c r="B1" s="52"/>
      <c r="C1" s="53"/>
      <c r="D1" s="53"/>
      <c r="E1" s="127" t="s">
        <v>158</v>
      </c>
      <c r="F1" s="127"/>
    </row>
    <row r="2" spans="1:6" ht="16.5">
      <c r="A2" s="127" t="s">
        <v>159</v>
      </c>
      <c r="B2" s="127"/>
      <c r="C2" s="127"/>
      <c r="D2" s="127"/>
      <c r="E2" s="127"/>
      <c r="F2" s="127"/>
    </row>
    <row r="3" spans="1:6" ht="16.5">
      <c r="A3" s="127" t="s">
        <v>268</v>
      </c>
      <c r="B3" s="127"/>
      <c r="C3" s="127"/>
      <c r="D3" s="127"/>
      <c r="E3" s="127"/>
      <c r="F3" s="127"/>
    </row>
    <row r="4" spans="1:6" ht="17.25" customHeight="1">
      <c r="A4" s="126" t="s">
        <v>190</v>
      </c>
      <c r="B4" s="126" t="s">
        <v>1</v>
      </c>
      <c r="C4" s="124" t="s">
        <v>161</v>
      </c>
      <c r="D4" s="124" t="s">
        <v>162</v>
      </c>
      <c r="E4" s="124" t="s">
        <v>83</v>
      </c>
      <c r="F4" s="124"/>
    </row>
    <row r="5" spans="1:6" ht="16.5">
      <c r="A5" s="126"/>
      <c r="B5" s="126"/>
      <c r="C5" s="124"/>
      <c r="D5" s="124"/>
      <c r="E5" s="54" t="s">
        <v>57</v>
      </c>
      <c r="F5" s="54" t="s">
        <v>163</v>
      </c>
    </row>
    <row r="6" spans="1:6" ht="16.5">
      <c r="A6" s="55" t="s">
        <v>8</v>
      </c>
      <c r="B6" s="108" t="s">
        <v>164</v>
      </c>
      <c r="C6" s="109" t="s">
        <v>165</v>
      </c>
      <c r="D6" s="54">
        <v>2570</v>
      </c>
      <c r="E6" s="54">
        <v>1422</v>
      </c>
      <c r="F6" s="54">
        <v>1148</v>
      </c>
    </row>
    <row r="7" spans="1:6" s="61" customFormat="1" ht="17.25">
      <c r="A7" s="57" t="s">
        <v>153</v>
      </c>
      <c r="B7" s="58" t="s">
        <v>166</v>
      </c>
      <c r="C7" s="59"/>
      <c r="D7" s="60">
        <f aca="true" t="shared" si="0" ref="D7:D13">E7+F7</f>
        <v>2570</v>
      </c>
      <c r="E7" s="60">
        <v>1422</v>
      </c>
      <c r="F7" s="60">
        <v>1148</v>
      </c>
    </row>
    <row r="8" spans="1:6" ht="16.5">
      <c r="A8" s="55"/>
      <c r="B8" s="62" t="s">
        <v>167</v>
      </c>
      <c r="C8" s="63" t="s">
        <v>165</v>
      </c>
      <c r="D8" s="56">
        <f t="shared" si="0"/>
        <v>1077</v>
      </c>
      <c r="E8" s="56">
        <v>580</v>
      </c>
      <c r="F8" s="56">
        <v>497</v>
      </c>
    </row>
    <row r="9" spans="1:6" ht="16.5">
      <c r="A9" s="55"/>
      <c r="B9" s="62" t="s">
        <v>168</v>
      </c>
      <c r="C9" s="63" t="s">
        <v>165</v>
      </c>
      <c r="D9" s="56">
        <f t="shared" si="0"/>
        <v>290</v>
      </c>
      <c r="E9" s="56">
        <v>205</v>
      </c>
      <c r="F9" s="56">
        <v>85</v>
      </c>
    </row>
    <row r="10" spans="1:6" ht="16.5">
      <c r="A10" s="55"/>
      <c r="B10" s="62" t="s">
        <v>169</v>
      </c>
      <c r="C10" s="63" t="s">
        <v>165</v>
      </c>
      <c r="D10" s="56">
        <f t="shared" si="0"/>
        <v>329</v>
      </c>
      <c r="E10" s="56">
        <v>151</v>
      </c>
      <c r="F10" s="56">
        <v>178</v>
      </c>
    </row>
    <row r="11" spans="1:6" ht="16.5">
      <c r="A11" s="55"/>
      <c r="B11" s="62" t="s">
        <v>170</v>
      </c>
      <c r="C11" s="63" t="s">
        <v>165</v>
      </c>
      <c r="D11" s="56">
        <f t="shared" si="0"/>
        <v>285</v>
      </c>
      <c r="E11" s="56">
        <v>183</v>
      </c>
      <c r="F11" s="56">
        <v>102</v>
      </c>
    </row>
    <row r="12" spans="1:6" ht="16.5">
      <c r="A12" s="55"/>
      <c r="B12" s="62" t="s">
        <v>171</v>
      </c>
      <c r="C12" s="63" t="s">
        <v>165</v>
      </c>
      <c r="D12" s="56">
        <f t="shared" si="0"/>
        <v>251</v>
      </c>
      <c r="E12" s="56">
        <v>144</v>
      </c>
      <c r="F12" s="56">
        <v>107</v>
      </c>
    </row>
    <row r="13" spans="1:6" ht="16.5">
      <c r="A13" s="55"/>
      <c r="B13" s="62" t="s">
        <v>109</v>
      </c>
      <c r="C13" s="63" t="s">
        <v>165</v>
      </c>
      <c r="D13" s="56">
        <f t="shared" si="0"/>
        <v>338</v>
      </c>
      <c r="E13" s="56">
        <v>159</v>
      </c>
      <c r="F13" s="56">
        <v>179</v>
      </c>
    </row>
    <row r="14" spans="1:6" s="61" customFormat="1" ht="18" customHeight="1">
      <c r="A14" s="57" t="s">
        <v>154</v>
      </c>
      <c r="B14" s="58" t="s">
        <v>172</v>
      </c>
      <c r="C14" s="59"/>
      <c r="D14" s="60">
        <f>D15+D16+D17</f>
        <v>2570</v>
      </c>
      <c r="E14" s="60">
        <f>E15+E16+E17</f>
        <v>1422</v>
      </c>
      <c r="F14" s="60">
        <f>F15+F16+F17</f>
        <v>1148</v>
      </c>
    </row>
    <row r="15" spans="1:6" ht="16.5">
      <c r="A15" s="55"/>
      <c r="B15" s="62" t="s">
        <v>173</v>
      </c>
      <c r="C15" s="63" t="s">
        <v>165</v>
      </c>
      <c r="D15" s="56">
        <f>E15+F15</f>
        <v>475</v>
      </c>
      <c r="E15" s="56">
        <v>219</v>
      </c>
      <c r="F15" s="56">
        <v>256</v>
      </c>
    </row>
    <row r="16" spans="1:6" ht="16.5">
      <c r="A16" s="55"/>
      <c r="B16" s="62" t="s">
        <v>174</v>
      </c>
      <c r="C16" s="63" t="s">
        <v>165</v>
      </c>
      <c r="D16" s="56">
        <f>E16+F16</f>
        <v>839</v>
      </c>
      <c r="E16" s="56">
        <v>461</v>
      </c>
      <c r="F16" s="56">
        <v>378</v>
      </c>
    </row>
    <row r="17" spans="1:6" ht="16.5">
      <c r="A17" s="55"/>
      <c r="B17" s="62" t="s">
        <v>175</v>
      </c>
      <c r="C17" s="63" t="s">
        <v>165</v>
      </c>
      <c r="D17" s="56">
        <f>E17+F17</f>
        <v>1256</v>
      </c>
      <c r="E17" s="56">
        <v>742</v>
      </c>
      <c r="F17" s="56">
        <v>514</v>
      </c>
    </row>
    <row r="18" spans="1:6" s="68" customFormat="1" ht="19.5" customHeight="1">
      <c r="A18" s="64" t="s">
        <v>10</v>
      </c>
      <c r="B18" s="65" t="s">
        <v>176</v>
      </c>
      <c r="C18" s="66" t="s">
        <v>165</v>
      </c>
      <c r="D18" s="67">
        <f>D19+D20+D21</f>
        <v>562</v>
      </c>
      <c r="E18" s="67">
        <f>E19+E20+E21</f>
        <v>243</v>
      </c>
      <c r="F18" s="67">
        <f>F19+F20+F21</f>
        <v>319</v>
      </c>
    </row>
    <row r="19" spans="1:6" ht="17.25" customHeight="1">
      <c r="A19" s="55" t="s">
        <v>177</v>
      </c>
      <c r="B19" s="62" t="s">
        <v>178</v>
      </c>
      <c r="C19" s="63" t="s">
        <v>165</v>
      </c>
      <c r="D19" s="56">
        <f>E19+F19</f>
        <v>126</v>
      </c>
      <c r="E19" s="56">
        <v>58</v>
      </c>
      <c r="F19" s="56">
        <v>68</v>
      </c>
    </row>
    <row r="20" spans="1:6" ht="16.5">
      <c r="A20" s="55" t="s">
        <v>179</v>
      </c>
      <c r="B20" s="62" t="s">
        <v>180</v>
      </c>
      <c r="C20" s="63" t="s">
        <v>165</v>
      </c>
      <c r="D20" s="56">
        <f>E20+F20</f>
        <v>105</v>
      </c>
      <c r="E20" s="56">
        <v>48</v>
      </c>
      <c r="F20" s="56">
        <v>57</v>
      </c>
    </row>
    <row r="21" spans="1:6" ht="16.5">
      <c r="A21" s="55" t="s">
        <v>181</v>
      </c>
      <c r="B21" s="62" t="s">
        <v>182</v>
      </c>
      <c r="C21" s="63" t="s">
        <v>165</v>
      </c>
      <c r="D21" s="56">
        <f>E21+F21</f>
        <v>331</v>
      </c>
      <c r="E21" s="56">
        <v>137</v>
      </c>
      <c r="F21" s="56">
        <v>194</v>
      </c>
    </row>
    <row r="22" spans="1:6" ht="18.75" customHeight="1">
      <c r="A22" s="55" t="s">
        <v>15</v>
      </c>
      <c r="B22" s="69" t="s">
        <v>115</v>
      </c>
      <c r="C22" s="63" t="s">
        <v>165</v>
      </c>
      <c r="D22" s="56">
        <v>241</v>
      </c>
      <c r="E22" s="56">
        <v>135</v>
      </c>
      <c r="F22" s="56">
        <v>106</v>
      </c>
    </row>
    <row r="23" spans="1:6" ht="18.75" customHeight="1">
      <c r="A23" s="55" t="s">
        <v>12</v>
      </c>
      <c r="B23" s="69" t="s">
        <v>183</v>
      </c>
      <c r="C23" s="63" t="s">
        <v>165</v>
      </c>
      <c r="D23" s="56">
        <v>0</v>
      </c>
      <c r="E23" s="56"/>
      <c r="F23" s="56"/>
    </row>
    <row r="24" spans="1:6" ht="20.25" customHeight="1">
      <c r="A24" s="55" t="s">
        <v>22</v>
      </c>
      <c r="B24" s="69" t="s">
        <v>184</v>
      </c>
      <c r="C24" s="63" t="s">
        <v>165</v>
      </c>
      <c r="D24" s="56">
        <v>545</v>
      </c>
      <c r="E24" s="56">
        <f>F24</f>
        <v>230</v>
      </c>
      <c r="F24" s="56">
        <v>230</v>
      </c>
    </row>
    <row r="25" spans="1:12" s="61" customFormat="1" ht="18" customHeight="1">
      <c r="A25" s="57" t="s">
        <v>40</v>
      </c>
      <c r="B25" s="58" t="s">
        <v>185</v>
      </c>
      <c r="C25" s="59" t="s">
        <v>165</v>
      </c>
      <c r="D25" s="60">
        <f>D26+D30</f>
        <v>1314</v>
      </c>
      <c r="E25" s="60">
        <f>E26+E30</f>
        <v>680</v>
      </c>
      <c r="F25" s="60">
        <f>F26+F30</f>
        <v>634</v>
      </c>
      <c r="L25" s="113"/>
    </row>
    <row r="26" spans="1:6" ht="14.25" customHeight="1">
      <c r="A26" s="55" t="s">
        <v>42</v>
      </c>
      <c r="B26" s="69" t="s">
        <v>178</v>
      </c>
      <c r="C26" s="63" t="s">
        <v>165</v>
      </c>
      <c r="D26" s="112">
        <v>475</v>
      </c>
      <c r="E26" s="112">
        <v>219</v>
      </c>
      <c r="F26" s="112">
        <v>256</v>
      </c>
    </row>
    <row r="27" spans="1:6" ht="16.5">
      <c r="A27" s="55"/>
      <c r="B27" s="69" t="s">
        <v>44</v>
      </c>
      <c r="C27" s="63" t="s">
        <v>165</v>
      </c>
      <c r="D27" s="56">
        <f>'[1]MẪU 1'!C24</f>
        <v>67</v>
      </c>
      <c r="E27" s="56">
        <v>34</v>
      </c>
      <c r="F27" s="56">
        <v>33</v>
      </c>
    </row>
    <row r="28" spans="1:6" ht="16.5">
      <c r="A28" s="55"/>
      <c r="B28" s="69" t="s">
        <v>186</v>
      </c>
      <c r="C28" s="63" t="s">
        <v>165</v>
      </c>
      <c r="D28" s="56">
        <v>234</v>
      </c>
      <c r="E28" s="56">
        <v>127</v>
      </c>
      <c r="F28" s="56">
        <v>107</v>
      </c>
    </row>
    <row r="29" spans="1:6" ht="16.5">
      <c r="A29" s="55"/>
      <c r="B29" s="69" t="s">
        <v>187</v>
      </c>
      <c r="C29" s="63" t="s">
        <v>165</v>
      </c>
      <c r="D29" s="56">
        <v>174</v>
      </c>
      <c r="E29" s="56">
        <v>58</v>
      </c>
      <c r="F29" s="56">
        <v>116</v>
      </c>
    </row>
    <row r="30" spans="1:6" ht="16.5">
      <c r="A30" s="55" t="s">
        <v>48</v>
      </c>
      <c r="B30" s="69" t="s">
        <v>188</v>
      </c>
      <c r="C30" s="63" t="s">
        <v>165</v>
      </c>
      <c r="D30" s="112">
        <f>D31+D32+D33</f>
        <v>839</v>
      </c>
      <c r="E30" s="112">
        <f>E31+E32+E33</f>
        <v>461</v>
      </c>
      <c r="F30" s="112">
        <f>F31+F32+F33</f>
        <v>378</v>
      </c>
    </row>
    <row r="31" spans="1:6" ht="16.5">
      <c r="A31" s="55"/>
      <c r="B31" s="69" t="s">
        <v>44</v>
      </c>
      <c r="C31" s="63" t="s">
        <v>165</v>
      </c>
      <c r="D31" s="56">
        <f>E31+F31</f>
        <v>88</v>
      </c>
      <c r="E31" s="56">
        <v>56</v>
      </c>
      <c r="F31" s="56">
        <v>32</v>
      </c>
    </row>
    <row r="32" spans="1:6" ht="16.5">
      <c r="A32" s="55"/>
      <c r="B32" s="69" t="s">
        <v>186</v>
      </c>
      <c r="C32" s="63" t="s">
        <v>165</v>
      </c>
      <c r="D32" s="56">
        <f>E32+F32</f>
        <v>461</v>
      </c>
      <c r="E32" s="56">
        <v>259</v>
      </c>
      <c r="F32" s="56">
        <v>202</v>
      </c>
    </row>
    <row r="33" spans="1:7" ht="16.5">
      <c r="A33" s="55"/>
      <c r="B33" s="69" t="s">
        <v>187</v>
      </c>
      <c r="C33" s="63" t="s">
        <v>165</v>
      </c>
      <c r="D33" s="56">
        <f>+E33+F33</f>
        <v>290</v>
      </c>
      <c r="E33" s="56">
        <v>146</v>
      </c>
      <c r="F33" s="56">
        <v>144</v>
      </c>
      <c r="G33" s="70"/>
    </row>
    <row r="34" spans="1:7" ht="16.5">
      <c r="A34" s="55">
        <v>7</v>
      </c>
      <c r="B34" s="82" t="s">
        <v>258</v>
      </c>
      <c r="C34" s="63" t="s">
        <v>165</v>
      </c>
      <c r="D34" s="55">
        <v>841</v>
      </c>
      <c r="E34" s="55">
        <v>241</v>
      </c>
      <c r="F34" s="55">
        <v>240</v>
      </c>
      <c r="G34" s="70"/>
    </row>
    <row r="35" spans="1:7" ht="36" customHeight="1">
      <c r="A35" s="55">
        <v>8</v>
      </c>
      <c r="B35" s="45" t="s">
        <v>261</v>
      </c>
      <c r="C35" s="63" t="s">
        <v>165</v>
      </c>
      <c r="D35" s="55"/>
      <c r="E35" s="55"/>
      <c r="F35" s="55"/>
      <c r="G35" s="70"/>
    </row>
    <row r="36" spans="1:7" ht="21.75" customHeight="1">
      <c r="A36" s="55">
        <v>9</v>
      </c>
      <c r="B36" s="45" t="s">
        <v>259</v>
      </c>
      <c r="C36" s="63" t="s">
        <v>165</v>
      </c>
      <c r="D36" s="55">
        <v>1760</v>
      </c>
      <c r="E36" s="55">
        <v>870</v>
      </c>
      <c r="F36" s="55">
        <v>890</v>
      </c>
      <c r="G36" s="70"/>
    </row>
    <row r="37" spans="1:7" ht="21.75" customHeight="1">
      <c r="A37" s="55">
        <v>10</v>
      </c>
      <c r="B37" s="115" t="s">
        <v>260</v>
      </c>
      <c r="C37" s="63" t="s">
        <v>165</v>
      </c>
      <c r="D37" s="55">
        <v>110</v>
      </c>
      <c r="E37" s="55">
        <v>60</v>
      </c>
      <c r="F37" s="55">
        <v>50</v>
      </c>
      <c r="G37" s="70"/>
    </row>
    <row r="38" spans="1:7" ht="17.25" customHeight="1">
      <c r="A38" s="72"/>
      <c r="B38" s="73"/>
      <c r="C38" s="125" t="s">
        <v>262</v>
      </c>
      <c r="D38" s="125"/>
      <c r="E38" s="125"/>
      <c r="F38" s="125"/>
      <c r="G38" s="74"/>
    </row>
    <row r="39" spans="1:6" ht="18.75">
      <c r="A39" s="75"/>
      <c r="B39" s="114"/>
      <c r="C39" s="76"/>
      <c r="D39" s="76" t="s">
        <v>189</v>
      </c>
      <c r="E39" s="76"/>
      <c r="F39" s="76"/>
    </row>
    <row r="40" spans="1:5" ht="18.75">
      <c r="A40" s="77"/>
      <c r="B40" s="1"/>
      <c r="C40" s="1"/>
      <c r="D40" s="1"/>
      <c r="E40" s="1"/>
    </row>
  </sheetData>
  <sheetProtection/>
  <mergeCells count="9">
    <mergeCell ref="E1:F1"/>
    <mergeCell ref="A2:F2"/>
    <mergeCell ref="A3:F3"/>
    <mergeCell ref="E4:F4"/>
    <mergeCell ref="C38:F38"/>
    <mergeCell ref="A4:A5"/>
    <mergeCell ref="B4:B5"/>
    <mergeCell ref="C4:C5"/>
    <mergeCell ref="D4:D5"/>
  </mergeCells>
  <printOptions/>
  <pageMargins left="0.75" right="0.23" top="0.34" bottom="0.23" header="0.27" footer="0.16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B56" sqref="B56"/>
    </sheetView>
  </sheetViews>
  <sheetFormatPr defaultColWidth="9.140625" defaultRowHeight="12.75"/>
  <cols>
    <col min="1" max="1" width="6.00390625" style="0" customWidth="1"/>
    <col min="2" max="2" width="52.421875" style="0" customWidth="1"/>
    <col min="3" max="3" width="16.421875" style="0" customWidth="1"/>
    <col min="4" max="4" width="8.8515625" style="0" customWidth="1"/>
    <col min="5" max="6" width="7.00390625" style="0" customWidth="1"/>
  </cols>
  <sheetData>
    <row r="1" spans="1:6" s="78" customFormat="1" ht="15.75">
      <c r="A1" s="135" t="s">
        <v>191</v>
      </c>
      <c r="B1" s="136"/>
      <c r="D1" s="79"/>
      <c r="E1" s="79"/>
      <c r="F1" s="79"/>
    </row>
    <row r="2" spans="1:6" s="78" customFormat="1" ht="21.75" customHeight="1">
      <c r="A2" s="137" t="s">
        <v>264</v>
      </c>
      <c r="B2" s="137"/>
      <c r="C2" s="137"/>
      <c r="D2" s="137"/>
      <c r="E2" s="137"/>
      <c r="F2" s="79"/>
    </row>
    <row r="3" spans="1:6" s="81" customFormat="1" ht="18.75">
      <c r="A3" s="137" t="s">
        <v>256</v>
      </c>
      <c r="B3" s="137"/>
      <c r="C3" s="137"/>
      <c r="D3" s="137"/>
      <c r="E3" s="137"/>
      <c r="F3" s="137"/>
    </row>
    <row r="4" spans="1:6" s="81" customFormat="1" ht="17.25">
      <c r="A4" s="138"/>
      <c r="B4" s="138"/>
      <c r="C4" s="138"/>
      <c r="D4" s="138"/>
      <c r="E4" s="138"/>
      <c r="F4" s="138"/>
    </row>
    <row r="5" spans="1:6" s="81" customFormat="1" ht="17.25" customHeight="1">
      <c r="A5" s="126" t="s">
        <v>190</v>
      </c>
      <c r="B5" s="132" t="s">
        <v>1</v>
      </c>
      <c r="C5" s="133" t="s">
        <v>192</v>
      </c>
      <c r="D5" s="124" t="s">
        <v>162</v>
      </c>
      <c r="E5" s="124" t="s">
        <v>83</v>
      </c>
      <c r="F5" s="124"/>
    </row>
    <row r="6" spans="1:6" s="81" customFormat="1" ht="16.5">
      <c r="A6" s="126"/>
      <c r="B6" s="132"/>
      <c r="C6" s="134"/>
      <c r="D6" s="124"/>
      <c r="E6" s="56" t="s">
        <v>57</v>
      </c>
      <c r="F6" s="56" t="s">
        <v>163</v>
      </c>
    </row>
    <row r="7" spans="1:6" s="81" customFormat="1" ht="16.5">
      <c r="A7" s="55">
        <v>1</v>
      </c>
      <c r="B7" s="86" t="s">
        <v>110</v>
      </c>
      <c r="C7" s="110" t="s">
        <v>165</v>
      </c>
      <c r="D7" s="111">
        <f>E7+F7</f>
        <v>5827</v>
      </c>
      <c r="E7" s="111">
        <v>2303</v>
      </c>
      <c r="F7" s="111">
        <v>3524</v>
      </c>
    </row>
    <row r="8" spans="1:6" s="78" customFormat="1" ht="21.75" customHeight="1">
      <c r="A8" s="55">
        <v>2</v>
      </c>
      <c r="B8" s="45" t="s">
        <v>112</v>
      </c>
      <c r="C8" s="46" t="s">
        <v>165</v>
      </c>
      <c r="D8" s="85">
        <v>459</v>
      </c>
      <c r="E8" s="84">
        <v>113</v>
      </c>
      <c r="F8" s="84">
        <v>346</v>
      </c>
    </row>
    <row r="9" spans="1:6" s="78" customFormat="1" ht="15.75" customHeight="1">
      <c r="A9" s="55">
        <v>3</v>
      </c>
      <c r="B9" s="45" t="s">
        <v>114</v>
      </c>
      <c r="C9" s="46" t="s">
        <v>165</v>
      </c>
      <c r="D9" s="85">
        <v>65</v>
      </c>
      <c r="E9" s="84">
        <v>4</v>
      </c>
      <c r="F9" s="84">
        <v>61</v>
      </c>
    </row>
    <row r="10" spans="1:6" s="78" customFormat="1" ht="30" customHeight="1">
      <c r="A10" s="55">
        <v>4</v>
      </c>
      <c r="B10" s="45" t="s">
        <v>115</v>
      </c>
      <c r="C10" s="46" t="s">
        <v>165</v>
      </c>
      <c r="D10" s="85">
        <f aca="true" t="shared" si="0" ref="D10:D53">E10+F10</f>
        <v>1411</v>
      </c>
      <c r="E10" s="84">
        <v>658</v>
      </c>
      <c r="F10" s="84">
        <v>753</v>
      </c>
    </row>
    <row r="11" spans="1:6" s="78" customFormat="1" ht="17.25" customHeight="1">
      <c r="A11" s="55">
        <v>5</v>
      </c>
      <c r="B11" s="45" t="s">
        <v>116</v>
      </c>
      <c r="C11" s="46" t="s">
        <v>165</v>
      </c>
      <c r="D11" s="85">
        <f>E11+F11+500</f>
        <v>1492</v>
      </c>
      <c r="E11" s="84">
        <v>615</v>
      </c>
      <c r="F11" s="84">
        <v>377</v>
      </c>
    </row>
    <row r="12" spans="1:6" s="87" customFormat="1" ht="17.25" customHeight="1">
      <c r="A12" s="55">
        <v>6</v>
      </c>
      <c r="B12" s="69" t="s">
        <v>117</v>
      </c>
      <c r="C12" s="83" t="s">
        <v>165</v>
      </c>
      <c r="D12" s="85">
        <f t="shared" si="0"/>
        <v>659</v>
      </c>
      <c r="E12" s="84">
        <v>290</v>
      </c>
      <c r="F12" s="84">
        <v>369</v>
      </c>
    </row>
    <row r="13" spans="1:6" s="87" customFormat="1" ht="17.25" customHeight="1">
      <c r="A13" s="55">
        <v>7</v>
      </c>
      <c r="B13" s="69" t="s">
        <v>118</v>
      </c>
      <c r="C13" s="83" t="s">
        <v>165</v>
      </c>
      <c r="D13" s="85">
        <v>1000</v>
      </c>
      <c r="E13" s="85">
        <v>260</v>
      </c>
      <c r="F13" s="85">
        <v>740</v>
      </c>
    </row>
    <row r="14" spans="1:6" s="87" customFormat="1" ht="32.25" customHeight="1">
      <c r="A14" s="55">
        <v>7.1</v>
      </c>
      <c r="B14" s="69" t="s">
        <v>119</v>
      </c>
      <c r="C14" s="83" t="s">
        <v>165</v>
      </c>
      <c r="D14" s="85">
        <v>65</v>
      </c>
      <c r="E14" s="84">
        <v>4</v>
      </c>
      <c r="F14" s="84">
        <v>39</v>
      </c>
    </row>
    <row r="15" spans="1:6" s="78" customFormat="1" ht="34.5" customHeight="1">
      <c r="A15" s="55">
        <v>7.2</v>
      </c>
      <c r="B15" s="45" t="s">
        <v>193</v>
      </c>
      <c r="C15" s="46" t="s">
        <v>165</v>
      </c>
      <c r="D15" s="85">
        <v>935</v>
      </c>
      <c r="E15" s="84">
        <v>256</v>
      </c>
      <c r="F15" s="84">
        <v>679</v>
      </c>
    </row>
    <row r="16" spans="1:6" s="78" customFormat="1" ht="21" customHeight="1">
      <c r="A16" s="55"/>
      <c r="B16" s="88" t="s">
        <v>194</v>
      </c>
      <c r="C16" s="46"/>
      <c r="D16" s="85">
        <v>130</v>
      </c>
      <c r="E16" s="84">
        <v>40</v>
      </c>
      <c r="F16" s="84">
        <v>124</v>
      </c>
    </row>
    <row r="17" spans="1:6" s="78" customFormat="1" ht="24.75" customHeight="1">
      <c r="A17" s="55">
        <v>7.3</v>
      </c>
      <c r="B17" s="45" t="s">
        <v>121</v>
      </c>
      <c r="C17" s="46" t="s">
        <v>165</v>
      </c>
      <c r="D17" s="85">
        <f t="shared" si="0"/>
        <v>130</v>
      </c>
      <c r="E17" s="84">
        <v>31</v>
      </c>
      <c r="F17" s="84">
        <v>99</v>
      </c>
    </row>
    <row r="18" spans="1:6" s="78" customFormat="1" ht="16.5">
      <c r="A18" s="55">
        <v>7.4</v>
      </c>
      <c r="B18" s="45" t="s">
        <v>122</v>
      </c>
      <c r="C18" s="46" t="s">
        <v>165</v>
      </c>
      <c r="D18" s="85">
        <f t="shared" si="0"/>
        <v>0</v>
      </c>
      <c r="E18" s="84"/>
      <c r="F18" s="84"/>
    </row>
    <row r="19" spans="1:6" s="78" customFormat="1" ht="39" customHeight="1">
      <c r="A19" s="55">
        <v>8</v>
      </c>
      <c r="B19" s="45" t="s">
        <v>195</v>
      </c>
      <c r="C19" s="46" t="s">
        <v>165</v>
      </c>
      <c r="D19" s="85">
        <v>468</v>
      </c>
      <c r="E19" s="84">
        <v>235</v>
      </c>
      <c r="F19" s="84">
        <v>233</v>
      </c>
    </row>
    <row r="20" spans="1:6" s="78" customFormat="1" ht="32.25" customHeight="1">
      <c r="A20" s="55">
        <v>9</v>
      </c>
      <c r="B20" s="45" t="s">
        <v>123</v>
      </c>
      <c r="C20" s="46" t="s">
        <v>165</v>
      </c>
      <c r="D20" s="85">
        <f t="shared" si="0"/>
        <v>0</v>
      </c>
      <c r="E20" s="84"/>
      <c r="F20" s="84"/>
    </row>
    <row r="21" spans="1:6" s="78" customFormat="1" ht="24" customHeight="1">
      <c r="A21" s="55">
        <v>10</v>
      </c>
      <c r="B21" s="45" t="s">
        <v>124</v>
      </c>
      <c r="C21" s="46" t="s">
        <v>165</v>
      </c>
      <c r="D21" s="85">
        <f t="shared" si="0"/>
        <v>1742</v>
      </c>
      <c r="E21" s="84">
        <v>895</v>
      </c>
      <c r="F21" s="84">
        <v>847</v>
      </c>
    </row>
    <row r="22" spans="1:6" s="78" customFormat="1" ht="36.75" customHeight="1">
      <c r="A22" s="55">
        <v>11</v>
      </c>
      <c r="B22" s="45" t="s">
        <v>126</v>
      </c>
      <c r="C22" s="46" t="s">
        <v>165</v>
      </c>
      <c r="D22" s="85">
        <f>D21</f>
        <v>1742</v>
      </c>
      <c r="E22" s="84">
        <f>E21</f>
        <v>895</v>
      </c>
      <c r="F22" s="84">
        <f>F21</f>
        <v>847</v>
      </c>
    </row>
    <row r="23" spans="1:6" s="78" customFormat="1" ht="20.25" customHeight="1">
      <c r="A23" s="55">
        <v>12</v>
      </c>
      <c r="B23" s="45" t="s">
        <v>127</v>
      </c>
      <c r="C23" s="46" t="s">
        <v>165</v>
      </c>
      <c r="D23" s="85">
        <v>5</v>
      </c>
      <c r="E23" s="84">
        <v>3</v>
      </c>
      <c r="F23" s="84">
        <v>2</v>
      </c>
    </row>
    <row r="24" spans="1:6" s="78" customFormat="1" ht="30.75" customHeight="1">
      <c r="A24" s="55">
        <v>13</v>
      </c>
      <c r="B24" s="45" t="s">
        <v>129</v>
      </c>
      <c r="C24" s="46" t="s">
        <v>196</v>
      </c>
      <c r="D24" s="85">
        <f t="shared" si="0"/>
        <v>0</v>
      </c>
      <c r="E24" s="84"/>
      <c r="F24" s="84"/>
    </row>
    <row r="25" spans="1:6" s="78" customFormat="1" ht="18" customHeight="1">
      <c r="A25" s="55"/>
      <c r="B25" s="88" t="s">
        <v>197</v>
      </c>
      <c r="C25" s="46"/>
      <c r="D25" s="85">
        <f t="shared" si="0"/>
        <v>0</v>
      </c>
      <c r="E25" s="84"/>
      <c r="F25" s="84"/>
    </row>
    <row r="26" spans="1:6" s="78" customFormat="1" ht="33" customHeight="1">
      <c r="A26" s="55"/>
      <c r="B26" s="45" t="s">
        <v>130</v>
      </c>
      <c r="C26" s="46" t="s">
        <v>196</v>
      </c>
      <c r="D26" s="85">
        <f t="shared" si="0"/>
        <v>0</v>
      </c>
      <c r="E26" s="84"/>
      <c r="F26" s="84"/>
    </row>
    <row r="27" spans="1:6" s="78" customFormat="1" ht="20.25" customHeight="1">
      <c r="A27" s="55"/>
      <c r="B27" s="45" t="s">
        <v>198</v>
      </c>
      <c r="C27" s="46" t="s">
        <v>150</v>
      </c>
      <c r="D27" s="85">
        <f t="shared" si="0"/>
        <v>0</v>
      </c>
      <c r="E27" s="84"/>
      <c r="F27" s="84"/>
    </row>
    <row r="28" spans="1:6" s="78" customFormat="1" ht="37.5" customHeight="1">
      <c r="A28" s="55" t="s">
        <v>128</v>
      </c>
      <c r="B28" s="45" t="s">
        <v>199</v>
      </c>
      <c r="C28" s="46" t="s">
        <v>200</v>
      </c>
      <c r="D28" s="85">
        <f t="shared" si="0"/>
        <v>0</v>
      </c>
      <c r="E28" s="84"/>
      <c r="F28" s="84"/>
    </row>
    <row r="29" spans="1:6" s="78" customFormat="1" ht="33" customHeight="1">
      <c r="A29" s="55"/>
      <c r="B29" s="45" t="s">
        <v>131</v>
      </c>
      <c r="C29" s="46" t="s">
        <v>150</v>
      </c>
      <c r="D29" s="85">
        <f t="shared" si="0"/>
        <v>0</v>
      </c>
      <c r="E29" s="84"/>
      <c r="F29" s="84"/>
    </row>
    <row r="30" spans="1:6" s="78" customFormat="1" ht="39.75" customHeight="1">
      <c r="A30" s="55" t="s">
        <v>113</v>
      </c>
      <c r="B30" s="45" t="s">
        <v>132</v>
      </c>
      <c r="C30" s="46" t="s">
        <v>165</v>
      </c>
      <c r="D30" s="85">
        <f>D31+D32+D33+D34</f>
        <v>802</v>
      </c>
      <c r="E30" s="85">
        <f>E31+E32+E33+E34</f>
        <v>227</v>
      </c>
      <c r="F30" s="85">
        <f>F31+F32+F33+F34</f>
        <v>575</v>
      </c>
    </row>
    <row r="31" spans="1:6" s="78" customFormat="1" ht="15.75" customHeight="1">
      <c r="A31" s="55"/>
      <c r="B31" s="88" t="s">
        <v>201</v>
      </c>
      <c r="C31" s="46" t="s">
        <v>165</v>
      </c>
      <c r="D31" s="85">
        <f t="shared" si="0"/>
        <v>7</v>
      </c>
      <c r="E31" s="84">
        <v>3</v>
      </c>
      <c r="F31" s="84">
        <v>4</v>
      </c>
    </row>
    <row r="32" spans="1:6" s="78" customFormat="1" ht="18.75" customHeight="1">
      <c r="A32" s="55"/>
      <c r="B32" s="45" t="s">
        <v>133</v>
      </c>
      <c r="C32" s="46" t="s">
        <v>165</v>
      </c>
      <c r="D32" s="85">
        <f t="shared" si="0"/>
        <v>54</v>
      </c>
      <c r="E32" s="84">
        <v>19</v>
      </c>
      <c r="F32" s="84">
        <v>35</v>
      </c>
    </row>
    <row r="33" spans="1:6" s="78" customFormat="1" ht="21" customHeight="1">
      <c r="A33" s="55"/>
      <c r="B33" s="45" t="s">
        <v>134</v>
      </c>
      <c r="C33" s="46" t="s">
        <v>165</v>
      </c>
      <c r="D33" s="85">
        <f t="shared" si="0"/>
        <v>13</v>
      </c>
      <c r="E33" s="84">
        <v>4</v>
      </c>
      <c r="F33" s="84">
        <v>9</v>
      </c>
    </row>
    <row r="34" spans="1:6" s="78" customFormat="1" ht="23.25" customHeight="1">
      <c r="A34" s="55"/>
      <c r="B34" s="45" t="s">
        <v>135</v>
      </c>
      <c r="C34" s="46"/>
      <c r="D34" s="85">
        <f t="shared" si="0"/>
        <v>728</v>
      </c>
      <c r="E34" s="84">
        <v>201</v>
      </c>
      <c r="F34" s="84">
        <v>527</v>
      </c>
    </row>
    <row r="35" spans="1:6" s="78" customFormat="1" ht="26.25" customHeight="1">
      <c r="A35" s="55" t="s">
        <v>136</v>
      </c>
      <c r="B35" s="45" t="s">
        <v>137</v>
      </c>
      <c r="C35" s="46" t="s">
        <v>165</v>
      </c>
      <c r="D35" s="85">
        <f t="shared" si="0"/>
        <v>519</v>
      </c>
      <c r="E35" s="84">
        <v>235</v>
      </c>
      <c r="F35" s="84">
        <v>284</v>
      </c>
    </row>
    <row r="36" spans="1:6" s="78" customFormat="1" ht="34.5" customHeight="1">
      <c r="A36" s="55" t="s">
        <v>138</v>
      </c>
      <c r="B36" s="45" t="s">
        <v>139</v>
      </c>
      <c r="C36" s="46" t="s">
        <v>165</v>
      </c>
      <c r="D36" s="85">
        <f t="shared" si="0"/>
        <v>290</v>
      </c>
      <c r="E36" s="84">
        <v>167</v>
      </c>
      <c r="F36" s="84">
        <v>123</v>
      </c>
    </row>
    <row r="37" spans="1:6" s="78" customFormat="1" ht="31.5" customHeight="1">
      <c r="A37" s="55" t="s">
        <v>140</v>
      </c>
      <c r="B37" s="45" t="s">
        <v>202</v>
      </c>
      <c r="C37" s="46" t="s">
        <v>165</v>
      </c>
      <c r="D37" s="85">
        <f t="shared" si="0"/>
        <v>242</v>
      </c>
      <c r="E37" s="84">
        <v>207</v>
      </c>
      <c r="F37" s="84">
        <v>35</v>
      </c>
    </row>
    <row r="38" spans="1:6" s="78" customFormat="1" ht="36" customHeight="1">
      <c r="A38" s="55" t="s">
        <v>141</v>
      </c>
      <c r="B38" s="45" t="s">
        <v>203</v>
      </c>
      <c r="C38" s="46" t="s">
        <v>204</v>
      </c>
      <c r="D38" s="89">
        <v>9</v>
      </c>
      <c r="E38" s="84"/>
      <c r="F38" s="84"/>
    </row>
    <row r="39" spans="1:6" s="78" customFormat="1" ht="22.5" customHeight="1">
      <c r="A39" s="55" t="s">
        <v>142</v>
      </c>
      <c r="B39" s="45" t="s">
        <v>143</v>
      </c>
      <c r="C39" s="46" t="s">
        <v>205</v>
      </c>
      <c r="D39" s="85">
        <v>27</v>
      </c>
      <c r="E39" s="84"/>
      <c r="F39" s="84"/>
    </row>
    <row r="40" spans="1:6" s="78" customFormat="1" ht="15.75" customHeight="1">
      <c r="A40" s="55"/>
      <c r="B40" s="88" t="s">
        <v>206</v>
      </c>
      <c r="C40" s="46" t="s">
        <v>205</v>
      </c>
      <c r="D40" s="85">
        <v>5</v>
      </c>
      <c r="E40" s="84"/>
      <c r="F40" s="84"/>
    </row>
    <row r="41" spans="1:6" s="78" customFormat="1" ht="22.5" customHeight="1">
      <c r="A41" s="55" t="s">
        <v>144</v>
      </c>
      <c r="B41" s="45" t="s">
        <v>207</v>
      </c>
      <c r="C41" s="46" t="s">
        <v>165</v>
      </c>
      <c r="D41" s="85">
        <v>95</v>
      </c>
      <c r="E41" s="84"/>
      <c r="F41" s="84"/>
    </row>
    <row r="42" spans="1:6" s="78" customFormat="1" ht="21.75" customHeight="1">
      <c r="A42" s="55"/>
      <c r="B42" s="88" t="s">
        <v>206</v>
      </c>
      <c r="C42" s="46" t="s">
        <v>165</v>
      </c>
      <c r="D42" s="85">
        <f t="shared" si="0"/>
        <v>0</v>
      </c>
      <c r="E42" s="84"/>
      <c r="F42" s="84"/>
    </row>
    <row r="43" spans="1:6" s="78" customFormat="1" ht="19.5" customHeight="1">
      <c r="A43" s="129" t="s">
        <v>34</v>
      </c>
      <c r="B43" s="130" t="s">
        <v>145</v>
      </c>
      <c r="C43" s="131" t="s">
        <v>165</v>
      </c>
      <c r="D43" s="85">
        <f t="shared" si="0"/>
        <v>0</v>
      </c>
      <c r="E43" s="84"/>
      <c r="F43" s="84"/>
    </row>
    <row r="44" spans="1:6" s="78" customFormat="1" ht="16.5" customHeight="1" hidden="1">
      <c r="A44" s="129"/>
      <c r="B44" s="130"/>
      <c r="C44" s="131"/>
      <c r="D44" s="85">
        <f t="shared" si="0"/>
        <v>0</v>
      </c>
      <c r="E44" s="84"/>
      <c r="F44" s="84"/>
    </row>
    <row r="45" spans="1:6" s="78" customFormat="1" ht="39.75" customHeight="1">
      <c r="A45" s="55" t="s">
        <v>19</v>
      </c>
      <c r="B45" s="45" t="s">
        <v>146</v>
      </c>
      <c r="C45" s="46" t="s">
        <v>208</v>
      </c>
      <c r="D45" s="85">
        <f t="shared" si="0"/>
        <v>0</v>
      </c>
      <c r="E45" s="84"/>
      <c r="F45" s="84"/>
    </row>
    <row r="46" spans="1:6" s="78" customFormat="1" ht="18.75" customHeight="1">
      <c r="A46" s="55" t="s">
        <v>125</v>
      </c>
      <c r="B46" s="45" t="s">
        <v>147</v>
      </c>
      <c r="C46" s="46" t="s">
        <v>204</v>
      </c>
      <c r="D46" s="85">
        <f t="shared" si="0"/>
        <v>0</v>
      </c>
      <c r="E46" s="84"/>
      <c r="F46" s="84"/>
    </row>
    <row r="47" spans="1:6" s="78" customFormat="1" ht="18.75" customHeight="1">
      <c r="A47" s="90"/>
      <c r="B47" s="88" t="s">
        <v>197</v>
      </c>
      <c r="C47" s="46"/>
      <c r="D47" s="85"/>
      <c r="E47" s="84"/>
      <c r="F47" s="84"/>
    </row>
    <row r="48" spans="1:6" s="78" customFormat="1" ht="30.75" customHeight="1">
      <c r="A48" s="55"/>
      <c r="B48" s="45" t="s">
        <v>209</v>
      </c>
      <c r="C48" s="46" t="s">
        <v>211</v>
      </c>
      <c r="D48" s="91"/>
      <c r="E48" s="84"/>
      <c r="F48" s="84"/>
    </row>
    <row r="49" spans="1:6" s="78" customFormat="1" ht="32.25" customHeight="1">
      <c r="A49" s="55"/>
      <c r="B49" s="45" t="s">
        <v>148</v>
      </c>
      <c r="C49" s="46" t="s">
        <v>211</v>
      </c>
      <c r="D49" s="79"/>
      <c r="E49" s="84"/>
      <c r="F49" s="84"/>
    </row>
    <row r="50" spans="1:6" s="78" customFormat="1" ht="20.25" customHeight="1">
      <c r="A50" s="55" t="s">
        <v>111</v>
      </c>
      <c r="B50" s="45" t="s">
        <v>149</v>
      </c>
      <c r="C50" s="46" t="s">
        <v>150</v>
      </c>
      <c r="D50" s="85">
        <f t="shared" si="0"/>
        <v>480</v>
      </c>
      <c r="E50" s="84">
        <v>345</v>
      </c>
      <c r="F50" s="84">
        <v>135</v>
      </c>
    </row>
    <row r="51" spans="1:6" s="78" customFormat="1" ht="21.75" customHeight="1">
      <c r="A51" s="55" t="s">
        <v>120</v>
      </c>
      <c r="B51" s="45" t="s">
        <v>212</v>
      </c>
      <c r="C51" s="46" t="s">
        <v>211</v>
      </c>
      <c r="D51" s="85">
        <f>D53+D52</f>
        <v>235</v>
      </c>
      <c r="E51" s="84"/>
      <c r="F51" s="84"/>
    </row>
    <row r="52" spans="1:6" s="78" customFormat="1" ht="16.5" customHeight="1">
      <c r="A52" s="55"/>
      <c r="B52" s="45" t="s">
        <v>151</v>
      </c>
      <c r="C52" s="46" t="s">
        <v>210</v>
      </c>
      <c r="D52" s="85">
        <v>235</v>
      </c>
      <c r="E52" s="84"/>
      <c r="F52" s="84"/>
    </row>
    <row r="53" spans="1:6" s="78" customFormat="1" ht="16.5" customHeight="1">
      <c r="A53" s="55"/>
      <c r="B53" s="45" t="s">
        <v>152</v>
      </c>
      <c r="C53" s="84"/>
      <c r="D53" s="85">
        <f t="shared" si="0"/>
        <v>0</v>
      </c>
      <c r="E53" s="84"/>
      <c r="F53" s="84"/>
    </row>
    <row r="54" spans="1:7" s="81" customFormat="1" ht="16.5" customHeight="1">
      <c r="A54" s="71"/>
      <c r="B54" s="128" t="s">
        <v>253</v>
      </c>
      <c r="C54" s="128"/>
      <c r="D54" s="128"/>
      <c r="E54" s="128"/>
      <c r="F54" s="128"/>
      <c r="G54" s="92"/>
    </row>
    <row r="55" spans="1:7" s="81" customFormat="1" ht="16.5">
      <c r="A55" s="72"/>
      <c r="B55" s="73"/>
      <c r="C55" s="74"/>
      <c r="D55" s="74"/>
      <c r="E55" s="74"/>
      <c r="F55" s="74"/>
      <c r="G55" s="74"/>
    </row>
    <row r="56" spans="1:7" s="81" customFormat="1" ht="18.75">
      <c r="A56" s="80"/>
      <c r="B56" s="93"/>
      <c r="C56" s="76"/>
      <c r="D56" s="94" t="s">
        <v>189</v>
      </c>
      <c r="E56" s="94"/>
      <c r="F56" s="94"/>
      <c r="G56" s="92"/>
    </row>
    <row r="57" spans="1:7" s="81" customFormat="1" ht="18.75">
      <c r="A57" s="80"/>
      <c r="B57" s="93"/>
      <c r="C57" s="76"/>
      <c r="D57" s="94"/>
      <c r="E57" s="94"/>
      <c r="F57" s="94"/>
      <c r="G57" s="92"/>
    </row>
    <row r="58" spans="1:7" s="81" customFormat="1" ht="18.75">
      <c r="A58" s="80"/>
      <c r="B58" s="93"/>
      <c r="C58" s="76"/>
      <c r="D58" s="94"/>
      <c r="E58" s="94"/>
      <c r="F58" s="94"/>
      <c r="G58" s="92"/>
    </row>
    <row r="59" spans="1:7" s="81" customFormat="1" ht="18.75">
      <c r="A59" s="80"/>
      <c r="B59" s="93"/>
      <c r="C59" s="76"/>
      <c r="D59" s="94"/>
      <c r="E59" s="94"/>
      <c r="F59" s="94"/>
      <c r="G59" s="92"/>
    </row>
    <row r="60" spans="1:6" s="81" customFormat="1" ht="18.75">
      <c r="A60" s="95"/>
      <c r="B60" s="87"/>
      <c r="C60" s="87"/>
      <c r="D60" s="79"/>
      <c r="E60" s="79"/>
      <c r="F60" s="79"/>
    </row>
    <row r="63" spans="3:5" ht="12.75">
      <c r="C63" s="116" t="s">
        <v>255</v>
      </c>
      <c r="D63" s="117"/>
      <c r="E63" s="117"/>
    </row>
  </sheetData>
  <sheetProtection/>
  <mergeCells count="14">
    <mergeCell ref="A1:B1"/>
    <mergeCell ref="A2:E2"/>
    <mergeCell ref="A3:F3"/>
    <mergeCell ref="A4:F4"/>
    <mergeCell ref="B54:F54"/>
    <mergeCell ref="C63:E63"/>
    <mergeCell ref="E5:F5"/>
    <mergeCell ref="A43:A44"/>
    <mergeCell ref="B43:B44"/>
    <mergeCell ref="C43:C44"/>
    <mergeCell ref="A5:A6"/>
    <mergeCell ref="B5:B6"/>
    <mergeCell ref="C5:C6"/>
    <mergeCell ref="D5:D6"/>
  </mergeCells>
  <printOptions/>
  <pageMargins left="0.53" right="0.23" top="0.35" bottom="0.35" header="0.35" footer="0.2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421875" style="0" customWidth="1"/>
    <col min="2" max="2" width="53.57421875" style="0" customWidth="1"/>
  </cols>
  <sheetData>
    <row r="1" spans="1:4" ht="18.75">
      <c r="A1" s="140" t="s">
        <v>191</v>
      </c>
      <c r="B1" s="141"/>
      <c r="D1" s="75" t="s">
        <v>213</v>
      </c>
    </row>
    <row r="2" spans="1:4" ht="16.5">
      <c r="A2" s="127" t="s">
        <v>214</v>
      </c>
      <c r="B2" s="127"/>
      <c r="C2" s="127"/>
      <c r="D2" s="127"/>
    </row>
    <row r="3" spans="1:4" ht="16.5">
      <c r="A3" s="127" t="s">
        <v>267</v>
      </c>
      <c r="B3" s="127"/>
      <c r="C3" s="127"/>
      <c r="D3" s="127"/>
    </row>
    <row r="4" spans="1:4" ht="18.75">
      <c r="A4" s="75"/>
      <c r="D4" s="96"/>
    </row>
    <row r="5" spans="1:4" ht="19.5" customHeight="1">
      <c r="A5" s="97" t="s">
        <v>160</v>
      </c>
      <c r="B5" s="98" t="s">
        <v>215</v>
      </c>
      <c r="C5" s="98" t="s">
        <v>161</v>
      </c>
      <c r="D5" s="97" t="s">
        <v>216</v>
      </c>
    </row>
    <row r="6" spans="1:4" ht="19.5" customHeight="1">
      <c r="A6" s="99">
        <v>1</v>
      </c>
      <c r="B6" s="100" t="s">
        <v>217</v>
      </c>
      <c r="C6" s="100"/>
      <c r="D6" s="101"/>
    </row>
    <row r="7" spans="1:4" ht="19.5" customHeight="1">
      <c r="A7" s="101">
        <v>1.1</v>
      </c>
      <c r="B7" s="102" t="s">
        <v>218</v>
      </c>
      <c r="C7" s="103" t="s">
        <v>219</v>
      </c>
      <c r="D7" s="101"/>
    </row>
    <row r="8" spans="1:4" ht="19.5" customHeight="1">
      <c r="A8" s="101">
        <v>1.2</v>
      </c>
      <c r="B8" s="102" t="s">
        <v>220</v>
      </c>
      <c r="C8" s="103" t="s">
        <v>150</v>
      </c>
      <c r="D8" s="101"/>
    </row>
    <row r="9" spans="1:4" ht="19.5" customHeight="1">
      <c r="A9" s="101">
        <v>1.3</v>
      </c>
      <c r="B9" s="102" t="s">
        <v>221</v>
      </c>
      <c r="C9" s="103" t="s">
        <v>165</v>
      </c>
      <c r="D9" s="101"/>
    </row>
    <row r="10" spans="1:4" ht="19.5" customHeight="1">
      <c r="A10" s="101">
        <v>1.4</v>
      </c>
      <c r="B10" s="102" t="s">
        <v>222</v>
      </c>
      <c r="C10" s="103" t="s">
        <v>165</v>
      </c>
      <c r="D10" s="101"/>
    </row>
    <row r="11" spans="1:4" ht="19.5" customHeight="1">
      <c r="A11" s="101">
        <v>1.5</v>
      </c>
      <c r="B11" s="102" t="s">
        <v>223</v>
      </c>
      <c r="C11" s="103" t="s">
        <v>165</v>
      </c>
      <c r="D11" s="101"/>
    </row>
    <row r="12" spans="1:4" ht="19.5" customHeight="1">
      <c r="A12" s="101">
        <v>1.6</v>
      </c>
      <c r="B12" s="102" t="s">
        <v>224</v>
      </c>
      <c r="C12" s="103" t="s">
        <v>225</v>
      </c>
      <c r="D12" s="101"/>
    </row>
    <row r="13" spans="1:4" ht="19.5" customHeight="1">
      <c r="A13" s="101">
        <v>1.7</v>
      </c>
      <c r="B13" s="102" t="s">
        <v>226</v>
      </c>
      <c r="C13" s="103" t="s">
        <v>225</v>
      </c>
      <c r="D13" s="101"/>
    </row>
    <row r="14" spans="1:4" ht="19.5" customHeight="1">
      <c r="A14" s="101">
        <v>1.8</v>
      </c>
      <c r="B14" s="102" t="s">
        <v>227</v>
      </c>
      <c r="C14" s="103" t="s">
        <v>228</v>
      </c>
      <c r="D14" s="101"/>
    </row>
    <row r="15" spans="1:4" ht="19.5" customHeight="1">
      <c r="A15" s="99">
        <v>2</v>
      </c>
      <c r="B15" s="100" t="s">
        <v>229</v>
      </c>
      <c r="C15" s="104"/>
      <c r="D15" s="101"/>
    </row>
    <row r="16" spans="1:4" ht="19.5" customHeight="1">
      <c r="A16" s="101">
        <v>2.1</v>
      </c>
      <c r="B16" s="102" t="s">
        <v>230</v>
      </c>
      <c r="C16" s="103" t="s">
        <v>219</v>
      </c>
      <c r="D16" s="101"/>
    </row>
    <row r="17" spans="1:4" ht="19.5" customHeight="1">
      <c r="A17" s="101">
        <v>2.2</v>
      </c>
      <c r="B17" s="102" t="s">
        <v>231</v>
      </c>
      <c r="C17" s="103" t="s">
        <v>150</v>
      </c>
      <c r="D17" s="101"/>
    </row>
    <row r="18" spans="1:4" ht="19.5" customHeight="1">
      <c r="A18" s="101">
        <v>2.3</v>
      </c>
      <c r="B18" s="102" t="s">
        <v>232</v>
      </c>
      <c r="C18" s="103" t="s">
        <v>165</v>
      </c>
      <c r="D18" s="101"/>
    </row>
    <row r="19" spans="1:4" ht="19.5" customHeight="1">
      <c r="A19" s="101">
        <v>2.4</v>
      </c>
      <c r="B19" s="102" t="s">
        <v>222</v>
      </c>
      <c r="C19" s="103" t="s">
        <v>165</v>
      </c>
      <c r="D19" s="101"/>
    </row>
    <row r="20" spans="1:4" ht="19.5" customHeight="1">
      <c r="A20" s="101">
        <v>2.5</v>
      </c>
      <c r="B20" s="102" t="s">
        <v>223</v>
      </c>
      <c r="C20" s="103" t="s">
        <v>165</v>
      </c>
      <c r="D20" s="101"/>
    </row>
    <row r="21" spans="1:4" ht="19.5" customHeight="1">
      <c r="A21" s="101">
        <v>2.6</v>
      </c>
      <c r="B21" s="102" t="s">
        <v>233</v>
      </c>
      <c r="C21" s="103" t="s">
        <v>234</v>
      </c>
      <c r="D21" s="101"/>
    </row>
    <row r="22" spans="1:4" ht="19.5" customHeight="1">
      <c r="A22" s="101">
        <v>2.7</v>
      </c>
      <c r="B22" s="102" t="s">
        <v>235</v>
      </c>
      <c r="C22" s="103" t="s">
        <v>234</v>
      </c>
      <c r="D22" s="101"/>
    </row>
    <row r="23" spans="1:4" ht="19.5" customHeight="1">
      <c r="A23" s="101">
        <v>2.8</v>
      </c>
      <c r="B23" s="102" t="s">
        <v>236</v>
      </c>
      <c r="C23" s="103" t="s">
        <v>228</v>
      </c>
      <c r="D23" s="101"/>
    </row>
    <row r="24" spans="1:4" ht="19.5" customHeight="1">
      <c r="A24" s="99">
        <v>3</v>
      </c>
      <c r="B24" s="100" t="s">
        <v>237</v>
      </c>
      <c r="C24" s="104"/>
      <c r="D24" s="99"/>
    </row>
    <row r="25" spans="1:4" ht="19.5" customHeight="1">
      <c r="A25" s="101" t="s">
        <v>238</v>
      </c>
      <c r="B25" s="102" t="s">
        <v>239</v>
      </c>
      <c r="C25" s="103" t="s">
        <v>240</v>
      </c>
      <c r="D25" s="101"/>
    </row>
    <row r="26" spans="1:4" ht="19.5" customHeight="1">
      <c r="A26" s="139"/>
      <c r="B26" s="102" t="s">
        <v>241</v>
      </c>
      <c r="C26" s="103"/>
      <c r="D26" s="101"/>
    </row>
    <row r="27" spans="1:4" ht="19.5" customHeight="1">
      <c r="A27" s="139"/>
      <c r="B27" s="102" t="s">
        <v>242</v>
      </c>
      <c r="C27" s="103" t="s">
        <v>243</v>
      </c>
      <c r="D27" s="101"/>
    </row>
    <row r="28" spans="1:4" ht="19.5" customHeight="1">
      <c r="A28" s="101"/>
      <c r="B28" s="102" t="s">
        <v>244</v>
      </c>
      <c r="C28" s="103" t="s">
        <v>243</v>
      </c>
      <c r="D28" s="101"/>
    </row>
    <row r="29" spans="1:4" ht="19.5" customHeight="1">
      <c r="A29" s="101"/>
      <c r="B29" s="102" t="s">
        <v>245</v>
      </c>
      <c r="C29" s="103" t="s">
        <v>243</v>
      </c>
      <c r="D29" s="101"/>
    </row>
    <row r="30" spans="1:4" ht="19.5" customHeight="1">
      <c r="A30" s="101" t="s">
        <v>246</v>
      </c>
      <c r="B30" s="102" t="s">
        <v>247</v>
      </c>
      <c r="C30" s="103" t="s">
        <v>248</v>
      </c>
      <c r="D30" s="105"/>
    </row>
    <row r="31" spans="1:4" ht="19.5" customHeight="1">
      <c r="A31" s="139"/>
      <c r="B31" s="102" t="s">
        <v>249</v>
      </c>
      <c r="C31" s="103"/>
      <c r="D31" s="106"/>
    </row>
    <row r="32" spans="1:4" ht="19.5" customHeight="1">
      <c r="A32" s="139"/>
      <c r="B32" s="102" t="s">
        <v>250</v>
      </c>
      <c r="C32" s="103" t="s">
        <v>248</v>
      </c>
      <c r="D32" s="106"/>
    </row>
    <row r="33" spans="1:4" ht="19.5" customHeight="1">
      <c r="A33" s="101"/>
      <c r="B33" s="102" t="s">
        <v>251</v>
      </c>
      <c r="C33" s="103" t="s">
        <v>248</v>
      </c>
      <c r="D33" s="101"/>
    </row>
    <row r="34" spans="1:4" ht="19.5" customHeight="1">
      <c r="A34" s="101"/>
      <c r="B34" s="102" t="s">
        <v>252</v>
      </c>
      <c r="C34" s="103" t="s">
        <v>248</v>
      </c>
      <c r="D34" s="101"/>
    </row>
    <row r="35" spans="1:4" ht="19.5" customHeight="1">
      <c r="A35" s="72"/>
      <c r="B35" s="128" t="s">
        <v>262</v>
      </c>
      <c r="C35" s="128"/>
      <c r="D35" s="128"/>
    </row>
    <row r="36" spans="1:4" ht="19.5" customHeight="1">
      <c r="A36" s="75"/>
      <c r="B36" s="1"/>
      <c r="C36" s="76" t="s">
        <v>189</v>
      </c>
      <c r="D36" s="76"/>
    </row>
    <row r="37" spans="1:4" ht="19.5" customHeight="1">
      <c r="A37" s="107"/>
      <c r="D37" s="96"/>
    </row>
    <row r="38" spans="1:4" ht="19.5" customHeight="1">
      <c r="A38" s="96"/>
      <c r="D38" s="96"/>
    </row>
    <row r="39" spans="1:4" ht="19.5" customHeight="1">
      <c r="A39" s="96"/>
      <c r="D39" s="96"/>
    </row>
    <row r="40" spans="1:4" ht="19.5" customHeight="1">
      <c r="A40" s="96"/>
      <c r="D40" s="96"/>
    </row>
    <row r="41" spans="1:4" ht="19.5" customHeight="1">
      <c r="A41" s="96"/>
      <c r="D41" s="96"/>
    </row>
    <row r="42" spans="1:4" ht="19.5" customHeight="1">
      <c r="A42" s="96"/>
      <c r="D42" s="96"/>
    </row>
    <row r="43" spans="1:4" ht="19.5" customHeight="1">
      <c r="A43" s="96"/>
      <c r="D43" s="96"/>
    </row>
    <row r="44" spans="1:4" ht="19.5" customHeight="1">
      <c r="A44" s="96"/>
      <c r="D44" s="96"/>
    </row>
    <row r="45" spans="1:4" ht="19.5" customHeight="1">
      <c r="A45" s="96"/>
      <c r="D45" s="96"/>
    </row>
    <row r="46" spans="1:4" ht="19.5" customHeight="1">
      <c r="A46" s="96"/>
      <c r="D46" s="96"/>
    </row>
    <row r="47" spans="1:4" ht="19.5" customHeight="1">
      <c r="A47" s="96"/>
      <c r="D47" s="96"/>
    </row>
    <row r="48" spans="1:4" ht="19.5" customHeight="1">
      <c r="A48" s="96"/>
      <c r="D48" s="96"/>
    </row>
    <row r="49" spans="1:4" ht="19.5" customHeight="1">
      <c r="A49" s="96"/>
      <c r="D49" s="96"/>
    </row>
    <row r="50" spans="1:4" ht="19.5" customHeight="1">
      <c r="A50" s="96"/>
      <c r="D50" s="96"/>
    </row>
    <row r="51" spans="1:4" ht="19.5" customHeight="1">
      <c r="A51" s="96"/>
      <c r="D51" s="96"/>
    </row>
    <row r="52" spans="1:4" ht="19.5" customHeight="1">
      <c r="A52" s="96"/>
      <c r="D52" s="96"/>
    </row>
    <row r="53" spans="1:4" ht="19.5" customHeight="1">
      <c r="A53" s="96"/>
      <c r="D53" s="96"/>
    </row>
    <row r="54" spans="1:4" ht="19.5" customHeight="1">
      <c r="A54" s="96"/>
      <c r="D54" s="96"/>
    </row>
    <row r="55" spans="1:4" ht="19.5" customHeight="1">
      <c r="A55" s="96"/>
      <c r="D55" s="96"/>
    </row>
    <row r="56" spans="1:4" ht="19.5" customHeight="1">
      <c r="A56" s="96"/>
      <c r="D56" s="96"/>
    </row>
    <row r="57" spans="1:4" ht="19.5" customHeight="1">
      <c r="A57" s="96"/>
      <c r="D57" s="96"/>
    </row>
    <row r="58" spans="1:4" ht="19.5" customHeight="1">
      <c r="A58" s="96"/>
      <c r="D58" s="96"/>
    </row>
    <row r="59" spans="1:4" ht="19.5" customHeight="1">
      <c r="A59" s="96"/>
      <c r="D59" s="96"/>
    </row>
    <row r="60" spans="1:4" ht="19.5" customHeight="1">
      <c r="A60" s="96"/>
      <c r="D60" s="96"/>
    </row>
    <row r="61" spans="1:4" ht="19.5" customHeight="1">
      <c r="A61" s="96"/>
      <c r="D61" s="96"/>
    </row>
    <row r="62" spans="1:4" ht="19.5" customHeight="1">
      <c r="A62" s="96"/>
      <c r="D62" s="96"/>
    </row>
    <row r="63" spans="1:4" ht="19.5" customHeight="1">
      <c r="A63" s="96"/>
      <c r="D63" s="96"/>
    </row>
    <row r="64" spans="1:4" ht="19.5" customHeight="1">
      <c r="A64" s="96"/>
      <c r="D64" s="96"/>
    </row>
    <row r="65" spans="1:4" ht="19.5" customHeight="1">
      <c r="A65" s="96"/>
      <c r="D65" s="96"/>
    </row>
    <row r="66" spans="1:4" ht="19.5" customHeight="1">
      <c r="A66" s="96"/>
      <c r="D66" s="96"/>
    </row>
    <row r="67" spans="1:4" ht="19.5" customHeight="1">
      <c r="A67" s="96"/>
      <c r="D67" s="96"/>
    </row>
    <row r="68" spans="1:4" ht="19.5" customHeight="1">
      <c r="A68" s="96"/>
      <c r="D68" s="96"/>
    </row>
    <row r="69" spans="1:4" ht="19.5" customHeight="1">
      <c r="A69" s="96"/>
      <c r="D69" s="96"/>
    </row>
    <row r="70" spans="1:4" ht="19.5" customHeight="1">
      <c r="A70" s="96"/>
      <c r="D70" s="96"/>
    </row>
    <row r="71" spans="1:4" ht="19.5" customHeight="1">
      <c r="A71" s="96"/>
      <c r="D71" s="96"/>
    </row>
    <row r="72" spans="1:4" ht="19.5" customHeight="1">
      <c r="A72" s="96"/>
      <c r="D72" s="96"/>
    </row>
    <row r="73" spans="1:4" ht="19.5" customHeight="1">
      <c r="A73" s="96"/>
      <c r="D73" s="96"/>
    </row>
    <row r="74" spans="1:4" ht="19.5" customHeight="1">
      <c r="A74" s="96"/>
      <c r="D74" s="96"/>
    </row>
    <row r="75" spans="1:4" ht="19.5" customHeight="1">
      <c r="A75" s="96"/>
      <c r="D75" s="96"/>
    </row>
    <row r="76" spans="1:4" ht="19.5" customHeight="1">
      <c r="A76" s="96"/>
      <c r="D76" s="96"/>
    </row>
    <row r="77" spans="1:4" ht="19.5" customHeight="1">
      <c r="A77" s="96"/>
      <c r="D77" s="96"/>
    </row>
    <row r="78" spans="1:4" ht="19.5" customHeight="1">
      <c r="A78" s="96"/>
      <c r="D78" s="96"/>
    </row>
    <row r="79" spans="1:4" ht="19.5" customHeight="1">
      <c r="A79" s="96"/>
      <c r="D79" s="96"/>
    </row>
    <row r="80" spans="1:4" ht="19.5" customHeight="1">
      <c r="A80" s="96"/>
      <c r="D80" s="96"/>
    </row>
    <row r="81" spans="1:4" ht="19.5" customHeight="1">
      <c r="A81" s="96"/>
      <c r="D81" s="96"/>
    </row>
    <row r="82" spans="1:4" ht="19.5" customHeight="1">
      <c r="A82" s="96"/>
      <c r="D82" s="96"/>
    </row>
    <row r="83" spans="1:4" ht="19.5" customHeight="1">
      <c r="A83" s="96"/>
      <c r="D83" s="96"/>
    </row>
    <row r="84" spans="1:4" ht="19.5" customHeight="1">
      <c r="A84" s="96"/>
      <c r="D84" s="96"/>
    </row>
    <row r="85" spans="1:4" ht="19.5" customHeight="1">
      <c r="A85" s="96"/>
      <c r="D85" s="96"/>
    </row>
    <row r="86" spans="1:4" ht="19.5" customHeight="1">
      <c r="A86" s="96"/>
      <c r="D86" s="96"/>
    </row>
    <row r="87" spans="1:4" ht="19.5" customHeight="1">
      <c r="A87" s="96"/>
      <c r="D87" s="96"/>
    </row>
    <row r="88" spans="1:4" ht="19.5" customHeight="1">
      <c r="A88" s="96"/>
      <c r="D88" s="96"/>
    </row>
    <row r="89" spans="1:4" ht="19.5" customHeight="1">
      <c r="A89" s="96"/>
      <c r="D89" s="96"/>
    </row>
    <row r="90" spans="1:4" ht="19.5" customHeight="1">
      <c r="A90" s="96"/>
      <c r="D90" s="96"/>
    </row>
    <row r="91" spans="1:4" ht="19.5" customHeight="1">
      <c r="A91" s="96"/>
      <c r="D91" s="96"/>
    </row>
    <row r="92" spans="1:4" ht="19.5" customHeight="1">
      <c r="A92" s="96"/>
      <c r="D92" s="96"/>
    </row>
    <row r="93" spans="1:4" ht="19.5" customHeight="1">
      <c r="A93" s="96"/>
      <c r="D93" s="96"/>
    </row>
    <row r="94" spans="1:4" ht="19.5" customHeight="1">
      <c r="A94" s="96"/>
      <c r="D94" s="96"/>
    </row>
    <row r="95" spans="1:4" ht="19.5" customHeight="1">
      <c r="A95" s="96"/>
      <c r="D95" s="96"/>
    </row>
    <row r="96" spans="1:4" ht="19.5" customHeight="1">
      <c r="A96" s="96"/>
      <c r="D96" s="96"/>
    </row>
    <row r="97" spans="1:4" ht="19.5" customHeight="1">
      <c r="A97" s="96"/>
      <c r="D97" s="96"/>
    </row>
    <row r="98" spans="1:4" ht="19.5" customHeight="1">
      <c r="A98" s="96"/>
      <c r="D98" s="96"/>
    </row>
    <row r="99" spans="1:4" ht="19.5" customHeight="1">
      <c r="A99" s="96"/>
      <c r="D99" s="96"/>
    </row>
    <row r="100" spans="1:4" ht="19.5" customHeight="1">
      <c r="A100" s="96"/>
      <c r="D100" s="96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mergeCells count="6">
    <mergeCell ref="A26:A27"/>
    <mergeCell ref="A31:A32"/>
    <mergeCell ref="B35:D35"/>
    <mergeCell ref="A1:B1"/>
    <mergeCell ref="A2:D2"/>
    <mergeCell ref="A3:D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33">
      <selection activeCell="H9" sqref="H9"/>
    </sheetView>
  </sheetViews>
  <sheetFormatPr defaultColWidth="9.140625" defaultRowHeight="12.75"/>
  <cols>
    <col min="1" max="1" width="7.00390625" style="6" customWidth="1"/>
    <col min="2" max="2" width="9.140625" style="6" hidden="1" customWidth="1"/>
    <col min="3" max="3" width="47.28125" style="6" customWidth="1"/>
    <col min="4" max="4" width="8.8515625" style="9" customWidth="1"/>
    <col min="5" max="5" width="9.140625" style="6" hidden="1" customWidth="1"/>
    <col min="6" max="6" width="8.140625" style="9" customWidth="1"/>
    <col min="7" max="7" width="7.28125" style="9" customWidth="1"/>
    <col min="8" max="8" width="17.00390625" style="10" customWidth="1"/>
    <col min="9" max="16384" width="9.140625" style="6" customWidth="1"/>
  </cols>
  <sheetData>
    <row r="1" spans="1:11" ht="18" customHeight="1">
      <c r="A1" s="158" t="s">
        <v>63</v>
      </c>
      <c r="B1" s="158"/>
      <c r="C1" s="158"/>
      <c r="D1" s="158"/>
      <c r="E1" s="158"/>
      <c r="F1" s="158"/>
      <c r="G1" s="158"/>
      <c r="H1" s="158"/>
      <c r="I1" s="5"/>
      <c r="J1" s="5"/>
      <c r="K1" s="5"/>
    </row>
    <row r="2" spans="1:11" ht="18" customHeight="1">
      <c r="A2" s="158" t="s">
        <v>64</v>
      </c>
      <c r="B2" s="158"/>
      <c r="C2" s="158"/>
      <c r="D2" s="158"/>
      <c r="E2" s="158"/>
      <c r="F2" s="158"/>
      <c r="G2" s="158"/>
      <c r="H2" s="158"/>
      <c r="I2" s="5"/>
      <c r="J2" s="5"/>
      <c r="K2" s="5"/>
    </row>
    <row r="3" spans="1:9" ht="1.5" customHeight="1">
      <c r="A3" s="5"/>
      <c r="B3" s="5"/>
      <c r="C3" s="5"/>
      <c r="D3" s="5"/>
      <c r="E3" s="5"/>
      <c r="F3" s="7"/>
      <c r="G3" s="7"/>
      <c r="H3" s="7"/>
      <c r="I3" s="7"/>
    </row>
    <row r="4" spans="1:11" ht="18" customHeight="1">
      <c r="A4" s="7"/>
      <c r="B4" s="7"/>
      <c r="C4" s="159" t="s">
        <v>108</v>
      </c>
      <c r="D4" s="159"/>
      <c r="E4" s="159"/>
      <c r="F4" s="159"/>
      <c r="G4" s="159"/>
      <c r="H4" s="159"/>
      <c r="I4" s="8"/>
      <c r="J4" s="8"/>
      <c r="K4" s="8"/>
    </row>
    <row r="5" spans="1:11" ht="18" customHeight="1">
      <c r="A5" s="144" t="s">
        <v>156</v>
      </c>
      <c r="B5" s="144"/>
      <c r="C5" s="144"/>
      <c r="D5" s="144"/>
      <c r="E5" s="144"/>
      <c r="F5" s="144"/>
      <c r="G5" s="144"/>
      <c r="H5" s="144"/>
      <c r="I5" s="8"/>
      <c r="J5" s="8"/>
      <c r="K5" s="8"/>
    </row>
    <row r="6" spans="9:29" ht="13.5" customHeight="1"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8" ht="19.5" customHeight="1">
      <c r="A7" s="142" t="s">
        <v>0</v>
      </c>
      <c r="B7" s="12"/>
      <c r="C7" s="142" t="s">
        <v>1</v>
      </c>
      <c r="D7" s="146" t="s">
        <v>59</v>
      </c>
      <c r="E7" s="12"/>
      <c r="F7" s="147" t="s">
        <v>2</v>
      </c>
      <c r="G7" s="147"/>
      <c r="H7" s="142" t="s">
        <v>60</v>
      </c>
    </row>
    <row r="8" spans="1:8" ht="20.25" customHeight="1">
      <c r="A8" s="143"/>
      <c r="B8" s="12"/>
      <c r="C8" s="143"/>
      <c r="D8" s="146"/>
      <c r="E8" s="12"/>
      <c r="F8" s="13" t="s">
        <v>57</v>
      </c>
      <c r="G8" s="13" t="s">
        <v>58</v>
      </c>
      <c r="H8" s="143"/>
    </row>
    <row r="9" spans="1:8" ht="21.75" customHeight="1">
      <c r="A9" s="14" t="s">
        <v>65</v>
      </c>
      <c r="B9" s="14"/>
      <c r="C9" s="14" t="s">
        <v>3</v>
      </c>
      <c r="D9" s="2" t="s">
        <v>4</v>
      </c>
      <c r="E9" s="14"/>
      <c r="F9" s="15" t="s">
        <v>5</v>
      </c>
      <c r="G9" s="15" t="s">
        <v>6</v>
      </c>
      <c r="H9" s="19">
        <f>H11+H15+H18+H25+H34+H42</f>
        <v>13856805000</v>
      </c>
    </row>
    <row r="10" spans="1:8" ht="21" customHeight="1">
      <c r="A10" s="14" t="s">
        <v>66</v>
      </c>
      <c r="B10" s="14"/>
      <c r="C10" s="16" t="s">
        <v>7</v>
      </c>
      <c r="D10" s="2">
        <v>2.378</v>
      </c>
      <c r="E10" s="14"/>
      <c r="F10" s="2">
        <v>951</v>
      </c>
      <c r="G10" s="2">
        <v>1427</v>
      </c>
      <c r="H10" s="19">
        <v>12679605000</v>
      </c>
    </row>
    <row r="11" spans="1:8" ht="21" customHeight="1">
      <c r="A11" s="14" t="s">
        <v>8</v>
      </c>
      <c r="B11" s="14"/>
      <c r="C11" s="17" t="s">
        <v>71</v>
      </c>
      <c r="D11" s="156">
        <v>11</v>
      </c>
      <c r="E11" s="156"/>
      <c r="F11" s="18">
        <v>8</v>
      </c>
      <c r="G11" s="18">
        <v>3</v>
      </c>
      <c r="H11" s="4">
        <f>H12+H14</f>
        <v>53460000</v>
      </c>
    </row>
    <row r="12" spans="1:8" ht="21" customHeight="1">
      <c r="A12" s="51" t="s">
        <v>153</v>
      </c>
      <c r="B12" s="14"/>
      <c r="C12" s="14" t="s">
        <v>9</v>
      </c>
      <c r="D12" s="153">
        <v>9</v>
      </c>
      <c r="E12" s="153"/>
      <c r="F12" s="2">
        <v>7</v>
      </c>
      <c r="G12" s="2">
        <v>2</v>
      </c>
      <c r="H12" s="3">
        <v>43740000</v>
      </c>
    </row>
    <row r="13" spans="1:8" ht="21" customHeight="1">
      <c r="A13" s="51" t="s">
        <v>154</v>
      </c>
      <c r="B13" s="14"/>
      <c r="C13" s="16" t="s">
        <v>68</v>
      </c>
      <c r="D13" s="153"/>
      <c r="E13" s="153"/>
      <c r="F13" s="2"/>
      <c r="G13" s="2"/>
      <c r="H13" s="3"/>
    </row>
    <row r="14" spans="1:11" ht="21" customHeight="1">
      <c r="A14" s="51" t="s">
        <v>155</v>
      </c>
      <c r="B14" s="14"/>
      <c r="C14" s="16" t="s">
        <v>70</v>
      </c>
      <c r="D14" s="153">
        <v>2</v>
      </c>
      <c r="E14" s="153"/>
      <c r="F14" s="2">
        <v>1</v>
      </c>
      <c r="G14" s="2">
        <v>1</v>
      </c>
      <c r="H14" s="3">
        <v>9720000</v>
      </c>
      <c r="K14" s="6" t="s">
        <v>69</v>
      </c>
    </row>
    <row r="15" spans="1:8" ht="21" customHeight="1">
      <c r="A15" s="160" t="s">
        <v>12</v>
      </c>
      <c r="B15" s="160"/>
      <c r="C15" s="20" t="s">
        <v>13</v>
      </c>
      <c r="D15" s="153" t="s">
        <v>14</v>
      </c>
      <c r="E15" s="153"/>
      <c r="F15" s="2" t="s">
        <v>15</v>
      </c>
      <c r="G15" s="21" t="s">
        <v>16</v>
      </c>
      <c r="H15" s="4">
        <f>H16+H17</f>
        <v>269190000</v>
      </c>
    </row>
    <row r="16" spans="1:8" ht="19.5" customHeight="1">
      <c r="A16" s="152" t="s">
        <v>17</v>
      </c>
      <c r="B16" s="152"/>
      <c r="C16" s="22" t="s">
        <v>18</v>
      </c>
      <c r="D16" s="153">
        <v>24</v>
      </c>
      <c r="E16" s="153"/>
      <c r="F16" s="2"/>
      <c r="G16" s="2">
        <v>24</v>
      </c>
      <c r="H16" s="3">
        <v>72630000</v>
      </c>
    </row>
    <row r="17" spans="1:8" ht="17.25" customHeight="1">
      <c r="A17" s="152" t="s">
        <v>20</v>
      </c>
      <c r="B17" s="152"/>
      <c r="C17" s="22" t="s">
        <v>21</v>
      </c>
      <c r="D17" s="153">
        <v>29</v>
      </c>
      <c r="E17" s="153"/>
      <c r="F17" s="2" t="s">
        <v>15</v>
      </c>
      <c r="G17" s="2">
        <v>29</v>
      </c>
      <c r="H17" s="3">
        <v>196560000</v>
      </c>
    </row>
    <row r="18" spans="1:8" ht="21" customHeight="1">
      <c r="A18" s="152" t="s">
        <v>22</v>
      </c>
      <c r="B18" s="152"/>
      <c r="C18" s="20" t="s">
        <v>23</v>
      </c>
      <c r="D18" s="156">
        <v>1000</v>
      </c>
      <c r="E18" s="156"/>
      <c r="F18" s="18">
        <v>260</v>
      </c>
      <c r="G18" s="18">
        <v>740</v>
      </c>
      <c r="H18" s="4">
        <f>H22+H19</f>
        <v>3471795000</v>
      </c>
    </row>
    <row r="19" spans="1:8" ht="30.75" customHeight="1">
      <c r="A19" s="152" t="s">
        <v>24</v>
      </c>
      <c r="B19" s="152"/>
      <c r="C19" s="23" t="s">
        <v>25</v>
      </c>
      <c r="D19" s="153" t="s">
        <v>26</v>
      </c>
      <c r="E19" s="153"/>
      <c r="F19" s="2" t="s">
        <v>12</v>
      </c>
      <c r="G19" s="2" t="s">
        <v>27</v>
      </c>
      <c r="H19" s="3">
        <f>H20+H21</f>
        <v>356805000</v>
      </c>
    </row>
    <row r="20" spans="1:8" ht="16.5" customHeight="1">
      <c r="A20" s="152" t="s">
        <v>28</v>
      </c>
      <c r="B20" s="152"/>
      <c r="C20" s="22" t="s">
        <v>29</v>
      </c>
      <c r="D20" s="157" t="s">
        <v>30</v>
      </c>
      <c r="E20" s="157"/>
      <c r="F20" s="24" t="s">
        <v>12</v>
      </c>
      <c r="G20" s="24" t="s">
        <v>31</v>
      </c>
      <c r="H20" s="25">
        <v>221130000</v>
      </c>
    </row>
    <row r="21" spans="1:8" ht="16.5" customHeight="1">
      <c r="A21" s="152" t="s">
        <v>32</v>
      </c>
      <c r="B21" s="152"/>
      <c r="C21" s="22" t="s">
        <v>33</v>
      </c>
      <c r="D21" s="157" t="s">
        <v>34</v>
      </c>
      <c r="E21" s="157"/>
      <c r="F21" s="24"/>
      <c r="G21" s="24" t="s">
        <v>34</v>
      </c>
      <c r="H21" s="25">
        <v>135675000</v>
      </c>
    </row>
    <row r="22" spans="1:8" ht="30.75" customHeight="1">
      <c r="A22" s="152" t="s">
        <v>35</v>
      </c>
      <c r="B22" s="152"/>
      <c r="C22" s="23" t="s">
        <v>36</v>
      </c>
      <c r="D22" s="153">
        <v>935</v>
      </c>
      <c r="E22" s="153"/>
      <c r="F22" s="2">
        <v>256</v>
      </c>
      <c r="G22" s="26">
        <v>679</v>
      </c>
      <c r="H22" s="3">
        <v>3114990000</v>
      </c>
    </row>
    <row r="23" spans="1:8" ht="16.5" customHeight="1">
      <c r="A23" s="152"/>
      <c r="B23" s="152"/>
      <c r="C23" s="22" t="s">
        <v>37</v>
      </c>
      <c r="D23" s="153">
        <v>130</v>
      </c>
      <c r="E23" s="153"/>
      <c r="F23" s="2">
        <v>31</v>
      </c>
      <c r="G23" s="26">
        <v>99</v>
      </c>
      <c r="H23" s="3"/>
    </row>
    <row r="24" spans="1:8" ht="15.75" customHeight="1">
      <c r="A24" s="152" t="s">
        <v>38</v>
      </c>
      <c r="B24" s="152"/>
      <c r="C24" s="23" t="s">
        <v>39</v>
      </c>
      <c r="D24" s="153"/>
      <c r="E24" s="153"/>
      <c r="F24" s="2"/>
      <c r="G24" s="2"/>
      <c r="H24" s="3"/>
    </row>
    <row r="25" spans="1:8" ht="21" customHeight="1">
      <c r="A25" s="152" t="s">
        <v>40</v>
      </c>
      <c r="B25" s="152"/>
      <c r="C25" s="20" t="s">
        <v>41</v>
      </c>
      <c r="D25" s="156">
        <v>1314</v>
      </c>
      <c r="E25" s="156"/>
      <c r="F25" s="18">
        <v>680</v>
      </c>
      <c r="G25" s="18">
        <v>634</v>
      </c>
      <c r="H25" s="4">
        <f>H26+H30</f>
        <v>7901550000</v>
      </c>
    </row>
    <row r="26" spans="1:8" ht="21.75" customHeight="1">
      <c r="A26" s="152" t="s">
        <v>42</v>
      </c>
      <c r="B26" s="152"/>
      <c r="C26" s="23" t="s">
        <v>43</v>
      </c>
      <c r="D26" s="153">
        <v>475</v>
      </c>
      <c r="E26" s="153"/>
      <c r="F26" s="2">
        <v>219</v>
      </c>
      <c r="G26" s="2">
        <v>256</v>
      </c>
      <c r="H26" s="3">
        <f>H27+H28+H29</f>
        <v>3338010000</v>
      </c>
    </row>
    <row r="27" spans="1:12" ht="21" customHeight="1">
      <c r="A27" s="152" t="s">
        <v>28</v>
      </c>
      <c r="B27" s="152"/>
      <c r="C27" s="27" t="s">
        <v>44</v>
      </c>
      <c r="D27" s="157">
        <v>67</v>
      </c>
      <c r="E27" s="157"/>
      <c r="F27" s="24">
        <v>34</v>
      </c>
      <c r="G27" s="24">
        <v>33</v>
      </c>
      <c r="H27" s="25">
        <v>541350000</v>
      </c>
      <c r="L27" s="6" t="s">
        <v>69</v>
      </c>
    </row>
    <row r="28" spans="1:8" ht="21" customHeight="1">
      <c r="A28" s="152" t="s">
        <v>32</v>
      </c>
      <c r="B28" s="152"/>
      <c r="C28" s="27" t="s">
        <v>45</v>
      </c>
      <c r="D28" s="157">
        <v>234</v>
      </c>
      <c r="E28" s="157"/>
      <c r="F28" s="24">
        <v>127</v>
      </c>
      <c r="G28" s="24">
        <v>107</v>
      </c>
      <c r="H28" s="25">
        <v>1486755000</v>
      </c>
    </row>
    <row r="29" spans="1:8" ht="21" customHeight="1">
      <c r="A29" s="152" t="s">
        <v>46</v>
      </c>
      <c r="B29" s="152"/>
      <c r="C29" s="27" t="s">
        <v>47</v>
      </c>
      <c r="D29" s="157">
        <v>174</v>
      </c>
      <c r="E29" s="157"/>
      <c r="F29" s="24">
        <v>58</v>
      </c>
      <c r="G29" s="24">
        <v>116</v>
      </c>
      <c r="H29" s="25">
        <v>1309905000</v>
      </c>
    </row>
    <row r="30" spans="1:8" ht="21" customHeight="1">
      <c r="A30" s="152" t="s">
        <v>48</v>
      </c>
      <c r="B30" s="152"/>
      <c r="C30" s="23" t="s">
        <v>49</v>
      </c>
      <c r="D30" s="153">
        <v>839</v>
      </c>
      <c r="E30" s="153"/>
      <c r="F30" s="2">
        <v>461</v>
      </c>
      <c r="G30" s="2">
        <v>378</v>
      </c>
      <c r="H30" s="3">
        <f>H31+H32+H33</f>
        <v>4563540000</v>
      </c>
    </row>
    <row r="31" spans="1:8" ht="21.75" customHeight="1">
      <c r="A31" s="152" t="s">
        <v>28</v>
      </c>
      <c r="B31" s="152"/>
      <c r="C31" s="27" t="s">
        <v>44</v>
      </c>
      <c r="D31" s="157">
        <v>89</v>
      </c>
      <c r="E31" s="157"/>
      <c r="F31" s="24">
        <v>58</v>
      </c>
      <c r="G31" s="24">
        <v>31</v>
      </c>
      <c r="H31" s="25">
        <v>591030000</v>
      </c>
    </row>
    <row r="32" spans="1:8" ht="21" customHeight="1">
      <c r="A32" s="152" t="s">
        <v>32</v>
      </c>
      <c r="B32" s="152"/>
      <c r="C32" s="27" t="s">
        <v>45</v>
      </c>
      <c r="D32" s="157">
        <v>460</v>
      </c>
      <c r="E32" s="157"/>
      <c r="F32" s="24">
        <v>257</v>
      </c>
      <c r="G32" s="24">
        <v>203</v>
      </c>
      <c r="H32" s="25">
        <v>2215755000</v>
      </c>
    </row>
    <row r="33" spans="1:8" ht="21" customHeight="1">
      <c r="A33" s="152" t="s">
        <v>46</v>
      </c>
      <c r="B33" s="152"/>
      <c r="C33" s="27" t="s">
        <v>47</v>
      </c>
      <c r="D33" s="157">
        <v>290</v>
      </c>
      <c r="E33" s="157"/>
      <c r="F33" s="24">
        <v>146</v>
      </c>
      <c r="G33" s="24">
        <v>144</v>
      </c>
      <c r="H33" s="25">
        <v>1756755000</v>
      </c>
    </row>
    <row r="34" spans="1:8" ht="21" customHeight="1">
      <c r="A34" s="150" t="s">
        <v>50</v>
      </c>
      <c r="B34" s="150"/>
      <c r="C34" s="28" t="s">
        <v>51</v>
      </c>
      <c r="D34" s="156">
        <v>481</v>
      </c>
      <c r="E34" s="156"/>
      <c r="F34" s="18">
        <v>241</v>
      </c>
      <c r="G34" s="18">
        <v>240</v>
      </c>
      <c r="H34" s="4">
        <f>H37+H35+H38</f>
        <v>1566810000</v>
      </c>
    </row>
    <row r="35" spans="1:8" ht="18" customHeight="1">
      <c r="A35" s="152" t="s">
        <v>8</v>
      </c>
      <c r="B35" s="152"/>
      <c r="C35" s="23" t="s">
        <v>9</v>
      </c>
      <c r="D35" s="153">
        <v>2</v>
      </c>
      <c r="E35" s="153"/>
      <c r="F35" s="2">
        <v>1</v>
      </c>
      <c r="G35" s="2" t="s">
        <v>8</v>
      </c>
      <c r="H35" s="3">
        <v>18630000</v>
      </c>
    </row>
    <row r="36" spans="1:8" ht="15" customHeight="1">
      <c r="A36" s="152"/>
      <c r="B36" s="152"/>
      <c r="C36" s="22" t="s">
        <v>11</v>
      </c>
      <c r="D36" s="153"/>
      <c r="E36" s="153"/>
      <c r="F36" s="2"/>
      <c r="G36" s="2"/>
      <c r="H36" s="3"/>
    </row>
    <row r="37" spans="1:8" ht="30" customHeight="1">
      <c r="A37" s="152" t="s">
        <v>15</v>
      </c>
      <c r="B37" s="152"/>
      <c r="C37" s="23" t="s">
        <v>52</v>
      </c>
      <c r="D37" s="153">
        <v>468</v>
      </c>
      <c r="E37" s="153"/>
      <c r="F37" s="2">
        <v>235</v>
      </c>
      <c r="G37" s="2">
        <v>233</v>
      </c>
      <c r="H37" s="3">
        <v>1494720000</v>
      </c>
    </row>
    <row r="38" spans="1:8" ht="30.75" customHeight="1">
      <c r="A38" s="152" t="s">
        <v>12</v>
      </c>
      <c r="B38" s="152"/>
      <c r="C38" s="23" t="s">
        <v>61</v>
      </c>
      <c r="D38" s="153">
        <v>11</v>
      </c>
      <c r="E38" s="153"/>
      <c r="F38" s="2" t="s">
        <v>22</v>
      </c>
      <c r="G38" s="2">
        <v>6</v>
      </c>
      <c r="H38" s="3">
        <v>53460000</v>
      </c>
    </row>
    <row r="39" spans="1:8" ht="32.25" customHeight="1">
      <c r="A39" s="152" t="s">
        <v>17</v>
      </c>
      <c r="B39" s="152"/>
      <c r="C39" s="22" t="s">
        <v>53</v>
      </c>
      <c r="D39" s="153">
        <v>11</v>
      </c>
      <c r="E39" s="153"/>
      <c r="F39" s="2">
        <v>5</v>
      </c>
      <c r="G39" s="2">
        <v>6</v>
      </c>
      <c r="H39" s="3">
        <v>53460000</v>
      </c>
    </row>
    <row r="40" spans="1:8" ht="38.25" customHeight="1">
      <c r="A40" s="152" t="s">
        <v>20</v>
      </c>
      <c r="B40" s="152"/>
      <c r="C40" s="22" t="s">
        <v>62</v>
      </c>
      <c r="D40" s="153"/>
      <c r="E40" s="153"/>
      <c r="F40" s="2"/>
      <c r="G40" s="2"/>
      <c r="H40" s="3"/>
    </row>
    <row r="41" spans="1:8" ht="28.5" customHeight="1">
      <c r="A41" s="150" t="s">
        <v>54</v>
      </c>
      <c r="B41" s="150"/>
      <c r="C41" s="28" t="s">
        <v>67</v>
      </c>
      <c r="D41" s="153"/>
      <c r="E41" s="153"/>
      <c r="F41" s="2"/>
      <c r="G41" s="2"/>
      <c r="H41" s="3"/>
    </row>
    <row r="42" spans="1:8" ht="21" customHeight="1">
      <c r="A42" s="150" t="s">
        <v>55</v>
      </c>
      <c r="B42" s="150"/>
      <c r="C42" s="29" t="s">
        <v>56</v>
      </c>
      <c r="D42" s="156">
        <v>110</v>
      </c>
      <c r="E42" s="156"/>
      <c r="F42" s="18">
        <v>63</v>
      </c>
      <c r="G42" s="18">
        <v>47</v>
      </c>
      <c r="H42" s="4">
        <v>594000000</v>
      </c>
    </row>
    <row r="43" spans="1:8" ht="21" customHeight="1">
      <c r="A43" s="30"/>
      <c r="B43" s="30"/>
      <c r="C43" s="31"/>
      <c r="D43" s="32"/>
      <c r="E43" s="32"/>
      <c r="F43" s="32"/>
      <c r="G43" s="32"/>
      <c r="H43" s="33"/>
    </row>
    <row r="44" spans="1:29" ht="16.5" customHeight="1">
      <c r="A44" s="7"/>
      <c r="B44" s="155" t="s">
        <v>265</v>
      </c>
      <c r="C44" s="155"/>
      <c r="D44" s="155"/>
      <c r="E44" s="155"/>
      <c r="F44" s="155"/>
      <c r="G44" s="155"/>
      <c r="H44" s="155"/>
      <c r="I44" s="7"/>
      <c r="J44" s="34"/>
      <c r="K44" s="34"/>
      <c r="L44" s="34"/>
      <c r="M44" s="34"/>
      <c r="N44" s="34"/>
      <c r="O44" s="34"/>
      <c r="P44" s="34"/>
      <c r="Q44" s="34"/>
      <c r="R44" s="7"/>
      <c r="S44" s="7"/>
      <c r="T44" s="7"/>
      <c r="U44" s="34"/>
      <c r="V44" s="34"/>
      <c r="W44" s="34"/>
      <c r="X44" s="34"/>
      <c r="Y44" s="34"/>
      <c r="Z44" s="34"/>
      <c r="AA44" s="34"/>
      <c r="AB44" s="34"/>
      <c r="AC44" s="7"/>
    </row>
    <row r="45" spans="1:29" ht="16.5" customHeight="1">
      <c r="A45" s="7"/>
      <c r="B45" s="7"/>
      <c r="C45" s="154" t="s">
        <v>266</v>
      </c>
      <c r="D45" s="154"/>
      <c r="E45" s="154"/>
      <c r="F45" s="154"/>
      <c r="G45" s="7"/>
      <c r="H45" s="7"/>
      <c r="I45" s="7"/>
      <c r="J45" s="7"/>
      <c r="K45" s="35"/>
      <c r="L45" s="35"/>
      <c r="M45" s="35"/>
      <c r="N45" s="35"/>
      <c r="O45" s="35"/>
      <c r="P45" s="7"/>
      <c r="Q45" s="7"/>
      <c r="R45" s="7"/>
      <c r="S45" s="7"/>
      <c r="T45" s="7"/>
      <c r="U45" s="7"/>
      <c r="V45" s="35"/>
      <c r="W45" s="35"/>
      <c r="X45" s="35"/>
      <c r="Y45" s="35"/>
      <c r="Z45" s="35"/>
      <c r="AA45" s="35"/>
      <c r="AB45" s="7"/>
      <c r="AC45" s="7"/>
    </row>
    <row r="46" spans="1:8" ht="21" customHeight="1">
      <c r="A46" s="30"/>
      <c r="B46" s="30"/>
      <c r="C46" s="31"/>
      <c r="D46" s="32"/>
      <c r="E46" s="32"/>
      <c r="F46" s="32"/>
      <c r="G46" s="32"/>
      <c r="H46" s="33"/>
    </row>
    <row r="47" spans="1:8" ht="21" customHeight="1">
      <c r="A47" s="30"/>
      <c r="B47" s="30"/>
      <c r="C47" s="31"/>
      <c r="D47" s="6"/>
      <c r="F47" s="6"/>
      <c r="G47" s="6"/>
      <c r="H47" s="33"/>
    </row>
    <row r="48" spans="1:8" ht="21" customHeight="1">
      <c r="A48" s="30"/>
      <c r="B48" s="30"/>
      <c r="C48" s="31"/>
      <c r="D48" s="32"/>
      <c r="E48" s="32"/>
      <c r="F48" s="32"/>
      <c r="G48" s="32"/>
      <c r="H48" s="33"/>
    </row>
    <row r="49" spans="1:8" ht="18" customHeight="1">
      <c r="A49" s="7"/>
      <c r="B49" s="7"/>
      <c r="D49" s="151" t="s">
        <v>254</v>
      </c>
      <c r="E49" s="151"/>
      <c r="F49" s="151"/>
      <c r="G49" s="151"/>
      <c r="H49" s="6"/>
    </row>
    <row r="50" spans="1:8" ht="16.5" customHeight="1">
      <c r="A50" s="7"/>
      <c r="B50" s="151"/>
      <c r="C50" s="151"/>
      <c r="D50" s="151"/>
      <c r="E50" s="151"/>
      <c r="F50" s="151"/>
      <c r="G50" s="36"/>
      <c r="H50" s="38"/>
    </row>
    <row r="51" spans="1:8" ht="16.5" customHeight="1">
      <c r="A51" s="7"/>
      <c r="B51" s="148"/>
      <c r="C51" s="148"/>
      <c r="D51" s="148"/>
      <c r="E51" s="148"/>
      <c r="F51" s="148"/>
      <c r="G51" s="36"/>
      <c r="H51" s="39"/>
    </row>
    <row r="52" spans="1:8" ht="56.25" customHeight="1">
      <c r="A52" s="7"/>
      <c r="B52" s="7"/>
      <c r="C52" s="7"/>
      <c r="D52" s="36"/>
      <c r="E52" s="7"/>
      <c r="F52" s="36"/>
      <c r="G52" s="36"/>
      <c r="H52" s="37"/>
    </row>
    <row r="53" spans="1:8" ht="21.75" customHeight="1">
      <c r="A53" s="7"/>
      <c r="B53" s="145"/>
      <c r="C53" s="145"/>
      <c r="D53" s="145"/>
      <c r="E53" s="7"/>
      <c r="F53" s="36"/>
      <c r="G53" s="149"/>
      <c r="H53" s="149"/>
    </row>
    <row r="54" spans="1:8" ht="24.75" customHeight="1">
      <c r="A54" s="7"/>
      <c r="B54" s="145"/>
      <c r="C54" s="145"/>
      <c r="D54" s="145"/>
      <c r="E54" s="7"/>
      <c r="F54" s="36"/>
      <c r="G54" s="36"/>
      <c r="H54" s="37"/>
    </row>
    <row r="55" spans="1:8" ht="9" customHeight="1">
      <c r="A55" s="7"/>
      <c r="B55" s="145"/>
      <c r="C55" s="145"/>
      <c r="D55" s="145"/>
      <c r="E55" s="7"/>
      <c r="F55" s="36"/>
      <c r="G55" s="36"/>
      <c r="H55" s="37"/>
    </row>
    <row r="56" spans="1:8" ht="28.5" customHeight="1">
      <c r="A56" s="7"/>
      <c r="B56" s="145"/>
      <c r="C56" s="145"/>
      <c r="D56" s="145"/>
      <c r="E56" s="7"/>
      <c r="F56" s="36"/>
      <c r="G56" s="36"/>
      <c r="H56" s="37"/>
    </row>
  </sheetData>
  <sheetProtection/>
  <mergeCells count="80">
    <mergeCell ref="D11:E11"/>
    <mergeCell ref="D42:E42"/>
    <mergeCell ref="D12:E12"/>
    <mergeCell ref="D13:E13"/>
    <mergeCell ref="D14:E14"/>
    <mergeCell ref="D18:E18"/>
    <mergeCell ref="D41:E41"/>
    <mergeCell ref="A1:H1"/>
    <mergeCell ref="A2:H2"/>
    <mergeCell ref="C4:H4"/>
    <mergeCell ref="A20:B20"/>
    <mergeCell ref="D20:E20"/>
    <mergeCell ref="A19:B19"/>
    <mergeCell ref="D19:E19"/>
    <mergeCell ref="A15:B15"/>
    <mergeCell ref="D15:E15"/>
    <mergeCell ref="A18:B18"/>
    <mergeCell ref="A22:B22"/>
    <mergeCell ref="D22:E22"/>
    <mergeCell ref="A17:B17"/>
    <mergeCell ref="D17:E17"/>
    <mergeCell ref="A16:B16"/>
    <mergeCell ref="D16:E16"/>
    <mergeCell ref="A26:B26"/>
    <mergeCell ref="D26:E26"/>
    <mergeCell ref="A25:B25"/>
    <mergeCell ref="D25:E25"/>
    <mergeCell ref="A21:B21"/>
    <mergeCell ref="D21:E21"/>
    <mergeCell ref="A24:B24"/>
    <mergeCell ref="D24:E24"/>
    <mergeCell ref="A23:B23"/>
    <mergeCell ref="D23:E23"/>
    <mergeCell ref="A29:B29"/>
    <mergeCell ref="D29:E29"/>
    <mergeCell ref="A28:B28"/>
    <mergeCell ref="D28:E28"/>
    <mergeCell ref="A27:B27"/>
    <mergeCell ref="D27:E27"/>
    <mergeCell ref="A32:B32"/>
    <mergeCell ref="D32:E32"/>
    <mergeCell ref="A31:B31"/>
    <mergeCell ref="D31:E31"/>
    <mergeCell ref="A30:B30"/>
    <mergeCell ref="D30:E30"/>
    <mergeCell ref="A35:B35"/>
    <mergeCell ref="D35:E35"/>
    <mergeCell ref="A34:B34"/>
    <mergeCell ref="D34:E34"/>
    <mergeCell ref="A33:B33"/>
    <mergeCell ref="D33:E33"/>
    <mergeCell ref="A38:B38"/>
    <mergeCell ref="D38:E38"/>
    <mergeCell ref="A37:B37"/>
    <mergeCell ref="D37:E37"/>
    <mergeCell ref="A36:B36"/>
    <mergeCell ref="D36:E36"/>
    <mergeCell ref="A40:B40"/>
    <mergeCell ref="D40:E40"/>
    <mergeCell ref="C45:F45"/>
    <mergeCell ref="B44:H44"/>
    <mergeCell ref="D49:G49"/>
    <mergeCell ref="A39:B39"/>
    <mergeCell ref="D39:E39"/>
    <mergeCell ref="B53:D53"/>
    <mergeCell ref="G53:H53"/>
    <mergeCell ref="A42:B42"/>
    <mergeCell ref="A41:B41"/>
    <mergeCell ref="B50:C50"/>
    <mergeCell ref="D50:F50"/>
    <mergeCell ref="H7:H8"/>
    <mergeCell ref="C7:C8"/>
    <mergeCell ref="A7:A8"/>
    <mergeCell ref="A5:H5"/>
    <mergeCell ref="B54:D55"/>
    <mergeCell ref="B56:D56"/>
    <mergeCell ref="D7:D8"/>
    <mergeCell ref="F7:G7"/>
    <mergeCell ref="B51:C51"/>
    <mergeCell ref="D51:F51"/>
  </mergeCells>
  <printOptions/>
  <pageMargins left="0.62" right="0.22" top="0.37" bottom="0.21" header="0.2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Thanh An</cp:lastModifiedBy>
  <cp:lastPrinted>2019-12-05T07:21:46Z</cp:lastPrinted>
  <dcterms:created xsi:type="dcterms:W3CDTF">2019-10-17T08:38:24Z</dcterms:created>
  <dcterms:modified xsi:type="dcterms:W3CDTF">2019-12-16T09:43:57Z</dcterms:modified>
  <cp:category/>
  <cp:version/>
  <cp:contentType/>
  <cp:contentStatus/>
</cp:coreProperties>
</file>