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700" activeTab="0"/>
  </bookViews>
  <sheets>
    <sheet name="QUA XA HOI " sheetId="1" r:id="rId1"/>
    <sheet name="QUA NCC" sheetId="2" r:id="rId2"/>
    <sheet name="TS đối tượng có nhu cầu" sheetId="3" r:id="rId3"/>
  </sheets>
  <definedNames/>
  <calcPr fullCalcOnLoad="1"/>
</workbook>
</file>

<file path=xl/sharedStrings.xml><?xml version="1.0" encoding="utf-8"?>
<sst xmlns="http://schemas.openxmlformats.org/spreadsheetml/2006/main" count="117" uniqueCount="98">
  <si>
    <t>TT</t>
  </si>
  <si>
    <t>Ghi chú</t>
  </si>
  <si>
    <t>TỔNG HỢP QUÀ HỖ TRỢ ĐỐI TƯỢNG CÓ HOÀN CẢNH ĐẶC BIỆT KHÓ KHĂN</t>
  </si>
  <si>
    <t>------------</t>
  </si>
  <si>
    <t>Tên cơ quan, tổ chức hỗ trợ</t>
  </si>
  <si>
    <t>Số lượng 
suất</t>
  </si>
  <si>
    <t>Trị giá/
suất</t>
  </si>
  <si>
    <t>Thành tiền</t>
  </si>
  <si>
    <t>Tổng cộng:</t>
  </si>
  <si>
    <t>---------</t>
  </si>
  <si>
    <t xml:space="preserve"> </t>
  </si>
  <si>
    <t xml:space="preserve">                       ------------</t>
  </si>
  <si>
    <t xml:space="preserve">               '----------</t>
  </si>
  <si>
    <t>PHÒNG LAO ĐỘNG-TB&amp;XH HUYỆN</t>
  </si>
  <si>
    <t xml:space="preserve">quà TW (quà chủ tịch nước) </t>
  </si>
  <si>
    <t>PHÒNG LAO ĐỘNG-TB&amp;XH</t>
  </si>
  <si>
    <t>ĐVT tiền: Nghìn đồng</t>
  </si>
  <si>
    <t>Thứ tự</t>
  </si>
  <si>
    <t>Đối tượng</t>
  </si>
  <si>
    <t>Chính</t>
  </si>
  <si>
    <t>Nghĩa</t>
  </si>
  <si>
    <t>Thanh</t>
  </si>
  <si>
    <t>Thành</t>
  </si>
  <si>
    <t>T.trấn</t>
  </si>
  <si>
    <t>Thủy</t>
  </si>
  <si>
    <t>An</t>
  </si>
  <si>
    <t>Hiếu</t>
  </si>
  <si>
    <t>Tuyền</t>
  </si>
  <si>
    <t>TC</t>
  </si>
  <si>
    <t>Ghi chú</t>
  </si>
  <si>
    <t xml:space="preserve">Ghi chú
</t>
  </si>
  <si>
    <t>Quà đã, đang thực hiện qua các đợt</t>
  </si>
  <si>
    <t>Tổng số đã phân bổ</t>
  </si>
  <si>
    <t>Số lượng còn lại cần cân đối phân bổ</t>
  </si>
  <si>
    <t>Vượt (-)chưa đủ suất(+): 1 số nguồn nhà tài trợ chỉ định</t>
  </si>
  <si>
    <t>lãnh đạo tỉnh thăm và tặng quà</t>
  </si>
  <si>
    <t>lãnh đạo huyện thăm 4 trung tâm bảo trợ</t>
  </si>
  <si>
    <t>Tập đoàn Vicomcrup</t>
  </si>
  <si>
    <t>Cam Tuyền</t>
  </si>
  <si>
    <t>Cam Tuyền: trao ngày 05/01/2020</t>
  </si>
  <si>
    <t>UBMT huyện</t>
  </si>
  <si>
    <t>Cty TNHH 1 TV Hiền Minh Hồ</t>
  </si>
  <si>
    <t>9 xã, TT</t>
  </si>
  <si>
    <t>Phật tử tỉnh+UBMT huyện</t>
  </si>
  <si>
    <t>2 xã Nghĩa, thủy</t>
  </si>
  <si>
    <t>VNPT</t>
  </si>
  <si>
    <t>Quà Thiện Quảng</t>
  </si>
  <si>
    <t>NVTNA tại tỉnh( nguồn UBMT tỉnh)</t>
  </si>
  <si>
    <t>( trừ thị trấn Cam Lộ)</t>
  </si>
  <si>
    <t xml:space="preserve">Huda </t>
  </si>
  <si>
    <t>NHÂN DỊP TẾT NGUYÊN ĐÁN CANH TÝ</t>
  </si>
  <si>
    <t>TỔNG HỢP QUÀ THĂM ĐỐI TƯỢNG NCC NHÂN DỊP TẾT NGUYÊN ĐÁN CANH TÝ 2020</t>
  </si>
  <si>
    <t>Phân bổ số lượng quà 2020 UBMT</t>
  </si>
  <si>
    <t>Tổng cộng 2 nguồn(I+II)</t>
  </si>
  <si>
    <t>I</t>
  </si>
  <si>
    <t>II</t>
  </si>
  <si>
    <t>DK quà theo KH của UBND -UBMT</t>
  </si>
  <si>
    <t>III</t>
  </si>
  <si>
    <t>7 xã( trừ Tuyền, TTr)</t>
  </si>
  <si>
    <t>Thị Trấn, Tuyền</t>
  </si>
  <si>
    <t>Theo KH của UBMT huyện</t>
  </si>
  <si>
    <t>TỔNG SỐ ĐỐI TƯỢNG HOÀN CẢNH ĐBKK VÀ KH PHÂN QUÀ CÁC ĐỢT TẾT NĂM 2020</t>
  </si>
  <si>
    <r>
      <t xml:space="preserve">Phân bổ số lượng quà 2020 vtna
</t>
    </r>
    <r>
      <rPr>
        <b/>
        <i/>
        <sz val="13"/>
        <rFont val="Times New Roman"/>
        <family val="1"/>
      </rPr>
      <t>(dựa trên đối tượng BTXH phòng QL)</t>
    </r>
  </si>
  <si>
    <t>7 XÃ( trừ Tuyền, TTr)</t>
  </si>
  <si>
    <t>Cty TNHH xăng dầu VN</t>
  </si>
  <si>
    <t>Cam An</t>
  </si>
  <si>
    <t>CT TNHH lâm đặc sản An Thái</t>
  </si>
  <si>
    <t>Nhà máy chế biến tinh bột sắn An Thái</t>
  </si>
  <si>
    <t>Báo Quảng Trị-Tập đoàn Vicomcrup</t>
  </si>
  <si>
    <t>HCCB</t>
  </si>
  <si>
    <t>HCCB huyện</t>
  </si>
  <si>
    <t>Trại giam Nghĩa An</t>
  </si>
  <si>
    <t>Đêm văn nghệ VTNA tại huyện</t>
  </si>
  <si>
    <t>Trao quà VTNA đợt cuối</t>
  </si>
  <si>
    <t>Chiều thứ 6(17/01</t>
  </si>
  <si>
    <t>Tối thứ 3(14/01)</t>
  </si>
  <si>
    <t>Trung đoàn 19</t>
  </si>
  <si>
    <t>CamThành</t>
  </si>
  <si>
    <t>Tán trợ Chữ thập đỏ Tình người</t>
  </si>
  <si>
    <t xml:space="preserve">lãnh đạo huyện thăm </t>
  </si>
  <si>
    <r>
      <rPr>
        <b/>
        <i/>
        <sz val="10"/>
        <color indexed="10"/>
        <rFont val="Times New Roman"/>
        <family val="1"/>
      </rPr>
      <t>Ghi chú</t>
    </r>
    <r>
      <rPr>
        <sz val="10"/>
        <rFont val="Times New Roman"/>
        <family val="0"/>
      </rPr>
      <t>: Số liệu phòng tổng hợp thống kê do các cơ quan, đơn vị, DN, mạnh thường quân thông qua BTC NVTNA huyện( số khác đi trực tiếp phòng không có số liệu).</t>
    </r>
  </si>
  <si>
    <t>K tính trong nguồn phân bổ VTNA</t>
  </si>
  <si>
    <t>HN năm 2019 thuộc HCCB</t>
  </si>
  <si>
    <t>Công An huyện</t>
  </si>
  <si>
    <t>Quân khu 4</t>
  </si>
  <si>
    <t>8 xã, ttr( trừ Cam Tuyền)</t>
  </si>
  <si>
    <t>Như Mai( CTTNHH)</t>
  </si>
  <si>
    <t>Cam Thủy</t>
  </si>
  <si>
    <t>Hội chữ Thập đỏ Cam Hiếu tự huy động</t>
  </si>
  <si>
    <t>Cam Hiếu</t>
  </si>
  <si>
    <t>Cam Nghĩa, Cam Chính  (Gạo 5 tạ/xã)</t>
  </si>
  <si>
    <t xml:space="preserve">lãnh đạo tỉnh thắp hương bà mẹ VNAH </t>
  </si>
  <si>
    <t>HDTD xã+ ĐTN+BTXH+ CA huyện</t>
  </si>
  <si>
    <t>Trao quà VTNA đợt 7</t>
  </si>
  <si>
    <t>Đoàn ĐBQH</t>
  </si>
  <si>
    <t>UBMT xã cân đối</t>
  </si>
  <si>
    <t>(Số liệu tính đến ngày 20/01/2020)</t>
  </si>
  <si>
    <t>Cộng chung quà NCC+BTXH</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</si>
</sst>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 numFmtId="180" formatCode="0.0"/>
    <numFmt numFmtId="181" formatCode="#.##0"/>
  </numFmts>
  <fonts count="69">
    <font>
      <sz val="10"/>
      <name val="Times New Roman"/>
      <family val="0"/>
    </font>
    <font>
      <b/>
      <sz val="12"/>
      <name val="Times New Roman"/>
      <family val="1"/>
    </font>
    <font>
      <b/>
      <sz val="14"/>
      <name val="Times New Roman"/>
      <family val="1"/>
    </font>
    <font>
      <u val="single"/>
      <sz val="10"/>
      <color indexed="12"/>
      <name val="Times New Roman"/>
      <family val="0"/>
    </font>
    <font>
      <u val="single"/>
      <sz val="10"/>
      <color indexed="36"/>
      <name val="Times New Roman"/>
      <family val="0"/>
    </font>
    <font>
      <sz val="12"/>
      <name val="Times New Roman"/>
      <family val="1"/>
    </font>
    <font>
      <sz val="14"/>
      <name val="Times New Roman"/>
      <family val="1"/>
    </font>
    <font>
      <sz val="12"/>
      <color indexed="10"/>
      <name val="Times New Roman"/>
      <family val="1"/>
    </font>
    <font>
      <b/>
      <i/>
      <sz val="12"/>
      <color indexed="10"/>
      <name val="Times New Roman"/>
      <family val="1"/>
    </font>
    <font>
      <b/>
      <i/>
      <sz val="12"/>
      <name val="Times New Roman"/>
      <family val="1"/>
    </font>
    <font>
      <b/>
      <sz val="14"/>
      <color indexed="10"/>
      <name val="Times New Roman"/>
      <family val="1"/>
    </font>
    <font>
      <b/>
      <i/>
      <sz val="14"/>
      <name val="Times New Roman"/>
      <family val="1"/>
    </font>
    <font>
      <sz val="11"/>
      <name val="Times New Roman"/>
      <family val="1"/>
    </font>
    <font>
      <sz val="12"/>
      <color indexed="48"/>
      <name val=".VnArial Narrow"/>
      <family val="0"/>
    </font>
    <font>
      <sz val="12"/>
      <color indexed="10"/>
      <name val=".VnArial Narrow"/>
      <family val="0"/>
    </font>
    <font>
      <b/>
      <sz val="12"/>
      <color indexed="48"/>
      <name val="Times New Roman"/>
      <family val="1"/>
    </font>
    <font>
      <b/>
      <sz val="12"/>
      <color indexed="8"/>
      <name val="Times New Roman"/>
      <family val="1"/>
    </font>
    <font>
      <sz val="13"/>
      <name val="Times New Roman"/>
      <family val="1"/>
    </font>
    <font>
      <b/>
      <i/>
      <sz val="11"/>
      <color indexed="10"/>
      <name val="Times New Roman"/>
      <family val="1"/>
    </font>
    <font>
      <b/>
      <i/>
      <sz val="13"/>
      <color indexed="10"/>
      <name val="Times New Roman"/>
      <family val="1"/>
    </font>
    <font>
      <b/>
      <sz val="11"/>
      <color indexed="10"/>
      <name val="Times New Roman"/>
      <family val="1"/>
    </font>
    <font>
      <b/>
      <sz val="13"/>
      <color indexed="10"/>
      <name val="Times New Roman"/>
      <family val="1"/>
    </font>
    <font>
      <sz val="10"/>
      <color indexed="10"/>
      <name val="Times New Roman"/>
      <family val="1"/>
    </font>
    <font>
      <b/>
      <i/>
      <sz val="13"/>
      <name val="Times New Roman"/>
      <family val="1"/>
    </font>
    <font>
      <b/>
      <i/>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Times New Roman"/>
      <family val="1"/>
    </font>
    <font>
      <sz val="13"/>
      <color indexed="10"/>
      <name val="Times New Roman"/>
      <family val="1"/>
    </font>
    <font>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b/>
      <sz val="13"/>
      <color rgb="FFFF0000"/>
      <name val="Times New Roman"/>
      <family val="1"/>
    </font>
    <font>
      <b/>
      <sz val="12"/>
      <color rgb="FFFF0000"/>
      <name val="Times New Roman"/>
      <family val="1"/>
    </font>
    <font>
      <b/>
      <sz val="11"/>
      <color rgb="FFFF0000"/>
      <name val="Times New Roman"/>
      <family val="1"/>
    </font>
    <font>
      <sz val="13"/>
      <color rgb="FFFF0000"/>
      <name val="Times New Roman"/>
      <family val="1"/>
    </font>
    <font>
      <sz val="11"/>
      <color rgb="FFFF0000"/>
      <name val="Times New Roman"/>
      <family val="1"/>
    </font>
    <font>
      <sz val="12"/>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3"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5"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19">
    <xf numFmtId="0" fontId="0" fillId="0" borderId="0" xfId="0" applyAlignment="1">
      <alignment/>
    </xf>
    <xf numFmtId="0" fontId="0" fillId="0" borderId="0" xfId="0" applyFont="1" applyAlignment="1">
      <alignment/>
    </xf>
    <xf numFmtId="0" fontId="6" fillId="0" borderId="0" xfId="57" applyFont="1" applyAlignment="1">
      <alignment horizontal="center"/>
      <protection/>
    </xf>
    <xf numFmtId="0" fontId="6" fillId="0" borderId="0" xfId="57" applyFont="1">
      <alignment/>
      <protection/>
    </xf>
    <xf numFmtId="0" fontId="2" fillId="0" borderId="0" xfId="57" applyFont="1">
      <alignment/>
      <protection/>
    </xf>
    <xf numFmtId="0" fontId="5" fillId="0" borderId="10" xfId="0" applyFont="1" applyFill="1" applyBorder="1" applyAlignment="1">
      <alignment/>
    </xf>
    <xf numFmtId="0" fontId="5" fillId="0" borderId="10" xfId="0" applyFont="1" applyBorder="1" applyAlignment="1">
      <alignment/>
    </xf>
    <xf numFmtId="3" fontId="5" fillId="0" borderId="10" xfId="0" applyNumberFormat="1" applyFont="1" applyBorder="1" applyAlignment="1">
      <alignment horizontal="center"/>
    </xf>
    <xf numFmtId="3" fontId="5" fillId="0" borderId="10" xfId="0" applyNumberFormat="1" applyFont="1" applyBorder="1" applyAlignment="1">
      <alignment horizontal="right"/>
    </xf>
    <xf numFmtId="0" fontId="7" fillId="0" borderId="10" xfId="0" applyFont="1" applyBorder="1" applyAlignment="1">
      <alignment/>
    </xf>
    <xf numFmtId="0" fontId="7" fillId="0" borderId="0" xfId="0" applyFont="1" applyAlignment="1">
      <alignment/>
    </xf>
    <xf numFmtId="3" fontId="8" fillId="0" borderId="10" xfId="0" applyNumberFormat="1" applyFont="1" applyFill="1" applyBorder="1" applyAlignment="1">
      <alignment horizontal="center"/>
    </xf>
    <xf numFmtId="0" fontId="7" fillId="0" borderId="0" xfId="0" applyFont="1" applyAlignment="1">
      <alignment horizontal="center"/>
    </xf>
    <xf numFmtId="3" fontId="9" fillId="0" borderId="0" xfId="0" applyNumberFormat="1" applyFont="1" applyAlignment="1">
      <alignment horizontal="center"/>
    </xf>
    <xf numFmtId="0" fontId="0" fillId="0" borderId="0" xfId="0" applyAlignment="1">
      <alignment horizontal="center"/>
    </xf>
    <xf numFmtId="0" fontId="5" fillId="0" borderId="10" xfId="57" applyFont="1" applyBorder="1" applyAlignment="1">
      <alignment horizontal="center" vertical="center" wrapText="1"/>
      <protection/>
    </xf>
    <xf numFmtId="0" fontId="5" fillId="0" borderId="10" xfId="57" applyFont="1" applyBorder="1" applyAlignment="1">
      <alignment horizontal="left" vertical="center" wrapText="1"/>
      <protection/>
    </xf>
    <xf numFmtId="3" fontId="5" fillId="0" borderId="10" xfId="57" applyNumberFormat="1" applyFont="1" applyBorder="1" applyAlignment="1">
      <alignment horizontal="center" vertical="center" wrapText="1"/>
      <protection/>
    </xf>
    <xf numFmtId="0" fontId="5" fillId="0" borderId="0" xfId="0" applyFont="1" applyAlignment="1">
      <alignment/>
    </xf>
    <xf numFmtId="0" fontId="5" fillId="0" borderId="10" xfId="0" applyFont="1" applyFill="1" applyBorder="1" applyAlignment="1">
      <alignment horizontal="center"/>
    </xf>
    <xf numFmtId="3" fontId="5" fillId="0" borderId="10" xfId="0" applyNumberFormat="1" applyFont="1" applyFill="1" applyBorder="1" applyAlignment="1">
      <alignment horizontal="center"/>
    </xf>
    <xf numFmtId="3" fontId="5" fillId="0" borderId="10" xfId="0" applyNumberFormat="1" applyFont="1" applyBorder="1" applyAlignment="1">
      <alignment/>
    </xf>
    <xf numFmtId="0" fontId="10" fillId="0" borderId="10" xfId="0" applyFont="1" applyFill="1" applyBorder="1" applyAlignment="1">
      <alignment/>
    </xf>
    <xf numFmtId="3" fontId="7" fillId="0" borderId="10" xfId="0" applyNumberFormat="1" applyFont="1" applyFill="1" applyBorder="1" applyAlignment="1">
      <alignment horizontal="center"/>
    </xf>
    <xf numFmtId="0" fontId="5" fillId="0" borderId="10" xfId="0" applyFont="1" applyBorder="1" applyAlignment="1">
      <alignment wrapText="1"/>
    </xf>
    <xf numFmtId="0" fontId="11" fillId="0" borderId="10" xfId="0" applyFont="1" applyFill="1" applyBorder="1" applyAlignment="1">
      <alignment/>
    </xf>
    <xf numFmtId="3" fontId="9" fillId="0" borderId="10" xfId="0" applyNumberFormat="1" applyFont="1" applyFill="1" applyBorder="1" applyAlignment="1">
      <alignment horizontal="center"/>
    </xf>
    <xf numFmtId="0" fontId="62" fillId="0" borderId="0" xfId="0" applyFont="1" applyAlignment="1">
      <alignment/>
    </xf>
    <xf numFmtId="0" fontId="12" fillId="0" borderId="0" xfId="0" applyFont="1" applyAlignment="1">
      <alignment/>
    </xf>
    <xf numFmtId="0" fontId="5" fillId="0" borderId="10" xfId="0" applyFont="1" applyBorder="1" applyAlignment="1">
      <alignment/>
    </xf>
    <xf numFmtId="3" fontId="5" fillId="0" borderId="10" xfId="0" applyNumberFormat="1" applyFont="1" applyBorder="1" applyAlignment="1">
      <alignment horizontal="center"/>
    </xf>
    <xf numFmtId="0" fontId="2" fillId="0" borderId="0" xfId="57" applyFont="1" applyAlignment="1">
      <alignment/>
      <protection/>
    </xf>
    <xf numFmtId="0" fontId="1" fillId="0" borderId="0" xfId="0" applyFont="1" applyAlignment="1">
      <alignment horizontal="left"/>
    </xf>
    <xf numFmtId="0" fontId="13" fillId="0" borderId="0" xfId="0" applyFont="1" applyAlignment="1">
      <alignment/>
    </xf>
    <xf numFmtId="0" fontId="14" fillId="0" borderId="0" xfId="0" applyFont="1" applyAlignment="1">
      <alignment/>
    </xf>
    <xf numFmtId="0" fontId="15" fillId="0" borderId="0" xfId="0" applyFont="1" applyAlignment="1">
      <alignment horizontal="left"/>
    </xf>
    <xf numFmtId="0" fontId="1" fillId="0" borderId="0" xfId="0" applyFont="1" applyBorder="1" applyAlignment="1">
      <alignment horizontal="center"/>
    </xf>
    <xf numFmtId="0" fontId="1" fillId="0" borderId="11" xfId="0" applyFont="1" applyBorder="1" applyAlignment="1">
      <alignment horizontal="center"/>
    </xf>
    <xf numFmtId="0" fontId="15" fillId="0" borderId="0" xfId="0" applyFont="1" applyBorder="1" applyAlignment="1">
      <alignment horizontal="center"/>
    </xf>
    <xf numFmtId="0" fontId="1" fillId="0" borderId="12" xfId="0" applyFont="1" applyBorder="1" applyAlignment="1">
      <alignment horizontal="center" vertical="center" textRotation="90" wrapText="1"/>
    </xf>
    <xf numFmtId="0" fontId="1" fillId="0" borderId="12" xfId="0" applyFont="1" applyBorder="1" applyAlignment="1">
      <alignment horizontal="center" vertical="center" wrapText="1"/>
    </xf>
    <xf numFmtId="0" fontId="16" fillId="0" borderId="12" xfId="0" applyFont="1" applyBorder="1" applyAlignment="1">
      <alignment horizontal="center" vertical="center" wrapText="1"/>
    </xf>
    <xf numFmtId="0" fontId="17" fillId="0" borderId="10" xfId="0" applyFont="1" applyBorder="1" applyAlignment="1">
      <alignment horizontal="left" vertical="top" wrapText="1"/>
    </xf>
    <xf numFmtId="0" fontId="5" fillId="0" borderId="10" xfId="0" applyFont="1" applyBorder="1" applyAlignment="1">
      <alignment horizontal="right"/>
    </xf>
    <xf numFmtId="1" fontId="19" fillId="0" borderId="10" xfId="0" applyNumberFormat="1" applyFont="1" applyBorder="1" applyAlignment="1">
      <alignment vertical="top" wrapText="1"/>
    </xf>
    <xf numFmtId="0" fontId="5" fillId="0" borderId="0" xfId="0" applyFont="1" applyAlignment="1">
      <alignment horizontal="center"/>
    </xf>
    <xf numFmtId="0" fontId="8" fillId="0" borderId="0" xfId="0" applyFont="1" applyAlignment="1">
      <alignment/>
    </xf>
    <xf numFmtId="0" fontId="13" fillId="0" borderId="0" xfId="0" applyFont="1" applyAlignment="1">
      <alignment/>
    </xf>
    <xf numFmtId="0" fontId="63" fillId="0" borderId="10" xfId="0" applyFont="1" applyBorder="1" applyAlignment="1">
      <alignment horizontal="left" vertical="top" wrapText="1"/>
    </xf>
    <xf numFmtId="3" fontId="63" fillId="0" borderId="10" xfId="0" applyNumberFormat="1" applyFont="1" applyBorder="1" applyAlignment="1">
      <alignment horizontal="center" vertical="top" wrapText="1"/>
    </xf>
    <xf numFmtId="3" fontId="63" fillId="0" borderId="10" xfId="0" applyNumberFormat="1" applyFont="1" applyBorder="1" applyAlignment="1">
      <alignment horizontal="right" vertical="top" wrapText="1"/>
    </xf>
    <xf numFmtId="0" fontId="63" fillId="0" borderId="10" xfId="0" applyFont="1" applyBorder="1" applyAlignment="1">
      <alignment horizontal="right" vertical="top" wrapText="1"/>
    </xf>
    <xf numFmtId="3" fontId="64" fillId="0" borderId="10" xfId="0" applyNumberFormat="1" applyFont="1" applyBorder="1" applyAlignment="1">
      <alignment horizontal="right" vertical="top" wrapText="1"/>
    </xf>
    <xf numFmtId="0" fontId="64" fillId="0" borderId="10" xfId="0" applyFont="1" applyBorder="1" applyAlignment="1">
      <alignment horizontal="right" vertical="top" wrapText="1"/>
    </xf>
    <xf numFmtId="0" fontId="5" fillId="0" borderId="10" xfId="0" applyFont="1" applyBorder="1" applyAlignment="1">
      <alignment horizontal="left"/>
    </xf>
    <xf numFmtId="3" fontId="17" fillId="0" borderId="10" xfId="0" applyNumberFormat="1" applyFont="1" applyBorder="1" applyAlignment="1">
      <alignment vertical="top" wrapText="1"/>
    </xf>
    <xf numFmtId="0" fontId="17" fillId="0" borderId="10" xfId="0" applyFont="1" applyBorder="1" applyAlignment="1">
      <alignment vertical="top" wrapText="1"/>
    </xf>
    <xf numFmtId="3" fontId="5" fillId="0" borderId="10" xfId="0" applyNumberFormat="1" applyFont="1" applyBorder="1" applyAlignment="1">
      <alignment vertical="top" wrapText="1"/>
    </xf>
    <xf numFmtId="0" fontId="5" fillId="0" borderId="10" xfId="0" applyFont="1" applyBorder="1" applyAlignment="1">
      <alignment vertical="top" wrapText="1"/>
    </xf>
    <xf numFmtId="0" fontId="16" fillId="0" borderId="10" xfId="0" applyFont="1" applyBorder="1" applyAlignment="1">
      <alignment/>
    </xf>
    <xf numFmtId="0" fontId="21" fillId="0" borderId="10" xfId="0" applyFont="1" applyFill="1" applyBorder="1" applyAlignment="1">
      <alignment horizontal="left" vertical="top" wrapText="1"/>
    </xf>
    <xf numFmtId="0" fontId="20" fillId="0" borderId="10" xfId="0" applyFont="1" applyBorder="1" applyAlignment="1">
      <alignment horizontal="left" vertical="top" wrapText="1"/>
    </xf>
    <xf numFmtId="0" fontId="65" fillId="0" borderId="12" xfId="0" applyFont="1" applyBorder="1" applyAlignment="1">
      <alignment horizontal="left" vertical="center" wrapText="1"/>
    </xf>
    <xf numFmtId="3" fontId="6" fillId="0" borderId="10" xfId="0" applyNumberFormat="1" applyFont="1" applyFill="1" applyBorder="1" applyAlignment="1">
      <alignment/>
    </xf>
    <xf numFmtId="0" fontId="5" fillId="0" borderId="10" xfId="57" applyFont="1" applyBorder="1" applyAlignment="1">
      <alignment horizontal="right" vertical="center" wrapText="1"/>
      <protection/>
    </xf>
    <xf numFmtId="0" fontId="64" fillId="0" borderId="0" xfId="0" applyFont="1" applyAlignment="1">
      <alignment horizontal="center"/>
    </xf>
    <xf numFmtId="0" fontId="1" fillId="0" borderId="10" xfId="0" applyFont="1" applyBorder="1" applyAlignment="1">
      <alignment/>
    </xf>
    <xf numFmtId="0" fontId="5" fillId="0" borderId="10" xfId="0" applyFont="1" applyBorder="1" applyAlignment="1">
      <alignment wrapText="1"/>
    </xf>
    <xf numFmtId="0" fontId="9" fillId="0" borderId="10" xfId="0" applyFont="1" applyBorder="1" applyAlignment="1">
      <alignment/>
    </xf>
    <xf numFmtId="0" fontId="18" fillId="0" borderId="10" xfId="0" applyFont="1" applyBorder="1" applyAlignment="1">
      <alignment vertical="top" wrapText="1"/>
    </xf>
    <xf numFmtId="180" fontId="5" fillId="0" borderId="10" xfId="0" applyNumberFormat="1" applyFont="1" applyBorder="1" applyAlignment="1">
      <alignment horizontal="center"/>
    </xf>
    <xf numFmtId="0" fontId="64" fillId="0" borderId="10" xfId="0" applyFont="1" applyBorder="1" applyAlignment="1">
      <alignment horizontal="center"/>
    </xf>
    <xf numFmtId="0" fontId="1" fillId="0" borderId="12" xfId="0" applyFont="1" applyBorder="1" applyAlignment="1">
      <alignment/>
    </xf>
    <xf numFmtId="0" fontId="64" fillId="0" borderId="13" xfId="0" applyFont="1" applyBorder="1" applyAlignment="1">
      <alignment horizontal="center"/>
    </xf>
    <xf numFmtId="1" fontId="5" fillId="0" borderId="10" xfId="0" applyNumberFormat="1" applyFont="1" applyBorder="1" applyAlignment="1">
      <alignment horizontal="center"/>
    </xf>
    <xf numFmtId="0" fontId="7" fillId="0" borderId="10" xfId="0" applyFont="1" applyBorder="1" applyAlignment="1">
      <alignment horizontal="center"/>
    </xf>
    <xf numFmtId="3" fontId="7" fillId="0" borderId="13" xfId="0" applyNumberFormat="1" applyFont="1" applyBorder="1" applyAlignment="1">
      <alignment horizontal="left"/>
    </xf>
    <xf numFmtId="0" fontId="7" fillId="0" borderId="13" xfId="0" applyFont="1" applyBorder="1" applyAlignment="1">
      <alignment horizontal="left"/>
    </xf>
    <xf numFmtId="0" fontId="7" fillId="0" borderId="13" xfId="0" applyFont="1" applyBorder="1" applyAlignment="1">
      <alignment horizontal="right"/>
    </xf>
    <xf numFmtId="0" fontId="7" fillId="0" borderId="10" xfId="0" applyFont="1" applyFill="1" applyBorder="1" applyAlignment="1">
      <alignment/>
    </xf>
    <xf numFmtId="0" fontId="7" fillId="0" borderId="10" xfId="0" applyFont="1" applyFill="1" applyBorder="1" applyAlignment="1">
      <alignment horizontal="center"/>
    </xf>
    <xf numFmtId="3" fontId="7" fillId="0" borderId="10" xfId="0" applyNumberFormat="1" applyFont="1" applyBorder="1" applyAlignment="1">
      <alignment/>
    </xf>
    <xf numFmtId="0" fontId="22" fillId="0" borderId="10" xfId="0" applyFont="1" applyBorder="1" applyAlignment="1">
      <alignment/>
    </xf>
    <xf numFmtId="0" fontId="64" fillId="0" borderId="0" xfId="0" applyFont="1" applyBorder="1" applyAlignment="1">
      <alignment/>
    </xf>
    <xf numFmtId="0" fontId="64" fillId="0" borderId="10" xfId="0" applyFont="1" applyBorder="1" applyAlignment="1">
      <alignment/>
    </xf>
    <xf numFmtId="3" fontId="66" fillId="0" borderId="10" xfId="0" applyNumberFormat="1" applyFont="1" applyBorder="1" applyAlignment="1">
      <alignment vertical="top" wrapText="1"/>
    </xf>
    <xf numFmtId="3" fontId="9" fillId="0" borderId="10" xfId="0" applyNumberFormat="1" applyFont="1" applyFill="1" applyBorder="1" applyAlignment="1">
      <alignment horizontal="right"/>
    </xf>
    <xf numFmtId="0" fontId="67" fillId="0" borderId="12" xfId="0" applyFont="1" applyBorder="1" applyAlignment="1">
      <alignment horizontal="left" vertical="center" wrapText="1"/>
    </xf>
    <xf numFmtId="0" fontId="68" fillId="0" borderId="10" xfId="0" applyFont="1" applyBorder="1" applyAlignment="1">
      <alignment horizontal="left"/>
    </xf>
    <xf numFmtId="0" fontId="5" fillId="0" borderId="10" xfId="57" applyFont="1" applyFill="1" applyBorder="1" applyAlignment="1">
      <alignment horizontal="left" vertical="center" wrapText="1"/>
      <protection/>
    </xf>
    <xf numFmtId="0" fontId="5" fillId="0" borderId="13" xfId="57" applyFont="1" applyBorder="1" applyAlignment="1">
      <alignment horizontal="center" vertical="center" wrapText="1"/>
      <protection/>
    </xf>
    <xf numFmtId="1" fontId="19" fillId="0" borderId="10" xfId="0" applyNumberFormat="1" applyFont="1" applyBorder="1" applyAlignment="1">
      <alignment horizontal="right" vertical="top" wrapText="1"/>
    </xf>
    <xf numFmtId="0" fontId="7" fillId="0" borderId="10" xfId="0" applyFont="1" applyBorder="1" applyAlignment="1">
      <alignment horizontal="left"/>
    </xf>
    <xf numFmtId="0" fontId="6" fillId="0" borderId="0" xfId="0" applyFont="1" applyAlignment="1">
      <alignment/>
    </xf>
    <xf numFmtId="3" fontId="6" fillId="0" borderId="0" xfId="0" applyNumberFormat="1" applyFont="1" applyAlignment="1">
      <alignment horizontal="center"/>
    </xf>
    <xf numFmtId="0" fontId="6" fillId="0" borderId="0" xfId="0" applyFont="1" applyAlignment="1">
      <alignment horizontal="center"/>
    </xf>
    <xf numFmtId="0" fontId="1" fillId="0" borderId="10" xfId="57" applyFont="1" applyBorder="1" applyAlignment="1">
      <alignment horizontal="center" vertical="center" wrapText="1"/>
      <protection/>
    </xf>
    <xf numFmtId="0" fontId="2" fillId="0" borderId="0" xfId="57" applyFont="1" applyAlignment="1">
      <alignment horizontal="center"/>
      <protection/>
    </xf>
    <xf numFmtId="0" fontId="1" fillId="0" borderId="0" xfId="57" applyFont="1" applyBorder="1" applyAlignment="1">
      <alignment horizontal="center"/>
      <protection/>
    </xf>
    <xf numFmtId="0" fontId="1" fillId="0" borderId="11" xfId="57" applyFont="1" applyBorder="1" applyAlignment="1" quotePrefix="1">
      <alignment horizontal="center"/>
      <protection/>
    </xf>
    <xf numFmtId="0" fontId="1" fillId="0" borderId="11" xfId="57" applyFont="1" applyBorder="1" applyAlignment="1">
      <alignment horizontal="center"/>
      <protection/>
    </xf>
    <xf numFmtId="0" fontId="1" fillId="0" borderId="12" xfId="0" applyFont="1" applyBorder="1" applyAlignment="1">
      <alignment horizontal="center" wrapText="1"/>
    </xf>
    <xf numFmtId="0" fontId="1" fillId="0" borderId="13" xfId="0" applyFont="1" applyBorder="1" applyAlignment="1">
      <alignment horizontal="center"/>
    </xf>
    <xf numFmtId="0" fontId="5" fillId="0" borderId="12"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5" fillId="0" borderId="12" xfId="57" applyFont="1" applyBorder="1" applyAlignment="1">
      <alignment horizontal="left" vertical="center" wrapText="1"/>
      <protection/>
    </xf>
    <xf numFmtId="0" fontId="5" fillId="0" borderId="13" xfId="57" applyFont="1" applyBorder="1" applyAlignment="1">
      <alignment horizontal="left" vertical="center" wrapText="1"/>
      <protection/>
    </xf>
    <xf numFmtId="0" fontId="2" fillId="0" borderId="0" xfId="0" applyFont="1" applyAlignment="1">
      <alignment horizontal="left"/>
    </xf>
    <xf numFmtId="0" fontId="2" fillId="0" borderId="0" xfId="0" applyFont="1" applyAlignment="1">
      <alignment horizontal="center"/>
    </xf>
    <xf numFmtId="0" fontId="1" fillId="0" borderId="11" xfId="0" applyFont="1" applyBorder="1" applyAlignment="1">
      <alignment horizontal="center"/>
    </xf>
    <xf numFmtId="0" fontId="9" fillId="0" borderId="11" xfId="0" applyFont="1" applyBorder="1" applyAlignment="1">
      <alignment horizontal="center"/>
    </xf>
    <xf numFmtId="0" fontId="0" fillId="0" borderId="0" xfId="0" applyFont="1" applyAlignment="1">
      <alignment horizontal="center"/>
    </xf>
    <xf numFmtId="0" fontId="0" fillId="0" borderId="0" xfId="0" applyAlignment="1">
      <alignment horizontal="center"/>
    </xf>
    <xf numFmtId="0" fontId="5" fillId="0" borderId="0" xfId="0" applyFont="1" applyFill="1" applyBorder="1" applyAlignment="1">
      <alignment/>
    </xf>
    <xf numFmtId="0" fontId="10" fillId="0" borderId="0" xfId="0" applyFont="1" applyFill="1" applyBorder="1" applyAlignment="1">
      <alignment/>
    </xf>
    <xf numFmtId="3" fontId="8" fillId="0" borderId="0" xfId="0" applyNumberFormat="1" applyFont="1" applyFill="1" applyBorder="1" applyAlignment="1">
      <alignment horizontal="center"/>
    </xf>
    <xf numFmtId="3" fontId="7" fillId="0" borderId="0" xfId="0" applyNumberFormat="1" applyFont="1" applyFill="1" applyBorder="1" applyAlignment="1">
      <alignment horizontal="center"/>
    </xf>
    <xf numFmtId="0" fontId="7" fillId="0" borderId="0" xfId="0" applyFont="1" applyBorder="1" applyAlignment="1">
      <alignment/>
    </xf>
    <xf numFmtId="0" fontId="5" fillId="0" borderId="14" xfId="0" applyFont="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_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2124075</xdr:colOff>
      <xdr:row>17</xdr:row>
      <xdr:rowOff>171450</xdr:rowOff>
    </xdr:from>
    <xdr:ext cx="161925" cy="314325"/>
    <xdr:sp>
      <xdr:nvSpPr>
        <xdr:cNvPr id="1" name="Text Box 2"/>
        <xdr:cNvSpPr txBox="1">
          <a:spLocks noChangeArrowheads="1"/>
        </xdr:cNvSpPr>
      </xdr:nvSpPr>
      <xdr:spPr>
        <a:xfrm>
          <a:off x="2409825" y="3990975"/>
          <a:ext cx="161925" cy="314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2124075</xdr:colOff>
      <xdr:row>17</xdr:row>
      <xdr:rowOff>171450</xdr:rowOff>
    </xdr:from>
    <xdr:ext cx="161925" cy="314325"/>
    <xdr:sp>
      <xdr:nvSpPr>
        <xdr:cNvPr id="2" name="Text Box 4"/>
        <xdr:cNvSpPr txBox="1">
          <a:spLocks noChangeArrowheads="1"/>
        </xdr:cNvSpPr>
      </xdr:nvSpPr>
      <xdr:spPr>
        <a:xfrm>
          <a:off x="2409825" y="3990975"/>
          <a:ext cx="161925" cy="314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2124075</xdr:colOff>
      <xdr:row>17</xdr:row>
      <xdr:rowOff>171450</xdr:rowOff>
    </xdr:from>
    <xdr:ext cx="161925" cy="314325"/>
    <xdr:sp>
      <xdr:nvSpPr>
        <xdr:cNvPr id="3" name="Text Box 5"/>
        <xdr:cNvSpPr txBox="1">
          <a:spLocks noChangeArrowheads="1"/>
        </xdr:cNvSpPr>
      </xdr:nvSpPr>
      <xdr:spPr>
        <a:xfrm>
          <a:off x="2409825" y="3990975"/>
          <a:ext cx="161925" cy="314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2124075</xdr:colOff>
      <xdr:row>17</xdr:row>
      <xdr:rowOff>171450</xdr:rowOff>
    </xdr:from>
    <xdr:ext cx="161925" cy="314325"/>
    <xdr:sp>
      <xdr:nvSpPr>
        <xdr:cNvPr id="4" name="Text Box 7"/>
        <xdr:cNvSpPr txBox="1">
          <a:spLocks noChangeArrowheads="1"/>
        </xdr:cNvSpPr>
      </xdr:nvSpPr>
      <xdr:spPr>
        <a:xfrm>
          <a:off x="2409825" y="3990975"/>
          <a:ext cx="161925" cy="314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2124075</xdr:colOff>
      <xdr:row>17</xdr:row>
      <xdr:rowOff>171450</xdr:rowOff>
    </xdr:from>
    <xdr:ext cx="161925" cy="314325"/>
    <xdr:sp>
      <xdr:nvSpPr>
        <xdr:cNvPr id="5" name="Text Box 8"/>
        <xdr:cNvSpPr txBox="1">
          <a:spLocks noChangeArrowheads="1"/>
        </xdr:cNvSpPr>
      </xdr:nvSpPr>
      <xdr:spPr>
        <a:xfrm>
          <a:off x="2409825" y="3990975"/>
          <a:ext cx="161925" cy="314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2124075</xdr:colOff>
      <xdr:row>17</xdr:row>
      <xdr:rowOff>171450</xdr:rowOff>
    </xdr:from>
    <xdr:ext cx="161925" cy="314325"/>
    <xdr:sp>
      <xdr:nvSpPr>
        <xdr:cNvPr id="6" name="Text Box 2"/>
        <xdr:cNvSpPr txBox="1">
          <a:spLocks noChangeArrowheads="1"/>
        </xdr:cNvSpPr>
      </xdr:nvSpPr>
      <xdr:spPr>
        <a:xfrm>
          <a:off x="2409825" y="3990975"/>
          <a:ext cx="161925" cy="314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2124075</xdr:colOff>
      <xdr:row>17</xdr:row>
      <xdr:rowOff>171450</xdr:rowOff>
    </xdr:from>
    <xdr:ext cx="161925" cy="314325"/>
    <xdr:sp>
      <xdr:nvSpPr>
        <xdr:cNvPr id="7" name="Text Box 4"/>
        <xdr:cNvSpPr txBox="1">
          <a:spLocks noChangeArrowheads="1"/>
        </xdr:cNvSpPr>
      </xdr:nvSpPr>
      <xdr:spPr>
        <a:xfrm>
          <a:off x="2409825" y="3990975"/>
          <a:ext cx="161925" cy="314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2124075</xdr:colOff>
      <xdr:row>17</xdr:row>
      <xdr:rowOff>171450</xdr:rowOff>
    </xdr:from>
    <xdr:ext cx="161925" cy="314325"/>
    <xdr:sp>
      <xdr:nvSpPr>
        <xdr:cNvPr id="8" name="Text Box 5"/>
        <xdr:cNvSpPr txBox="1">
          <a:spLocks noChangeArrowheads="1"/>
        </xdr:cNvSpPr>
      </xdr:nvSpPr>
      <xdr:spPr>
        <a:xfrm>
          <a:off x="2409825" y="3990975"/>
          <a:ext cx="161925" cy="314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2124075</xdr:colOff>
      <xdr:row>17</xdr:row>
      <xdr:rowOff>171450</xdr:rowOff>
    </xdr:from>
    <xdr:ext cx="161925" cy="314325"/>
    <xdr:sp>
      <xdr:nvSpPr>
        <xdr:cNvPr id="9" name="Text Box 7"/>
        <xdr:cNvSpPr txBox="1">
          <a:spLocks noChangeArrowheads="1"/>
        </xdr:cNvSpPr>
      </xdr:nvSpPr>
      <xdr:spPr>
        <a:xfrm>
          <a:off x="2409825" y="3990975"/>
          <a:ext cx="161925" cy="314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2124075</xdr:colOff>
      <xdr:row>17</xdr:row>
      <xdr:rowOff>171450</xdr:rowOff>
    </xdr:from>
    <xdr:ext cx="161925" cy="314325"/>
    <xdr:sp>
      <xdr:nvSpPr>
        <xdr:cNvPr id="10" name="Text Box 8"/>
        <xdr:cNvSpPr txBox="1">
          <a:spLocks noChangeArrowheads="1"/>
        </xdr:cNvSpPr>
      </xdr:nvSpPr>
      <xdr:spPr>
        <a:xfrm>
          <a:off x="2409825" y="3990975"/>
          <a:ext cx="161925" cy="314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2124075</xdr:colOff>
      <xdr:row>17</xdr:row>
      <xdr:rowOff>171450</xdr:rowOff>
    </xdr:from>
    <xdr:ext cx="161925" cy="238125"/>
    <xdr:sp>
      <xdr:nvSpPr>
        <xdr:cNvPr id="1" name="Text Box 1"/>
        <xdr:cNvSpPr txBox="1">
          <a:spLocks noChangeArrowheads="1"/>
        </xdr:cNvSpPr>
      </xdr:nvSpPr>
      <xdr:spPr>
        <a:xfrm>
          <a:off x="2524125" y="4000500"/>
          <a:ext cx="161925" cy="238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2124075</xdr:colOff>
      <xdr:row>18</xdr:row>
      <xdr:rowOff>171450</xdr:rowOff>
    </xdr:from>
    <xdr:ext cx="161925" cy="238125"/>
    <xdr:sp>
      <xdr:nvSpPr>
        <xdr:cNvPr id="2" name="Text Box 2"/>
        <xdr:cNvSpPr txBox="1">
          <a:spLocks noChangeArrowheads="1"/>
        </xdr:cNvSpPr>
      </xdr:nvSpPr>
      <xdr:spPr>
        <a:xfrm>
          <a:off x="2524125" y="4200525"/>
          <a:ext cx="161925" cy="238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0</xdr:col>
      <xdr:colOff>285750</xdr:colOff>
      <xdr:row>1</xdr:row>
      <xdr:rowOff>57150</xdr:rowOff>
    </xdr:from>
    <xdr:to>
      <xdr:col>1</xdr:col>
      <xdr:colOff>1619250</xdr:colOff>
      <xdr:row>1</xdr:row>
      <xdr:rowOff>57150</xdr:rowOff>
    </xdr:to>
    <xdr:sp>
      <xdr:nvSpPr>
        <xdr:cNvPr id="3" name="Line 3"/>
        <xdr:cNvSpPr>
          <a:spLocks/>
        </xdr:cNvSpPr>
      </xdr:nvSpPr>
      <xdr:spPr>
        <a:xfrm>
          <a:off x="285750" y="295275"/>
          <a:ext cx="1733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oneCellAnchor>
    <xdr:from>
      <xdr:col>1</xdr:col>
      <xdr:colOff>2124075</xdr:colOff>
      <xdr:row>18</xdr:row>
      <xdr:rowOff>171450</xdr:rowOff>
    </xdr:from>
    <xdr:ext cx="161925" cy="238125"/>
    <xdr:sp>
      <xdr:nvSpPr>
        <xdr:cNvPr id="4" name="Text Box 4"/>
        <xdr:cNvSpPr txBox="1">
          <a:spLocks noChangeArrowheads="1"/>
        </xdr:cNvSpPr>
      </xdr:nvSpPr>
      <xdr:spPr>
        <a:xfrm>
          <a:off x="2524125" y="4200525"/>
          <a:ext cx="161925" cy="238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2124075</xdr:colOff>
      <xdr:row>18</xdr:row>
      <xdr:rowOff>171450</xdr:rowOff>
    </xdr:from>
    <xdr:ext cx="161925" cy="238125"/>
    <xdr:sp>
      <xdr:nvSpPr>
        <xdr:cNvPr id="5" name="Text Box 5"/>
        <xdr:cNvSpPr txBox="1">
          <a:spLocks noChangeArrowheads="1"/>
        </xdr:cNvSpPr>
      </xdr:nvSpPr>
      <xdr:spPr>
        <a:xfrm>
          <a:off x="2524125" y="4200525"/>
          <a:ext cx="161925" cy="238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2124075</xdr:colOff>
      <xdr:row>17</xdr:row>
      <xdr:rowOff>171450</xdr:rowOff>
    </xdr:from>
    <xdr:ext cx="161925" cy="238125"/>
    <xdr:sp>
      <xdr:nvSpPr>
        <xdr:cNvPr id="6" name="Text Box 6"/>
        <xdr:cNvSpPr txBox="1">
          <a:spLocks noChangeArrowheads="1"/>
        </xdr:cNvSpPr>
      </xdr:nvSpPr>
      <xdr:spPr>
        <a:xfrm>
          <a:off x="2524125" y="4000500"/>
          <a:ext cx="161925" cy="238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2124075</xdr:colOff>
      <xdr:row>18</xdr:row>
      <xdr:rowOff>171450</xdr:rowOff>
    </xdr:from>
    <xdr:ext cx="161925" cy="238125"/>
    <xdr:sp>
      <xdr:nvSpPr>
        <xdr:cNvPr id="7" name="Text Box 7"/>
        <xdr:cNvSpPr txBox="1">
          <a:spLocks noChangeArrowheads="1"/>
        </xdr:cNvSpPr>
      </xdr:nvSpPr>
      <xdr:spPr>
        <a:xfrm>
          <a:off x="2524125" y="4200525"/>
          <a:ext cx="161925" cy="238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2124075</xdr:colOff>
      <xdr:row>18</xdr:row>
      <xdr:rowOff>171450</xdr:rowOff>
    </xdr:from>
    <xdr:ext cx="161925" cy="238125"/>
    <xdr:sp>
      <xdr:nvSpPr>
        <xdr:cNvPr id="8" name="Text Box 8"/>
        <xdr:cNvSpPr txBox="1">
          <a:spLocks noChangeArrowheads="1"/>
        </xdr:cNvSpPr>
      </xdr:nvSpPr>
      <xdr:spPr>
        <a:xfrm>
          <a:off x="2524125" y="4200525"/>
          <a:ext cx="161925" cy="238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2124075</xdr:colOff>
      <xdr:row>17</xdr:row>
      <xdr:rowOff>171450</xdr:rowOff>
    </xdr:from>
    <xdr:ext cx="161925" cy="238125"/>
    <xdr:sp>
      <xdr:nvSpPr>
        <xdr:cNvPr id="9" name="Text Box 9"/>
        <xdr:cNvSpPr txBox="1">
          <a:spLocks noChangeArrowheads="1"/>
        </xdr:cNvSpPr>
      </xdr:nvSpPr>
      <xdr:spPr>
        <a:xfrm>
          <a:off x="2524125" y="4000500"/>
          <a:ext cx="161925" cy="238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2124075</xdr:colOff>
      <xdr:row>17</xdr:row>
      <xdr:rowOff>171450</xdr:rowOff>
    </xdr:from>
    <xdr:ext cx="161925" cy="238125"/>
    <xdr:sp>
      <xdr:nvSpPr>
        <xdr:cNvPr id="10" name="Text Box 1"/>
        <xdr:cNvSpPr txBox="1">
          <a:spLocks noChangeArrowheads="1"/>
        </xdr:cNvSpPr>
      </xdr:nvSpPr>
      <xdr:spPr>
        <a:xfrm>
          <a:off x="2524125" y="4000500"/>
          <a:ext cx="161925" cy="238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2124075</xdr:colOff>
      <xdr:row>18</xdr:row>
      <xdr:rowOff>171450</xdr:rowOff>
    </xdr:from>
    <xdr:ext cx="161925" cy="238125"/>
    <xdr:sp>
      <xdr:nvSpPr>
        <xdr:cNvPr id="11" name="Text Box 2"/>
        <xdr:cNvSpPr txBox="1">
          <a:spLocks noChangeArrowheads="1"/>
        </xdr:cNvSpPr>
      </xdr:nvSpPr>
      <xdr:spPr>
        <a:xfrm>
          <a:off x="2524125" y="4200525"/>
          <a:ext cx="161925" cy="238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2124075</xdr:colOff>
      <xdr:row>18</xdr:row>
      <xdr:rowOff>171450</xdr:rowOff>
    </xdr:from>
    <xdr:ext cx="161925" cy="238125"/>
    <xdr:sp>
      <xdr:nvSpPr>
        <xdr:cNvPr id="12" name="Text Box 4"/>
        <xdr:cNvSpPr txBox="1">
          <a:spLocks noChangeArrowheads="1"/>
        </xdr:cNvSpPr>
      </xdr:nvSpPr>
      <xdr:spPr>
        <a:xfrm>
          <a:off x="2524125" y="4200525"/>
          <a:ext cx="161925" cy="238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2124075</xdr:colOff>
      <xdr:row>18</xdr:row>
      <xdr:rowOff>171450</xdr:rowOff>
    </xdr:from>
    <xdr:ext cx="161925" cy="238125"/>
    <xdr:sp>
      <xdr:nvSpPr>
        <xdr:cNvPr id="13" name="Text Box 5"/>
        <xdr:cNvSpPr txBox="1">
          <a:spLocks noChangeArrowheads="1"/>
        </xdr:cNvSpPr>
      </xdr:nvSpPr>
      <xdr:spPr>
        <a:xfrm>
          <a:off x="2524125" y="4200525"/>
          <a:ext cx="161925" cy="238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2124075</xdr:colOff>
      <xdr:row>17</xdr:row>
      <xdr:rowOff>171450</xdr:rowOff>
    </xdr:from>
    <xdr:ext cx="161925" cy="238125"/>
    <xdr:sp>
      <xdr:nvSpPr>
        <xdr:cNvPr id="14" name="Text Box 6"/>
        <xdr:cNvSpPr txBox="1">
          <a:spLocks noChangeArrowheads="1"/>
        </xdr:cNvSpPr>
      </xdr:nvSpPr>
      <xdr:spPr>
        <a:xfrm>
          <a:off x="2524125" y="4000500"/>
          <a:ext cx="161925" cy="238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2124075</xdr:colOff>
      <xdr:row>18</xdr:row>
      <xdr:rowOff>171450</xdr:rowOff>
    </xdr:from>
    <xdr:ext cx="161925" cy="238125"/>
    <xdr:sp>
      <xdr:nvSpPr>
        <xdr:cNvPr id="15" name="Text Box 7"/>
        <xdr:cNvSpPr txBox="1">
          <a:spLocks noChangeArrowheads="1"/>
        </xdr:cNvSpPr>
      </xdr:nvSpPr>
      <xdr:spPr>
        <a:xfrm>
          <a:off x="2524125" y="4200525"/>
          <a:ext cx="161925" cy="238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2124075</xdr:colOff>
      <xdr:row>18</xdr:row>
      <xdr:rowOff>171450</xdr:rowOff>
    </xdr:from>
    <xdr:ext cx="161925" cy="238125"/>
    <xdr:sp>
      <xdr:nvSpPr>
        <xdr:cNvPr id="16" name="Text Box 8"/>
        <xdr:cNvSpPr txBox="1">
          <a:spLocks noChangeArrowheads="1"/>
        </xdr:cNvSpPr>
      </xdr:nvSpPr>
      <xdr:spPr>
        <a:xfrm>
          <a:off x="2524125" y="4200525"/>
          <a:ext cx="161925" cy="238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2124075</xdr:colOff>
      <xdr:row>17</xdr:row>
      <xdr:rowOff>171450</xdr:rowOff>
    </xdr:from>
    <xdr:ext cx="161925" cy="238125"/>
    <xdr:sp>
      <xdr:nvSpPr>
        <xdr:cNvPr id="17" name="Text Box 9"/>
        <xdr:cNvSpPr txBox="1">
          <a:spLocks noChangeArrowheads="1"/>
        </xdr:cNvSpPr>
      </xdr:nvSpPr>
      <xdr:spPr>
        <a:xfrm>
          <a:off x="2524125" y="4000500"/>
          <a:ext cx="161925" cy="238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35"/>
  <sheetViews>
    <sheetView tabSelected="1" zoomScalePageLayoutView="0" workbookViewId="0" topLeftCell="A16">
      <selection activeCell="G9" sqref="G9:G34"/>
    </sheetView>
  </sheetViews>
  <sheetFormatPr defaultColWidth="9.33203125" defaultRowHeight="12.75"/>
  <cols>
    <col min="1" max="1" width="5" style="0" customWidth="1"/>
    <col min="2" max="2" width="40.66015625" style="0" customWidth="1"/>
    <col min="3" max="3" width="8.5" style="14" customWidth="1"/>
    <col min="4" max="4" width="14.66015625" style="14" customWidth="1"/>
    <col min="5" max="5" width="18.16015625" style="14" customWidth="1"/>
    <col min="6" max="6" width="56" style="0" customWidth="1"/>
  </cols>
  <sheetData>
    <row r="1" spans="1:6" ht="18.75">
      <c r="A1" s="97" t="s">
        <v>13</v>
      </c>
      <c r="B1" s="97"/>
      <c r="C1" s="97"/>
      <c r="D1" s="2"/>
      <c r="E1" s="2"/>
      <c r="F1" s="3"/>
    </row>
    <row r="2" spans="1:6" ht="12.75" customHeight="1">
      <c r="A2" s="4"/>
      <c r="B2" s="3" t="s">
        <v>12</v>
      </c>
      <c r="C2" s="2"/>
      <c r="D2" s="2"/>
      <c r="E2" s="2"/>
      <c r="F2" s="3"/>
    </row>
    <row r="3" spans="1:6" ht="21.75" customHeight="1">
      <c r="A3" s="98" t="s">
        <v>2</v>
      </c>
      <c r="B3" s="98"/>
      <c r="C3" s="98"/>
      <c r="D3" s="98"/>
      <c r="E3" s="98"/>
      <c r="F3" s="98"/>
    </row>
    <row r="4" spans="1:6" ht="15" customHeight="1">
      <c r="A4" s="98" t="s">
        <v>50</v>
      </c>
      <c r="B4" s="98"/>
      <c r="C4" s="98"/>
      <c r="D4" s="98"/>
      <c r="E4" s="98"/>
      <c r="F4" s="98"/>
    </row>
    <row r="5" spans="1:6" ht="15" customHeight="1">
      <c r="A5" s="98" t="s">
        <v>96</v>
      </c>
      <c r="B5" s="98"/>
      <c r="C5" s="98"/>
      <c r="D5" s="98"/>
      <c r="E5" s="98"/>
      <c r="F5" s="98"/>
    </row>
    <row r="6" spans="1:6" ht="15.75">
      <c r="A6" s="99" t="s">
        <v>3</v>
      </c>
      <c r="B6" s="100"/>
      <c r="C6" s="100"/>
      <c r="D6" s="100"/>
      <c r="E6" s="100"/>
      <c r="F6" s="100"/>
    </row>
    <row r="7" spans="1:6" ht="15.75" customHeight="1">
      <c r="A7" s="96" t="s">
        <v>0</v>
      </c>
      <c r="B7" s="96" t="s">
        <v>4</v>
      </c>
      <c r="C7" s="96" t="s">
        <v>5</v>
      </c>
      <c r="D7" s="96" t="s">
        <v>6</v>
      </c>
      <c r="E7" s="96" t="s">
        <v>7</v>
      </c>
      <c r="F7" s="96" t="s">
        <v>1</v>
      </c>
    </row>
    <row r="8" spans="1:6" ht="17.25" customHeight="1">
      <c r="A8" s="96"/>
      <c r="B8" s="96"/>
      <c r="C8" s="96"/>
      <c r="D8" s="96"/>
      <c r="E8" s="96"/>
      <c r="F8" s="96"/>
    </row>
    <row r="9" spans="1:6" ht="18.75" customHeight="1">
      <c r="A9" s="5">
        <v>1</v>
      </c>
      <c r="B9" s="6" t="str">
        <f>'TS đối tượng có nhu cầu'!B10</f>
        <v>UBMT huyện</v>
      </c>
      <c r="C9" s="74">
        <f>'TS đối tượng có nhu cầu'!L10</f>
        <v>300</v>
      </c>
      <c r="D9" s="7">
        <v>300000</v>
      </c>
      <c r="E9" s="8">
        <f>C9*D9</f>
        <v>90000000</v>
      </c>
      <c r="F9" s="6" t="s">
        <v>60</v>
      </c>
    </row>
    <row r="10" spans="1:7" ht="18.75" customHeight="1">
      <c r="A10" s="5">
        <v>2</v>
      </c>
      <c r="B10" s="6" t="str">
        <f>'TS đối tượng có nhu cầu'!B11</f>
        <v>Huda </v>
      </c>
      <c r="C10" s="74">
        <f>'TS đối tượng có nhu cầu'!L11</f>
        <v>90</v>
      </c>
      <c r="D10" s="7">
        <v>300000</v>
      </c>
      <c r="E10" s="8">
        <f aca="true" t="shared" si="0" ref="E10:E33">C10*D10</f>
        <v>27000000</v>
      </c>
      <c r="F10" s="6" t="s">
        <v>38</v>
      </c>
      <c r="G10" s="1"/>
    </row>
    <row r="11" spans="1:7" ht="18.75" customHeight="1">
      <c r="A11" s="5">
        <v>3</v>
      </c>
      <c r="B11" s="6" t="str">
        <f>'TS đối tượng có nhu cầu'!B12</f>
        <v>Tập đoàn Vicomcrup</v>
      </c>
      <c r="C11" s="74">
        <f>'TS đối tượng có nhu cầu'!L12</f>
        <v>79</v>
      </c>
      <c r="D11" s="7">
        <v>500000</v>
      </c>
      <c r="E11" s="8">
        <f t="shared" si="0"/>
        <v>39500000</v>
      </c>
      <c r="F11" s="6" t="s">
        <v>77</v>
      </c>
      <c r="G11" s="1"/>
    </row>
    <row r="12" spans="1:7" ht="18.75" customHeight="1">
      <c r="A12" s="5">
        <v>4</v>
      </c>
      <c r="B12" s="6" t="str">
        <f>'TS đối tượng có nhu cầu'!B13</f>
        <v>Phật tử tỉnh+UBMT huyện</v>
      </c>
      <c r="C12" s="74">
        <f>'TS đối tượng có nhu cầu'!L13</f>
        <v>150</v>
      </c>
      <c r="D12" s="7">
        <v>600000</v>
      </c>
      <c r="E12" s="8">
        <f t="shared" si="0"/>
        <v>90000000</v>
      </c>
      <c r="F12" s="6" t="s">
        <v>39</v>
      </c>
      <c r="G12" s="1"/>
    </row>
    <row r="13" spans="1:6" s="10" customFormat="1" ht="18.75" customHeight="1">
      <c r="A13" s="5">
        <v>5</v>
      </c>
      <c r="B13" s="6" t="str">
        <f>'TS đối tượng có nhu cầu'!B14</f>
        <v>Tán trợ Chữ thập đỏ Tình người</v>
      </c>
      <c r="C13" s="74">
        <f>'TS đối tượng có nhu cầu'!L14</f>
        <v>50</v>
      </c>
      <c r="D13" s="7">
        <v>500000</v>
      </c>
      <c r="E13" s="8">
        <f t="shared" si="0"/>
        <v>25000000</v>
      </c>
      <c r="F13" s="6" t="s">
        <v>58</v>
      </c>
    </row>
    <row r="14" spans="1:6" s="10" customFormat="1" ht="18.75" customHeight="1">
      <c r="A14" s="5">
        <v>6</v>
      </c>
      <c r="B14" s="6" t="str">
        <f>'TS đối tượng có nhu cầu'!B15</f>
        <v>Cty TNHH 1 TV Hiền Minh Hồ</v>
      </c>
      <c r="C14" s="74">
        <f>'TS đối tượng có nhu cầu'!L15</f>
        <v>100</v>
      </c>
      <c r="D14" s="7">
        <v>300000</v>
      </c>
      <c r="E14" s="8">
        <f t="shared" si="0"/>
        <v>30000000</v>
      </c>
      <c r="F14" s="6" t="s">
        <v>63</v>
      </c>
    </row>
    <row r="15" spans="1:7" ht="18.75" customHeight="1">
      <c r="A15" s="5">
        <v>7</v>
      </c>
      <c r="B15" s="6" t="str">
        <f>'TS đối tượng có nhu cầu'!B16</f>
        <v>Quà Thiện Quảng</v>
      </c>
      <c r="C15" s="74">
        <f>'TS đối tượng có nhu cầu'!L16</f>
        <v>38</v>
      </c>
      <c r="D15" s="7">
        <v>1000000</v>
      </c>
      <c r="E15" s="8">
        <f t="shared" si="0"/>
        <v>38000000</v>
      </c>
      <c r="F15" s="6" t="s">
        <v>42</v>
      </c>
      <c r="G15" s="1"/>
    </row>
    <row r="16" spans="1:6" s="27" customFormat="1" ht="18.75" customHeight="1">
      <c r="A16" s="5">
        <v>8</v>
      </c>
      <c r="B16" s="6" t="str">
        <f>'TS đối tượng có nhu cầu'!B17</f>
        <v>VNPT</v>
      </c>
      <c r="C16" s="74">
        <f>'TS đối tượng có nhu cầu'!L17</f>
        <v>10</v>
      </c>
      <c r="D16" s="30">
        <v>500000</v>
      </c>
      <c r="E16" s="8">
        <f t="shared" si="0"/>
        <v>5000000</v>
      </c>
      <c r="F16" s="29" t="s">
        <v>44</v>
      </c>
    </row>
    <row r="17" spans="1:6" s="27" customFormat="1" ht="18.75" customHeight="1">
      <c r="A17" s="5">
        <v>9</v>
      </c>
      <c r="B17" s="6" t="str">
        <f>'TS đối tượng có nhu cầu'!B18</f>
        <v>Báo Quảng Trị-Tập đoàn Vicomcrup</v>
      </c>
      <c r="C17" s="74">
        <f>'TS đối tượng có nhu cầu'!L18</f>
        <v>181</v>
      </c>
      <c r="D17" s="30">
        <v>600000</v>
      </c>
      <c r="E17" s="8">
        <f t="shared" si="0"/>
        <v>108600000</v>
      </c>
      <c r="F17" s="29" t="s">
        <v>59</v>
      </c>
    </row>
    <row r="18" spans="1:6" s="27" customFormat="1" ht="18.75" customHeight="1">
      <c r="A18" s="5">
        <v>10</v>
      </c>
      <c r="B18" s="6" t="str">
        <f>'TS đối tượng có nhu cầu'!B19</f>
        <v>NVTNA tại tỉnh( nguồn UBMT tỉnh)</v>
      </c>
      <c r="C18" s="74">
        <f>'TS đối tượng có nhu cầu'!L19</f>
        <v>8</v>
      </c>
      <c r="D18" s="30">
        <v>1000000</v>
      </c>
      <c r="E18" s="8">
        <f t="shared" si="0"/>
        <v>8000000</v>
      </c>
      <c r="F18" s="29" t="s">
        <v>48</v>
      </c>
    </row>
    <row r="19" spans="1:7" ht="18.75" customHeight="1">
      <c r="A19" s="5">
        <v>11</v>
      </c>
      <c r="B19" s="42" t="s">
        <v>64</v>
      </c>
      <c r="C19" s="74">
        <f>'TS đối tượng có nhu cầu'!L20</f>
        <v>30</v>
      </c>
      <c r="D19" s="7">
        <v>300000</v>
      </c>
      <c r="E19" s="8">
        <f t="shared" si="0"/>
        <v>9000000</v>
      </c>
      <c r="F19" s="6" t="s">
        <v>65</v>
      </c>
      <c r="G19" s="27"/>
    </row>
    <row r="20" spans="1:7" ht="18.75" customHeight="1">
      <c r="A20" s="5">
        <v>12</v>
      </c>
      <c r="B20" s="42" t="s">
        <v>66</v>
      </c>
      <c r="C20" s="74">
        <f>'TS đối tượng có nhu cầu'!L21</f>
        <v>50</v>
      </c>
      <c r="D20" s="7">
        <v>300000</v>
      </c>
      <c r="E20" s="8">
        <f t="shared" si="0"/>
        <v>15000000</v>
      </c>
      <c r="F20" s="16" t="s">
        <v>38</v>
      </c>
      <c r="G20" s="27"/>
    </row>
    <row r="21" spans="1:7" ht="18.75" customHeight="1">
      <c r="A21" s="5">
        <v>13</v>
      </c>
      <c r="B21" s="42" t="s">
        <v>67</v>
      </c>
      <c r="C21" s="74">
        <f>'TS đối tượng có nhu cầu'!L22</f>
        <v>30</v>
      </c>
      <c r="D21" s="7">
        <v>300000</v>
      </c>
      <c r="E21" s="8">
        <f t="shared" si="0"/>
        <v>9000000</v>
      </c>
      <c r="F21" s="16" t="s">
        <v>38</v>
      </c>
      <c r="G21" s="27"/>
    </row>
    <row r="22" spans="1:7" ht="18.75" customHeight="1">
      <c r="A22" s="5">
        <v>14</v>
      </c>
      <c r="B22" s="42" t="s">
        <v>70</v>
      </c>
      <c r="C22" s="74">
        <f>'TS đối tượng có nhu cầu'!L23</f>
        <v>9</v>
      </c>
      <c r="D22" s="7">
        <v>600000</v>
      </c>
      <c r="E22" s="8">
        <f t="shared" si="0"/>
        <v>5400000</v>
      </c>
      <c r="F22" s="16" t="s">
        <v>82</v>
      </c>
      <c r="G22" s="27"/>
    </row>
    <row r="23" spans="1:7" ht="18.75" customHeight="1">
      <c r="A23" s="5">
        <v>15</v>
      </c>
      <c r="B23" s="42" t="str">
        <f>'TS đối tượng có nhu cầu'!B24</f>
        <v>Trại giam Nghĩa An</v>
      </c>
      <c r="C23" s="74">
        <f>'TS đối tượng có nhu cầu'!L24</f>
        <v>90</v>
      </c>
      <c r="D23" s="7">
        <v>130000</v>
      </c>
      <c r="E23" s="8">
        <f t="shared" si="0"/>
        <v>11700000</v>
      </c>
      <c r="F23" s="16" t="s">
        <v>90</v>
      </c>
      <c r="G23" s="27"/>
    </row>
    <row r="24" spans="1:7" ht="18.75" customHeight="1">
      <c r="A24" s="5">
        <v>16</v>
      </c>
      <c r="B24" s="42" t="str">
        <f>'TS đối tượng có nhu cầu'!B25</f>
        <v>Đêm văn nghệ VTNA tại huyện</v>
      </c>
      <c r="C24" s="74">
        <f>'TS đối tượng có nhu cầu'!L25</f>
        <v>20</v>
      </c>
      <c r="D24" s="7">
        <v>300000</v>
      </c>
      <c r="E24" s="8">
        <f t="shared" si="0"/>
        <v>6000000</v>
      </c>
      <c r="F24" s="16" t="s">
        <v>75</v>
      </c>
      <c r="G24" s="27"/>
    </row>
    <row r="25" spans="1:7" ht="18.75" customHeight="1">
      <c r="A25" s="5">
        <v>17</v>
      </c>
      <c r="B25" s="42" t="str">
        <f>'TS đối tượng có nhu cầu'!B26</f>
        <v>Trao quà VTNA đợt 7</v>
      </c>
      <c r="C25" s="74">
        <f>'TS đối tượng có nhu cầu'!L26</f>
        <v>480</v>
      </c>
      <c r="D25" s="7">
        <v>300000</v>
      </c>
      <c r="E25" s="8">
        <f t="shared" si="0"/>
        <v>144000000</v>
      </c>
      <c r="F25" s="16" t="s">
        <v>74</v>
      </c>
      <c r="G25" s="27"/>
    </row>
    <row r="26" spans="1:7" ht="18.75" customHeight="1">
      <c r="A26" s="5">
        <v>18</v>
      </c>
      <c r="B26" s="42" t="str">
        <f>'TS đối tượng có nhu cầu'!B27</f>
        <v>Trung đoàn 19</v>
      </c>
      <c r="C26" s="74">
        <f>'TS đối tượng có nhu cầu'!L27</f>
        <v>28</v>
      </c>
      <c r="D26" s="7">
        <v>300000</v>
      </c>
      <c r="E26" s="8">
        <f t="shared" si="0"/>
        <v>8400000</v>
      </c>
      <c r="F26" s="16" t="s">
        <v>22</v>
      </c>
      <c r="G26" s="27"/>
    </row>
    <row r="27" spans="1:7" ht="18.75" customHeight="1">
      <c r="A27" s="5">
        <v>19</v>
      </c>
      <c r="B27" s="42" t="str">
        <f>'TS đối tượng có nhu cầu'!B28</f>
        <v>Quân khu 4</v>
      </c>
      <c r="C27" s="74">
        <f>'TS đối tượng có nhu cầu'!L28</f>
        <v>100</v>
      </c>
      <c r="D27" s="7">
        <v>300000</v>
      </c>
      <c r="E27" s="8">
        <f t="shared" si="0"/>
        <v>30000000</v>
      </c>
      <c r="F27" s="16" t="s">
        <v>85</v>
      </c>
      <c r="G27" s="27"/>
    </row>
    <row r="28" spans="1:7" ht="18.75" customHeight="1">
      <c r="A28" s="5">
        <v>20</v>
      </c>
      <c r="B28" s="42" t="str">
        <f>'TS đối tượng có nhu cầu'!B29</f>
        <v>Như Mai( CTTNHH)</v>
      </c>
      <c r="C28" s="74">
        <f>'TS đối tượng có nhu cầu'!L29</f>
        <v>30</v>
      </c>
      <c r="D28" s="7">
        <v>300000</v>
      </c>
      <c r="E28" s="8">
        <f t="shared" si="0"/>
        <v>9000000</v>
      </c>
      <c r="F28" s="16" t="s">
        <v>87</v>
      </c>
      <c r="G28" s="27"/>
    </row>
    <row r="29" spans="1:7" ht="18.75" customHeight="1">
      <c r="A29" s="5">
        <v>21</v>
      </c>
      <c r="B29" s="42" t="str">
        <f>'TS đối tượng có nhu cầu'!B30</f>
        <v>Hội chữ Thập đỏ Cam Hiếu tự huy động</v>
      </c>
      <c r="C29" s="74">
        <f>'TS đối tượng có nhu cầu'!L30</f>
        <v>30</v>
      </c>
      <c r="D29" s="7">
        <v>300000</v>
      </c>
      <c r="E29" s="8">
        <f t="shared" si="0"/>
        <v>9000000</v>
      </c>
      <c r="F29" s="16" t="s">
        <v>89</v>
      </c>
      <c r="G29" s="27"/>
    </row>
    <row r="30" spans="1:7" ht="18.75" customHeight="1">
      <c r="A30" s="5">
        <v>22</v>
      </c>
      <c r="B30" s="42" t="str">
        <f>'TS đối tượng có nhu cầu'!B31</f>
        <v>HDTD xã+ ĐTN+BTXH+ CA huyện</v>
      </c>
      <c r="C30" s="74">
        <f>'TS đối tượng có nhu cầu'!L31</f>
        <v>111</v>
      </c>
      <c r="D30" s="7">
        <v>300000</v>
      </c>
      <c r="E30" s="8">
        <f t="shared" si="0"/>
        <v>33300000</v>
      </c>
      <c r="F30" s="89" t="s">
        <v>42</v>
      </c>
      <c r="G30" s="27"/>
    </row>
    <row r="31" spans="1:7" ht="18.75" customHeight="1">
      <c r="A31" s="5">
        <v>23</v>
      </c>
      <c r="B31" s="42" t="str">
        <f>'TS đối tượng có nhu cầu'!B32</f>
        <v>Trao quà VTNA đợt cuối</v>
      </c>
      <c r="C31" s="74">
        <f>'TS đối tượng có nhu cầu'!L32</f>
        <v>200</v>
      </c>
      <c r="D31" s="7">
        <v>300000</v>
      </c>
      <c r="E31" s="8">
        <f t="shared" si="0"/>
        <v>60000000</v>
      </c>
      <c r="F31" s="16"/>
      <c r="G31" s="27"/>
    </row>
    <row r="32" spans="1:7" ht="18.75" customHeight="1">
      <c r="A32" s="5">
        <v>24</v>
      </c>
      <c r="B32" s="42" t="str">
        <f>'TS đối tượng có nhu cầu'!B33</f>
        <v>UBMT xã cân đối</v>
      </c>
      <c r="C32" s="74">
        <f>'TS đối tượng có nhu cầu'!L33</f>
        <v>145</v>
      </c>
      <c r="D32" s="7">
        <v>300000</v>
      </c>
      <c r="E32" s="8">
        <f t="shared" si="0"/>
        <v>43500000</v>
      </c>
      <c r="F32" s="89" t="s">
        <v>42</v>
      </c>
      <c r="G32" s="27"/>
    </row>
    <row r="33" spans="1:7" ht="18.75" customHeight="1">
      <c r="A33" s="5">
        <v>25</v>
      </c>
      <c r="B33" s="42" t="str">
        <f>'TS đối tượng có nhu cầu'!B34</f>
        <v>Công An huyện</v>
      </c>
      <c r="C33" s="74">
        <f>'TS đối tượng có nhu cầu'!L34</f>
        <v>92</v>
      </c>
      <c r="D33" s="7">
        <v>500000</v>
      </c>
      <c r="E33" s="8">
        <f t="shared" si="0"/>
        <v>46000000</v>
      </c>
      <c r="F33" s="89" t="s">
        <v>42</v>
      </c>
      <c r="G33" s="27"/>
    </row>
    <row r="34" spans="1:6" s="10" customFormat="1" ht="18.75" customHeight="1">
      <c r="A34" s="5"/>
      <c r="B34" s="25" t="s">
        <v>8</v>
      </c>
      <c r="C34" s="26">
        <f>SUM(C9:C33)</f>
        <v>2451</v>
      </c>
      <c r="D34" s="26"/>
      <c r="E34" s="86">
        <f>SUM(E9:E33)</f>
        <v>900400000</v>
      </c>
      <c r="F34" s="16"/>
    </row>
    <row r="35" spans="2:5" ht="15.75">
      <c r="B35" s="10"/>
      <c r="C35" s="12"/>
      <c r="D35" s="12"/>
      <c r="E35" s="13"/>
    </row>
  </sheetData>
  <sheetProtection/>
  <mergeCells count="11">
    <mergeCell ref="E7:E8"/>
    <mergeCell ref="F7:F8"/>
    <mergeCell ref="A1:C1"/>
    <mergeCell ref="A3:F3"/>
    <mergeCell ref="A4:F4"/>
    <mergeCell ref="A5:F5"/>
    <mergeCell ref="A6:F6"/>
    <mergeCell ref="A7:A8"/>
    <mergeCell ref="B7:B8"/>
    <mergeCell ref="C7:C8"/>
    <mergeCell ref="D7:D8"/>
  </mergeCells>
  <printOptions/>
  <pageMargins left="0.2362204724409449" right="0.03937007874015748" top="0.3937007874015748" bottom="0.1968503937007874"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4"/>
  <sheetViews>
    <sheetView zoomScalePageLayoutView="0" workbookViewId="0" topLeftCell="A5">
      <selection activeCell="B22" sqref="B22"/>
    </sheetView>
  </sheetViews>
  <sheetFormatPr defaultColWidth="9.33203125" defaultRowHeight="12.75"/>
  <cols>
    <col min="1" max="1" width="5" style="0" customWidth="1"/>
    <col min="2" max="2" width="32.16015625" style="0" customWidth="1"/>
    <col min="3" max="3" width="10" style="14" customWidth="1"/>
    <col min="4" max="4" width="18.5" style="14" customWidth="1"/>
    <col min="5" max="5" width="19.5" style="14" customWidth="1"/>
    <col min="6" max="6" width="31.16015625" style="0" customWidth="1"/>
  </cols>
  <sheetData>
    <row r="1" spans="1:5" ht="18.75">
      <c r="A1" s="31" t="s">
        <v>13</v>
      </c>
      <c r="B1" s="31"/>
      <c r="C1" s="31"/>
      <c r="D1" s="2"/>
      <c r="E1" s="2"/>
    </row>
    <row r="2" spans="1:5" ht="18.75">
      <c r="A2" s="4"/>
      <c r="B2" s="3" t="s">
        <v>11</v>
      </c>
      <c r="C2" s="2"/>
      <c r="D2" s="2"/>
      <c r="E2" s="2"/>
    </row>
    <row r="3" spans="1:6" ht="21.75" customHeight="1">
      <c r="A3" s="98" t="s">
        <v>51</v>
      </c>
      <c r="B3" s="98"/>
      <c r="C3" s="98"/>
      <c r="D3" s="98"/>
      <c r="E3" s="98"/>
      <c r="F3" s="98"/>
    </row>
    <row r="4" spans="1:6" ht="15.75">
      <c r="A4" s="98" t="s">
        <v>96</v>
      </c>
      <c r="B4" s="98"/>
      <c r="C4" s="98"/>
      <c r="D4" s="98"/>
      <c r="E4" s="98"/>
      <c r="F4" s="98"/>
    </row>
    <row r="5" spans="1:6" ht="15.75">
      <c r="A5" s="99" t="s">
        <v>9</v>
      </c>
      <c r="B5" s="100"/>
      <c r="C5" s="100"/>
      <c r="D5" s="100"/>
      <c r="E5" s="100"/>
      <c r="F5" s="100"/>
    </row>
    <row r="6" spans="1:6" ht="15.75" customHeight="1">
      <c r="A6" s="96" t="s">
        <v>0</v>
      </c>
      <c r="B6" s="96" t="s">
        <v>4</v>
      </c>
      <c r="C6" s="96" t="s">
        <v>5</v>
      </c>
      <c r="D6" s="96" t="s">
        <v>6</v>
      </c>
      <c r="E6" s="96" t="s">
        <v>7</v>
      </c>
      <c r="F6" s="101" t="s">
        <v>30</v>
      </c>
    </row>
    <row r="7" spans="1:6" ht="19.5" customHeight="1">
      <c r="A7" s="96"/>
      <c r="B7" s="96"/>
      <c r="C7" s="96"/>
      <c r="D7" s="96"/>
      <c r="E7" s="96"/>
      <c r="F7" s="102"/>
    </row>
    <row r="8" spans="1:6" s="18" customFormat="1" ht="18.75">
      <c r="A8" s="103">
        <v>1</v>
      </c>
      <c r="B8" s="105" t="s">
        <v>14</v>
      </c>
      <c r="C8" s="63">
        <v>37</v>
      </c>
      <c r="D8" s="17">
        <v>400000</v>
      </c>
      <c r="E8" s="17">
        <f>C8*D8</f>
        <v>14800000</v>
      </c>
      <c r="F8" s="75"/>
    </row>
    <row r="9" spans="1:6" s="18" customFormat="1" ht="15.75">
      <c r="A9" s="104"/>
      <c r="B9" s="106"/>
      <c r="C9" s="64">
        <v>1423</v>
      </c>
      <c r="D9" s="17">
        <v>200000</v>
      </c>
      <c r="E9" s="17">
        <f>C9*D9</f>
        <v>284600000</v>
      </c>
      <c r="F9" s="76"/>
    </row>
    <row r="10" spans="1:6" s="18" customFormat="1" ht="31.5">
      <c r="A10" s="15">
        <v>2</v>
      </c>
      <c r="B10" s="16" t="s">
        <v>35</v>
      </c>
      <c r="C10" s="15">
        <v>2</v>
      </c>
      <c r="D10" s="17">
        <v>1200000</v>
      </c>
      <c r="E10" s="17">
        <f>C10*D10</f>
        <v>2400000</v>
      </c>
      <c r="F10" s="92"/>
    </row>
    <row r="11" spans="1:6" s="18" customFormat="1" ht="31.5">
      <c r="A11" s="103">
        <v>3</v>
      </c>
      <c r="B11" s="16" t="s">
        <v>91</v>
      </c>
      <c r="C11" s="15">
        <v>139</v>
      </c>
      <c r="D11" s="17">
        <v>200000</v>
      </c>
      <c r="E11" s="17">
        <f>C11*D11</f>
        <v>27800000</v>
      </c>
      <c r="F11" s="77"/>
    </row>
    <row r="12" spans="1:6" s="18" customFormat="1" ht="15.75">
      <c r="A12" s="104"/>
      <c r="B12" s="5" t="s">
        <v>79</v>
      </c>
      <c r="C12" s="19">
        <v>22</v>
      </c>
      <c r="D12" s="20">
        <v>500000</v>
      </c>
      <c r="E12" s="21">
        <f>D12*C12</f>
        <v>11000000</v>
      </c>
      <c r="F12" s="78"/>
    </row>
    <row r="13" spans="1:6" s="18" customFormat="1" ht="15.75">
      <c r="A13" s="90">
        <v>4</v>
      </c>
      <c r="B13" s="5" t="s">
        <v>94</v>
      </c>
      <c r="C13" s="19">
        <v>40</v>
      </c>
      <c r="D13" s="20">
        <v>500000</v>
      </c>
      <c r="E13" s="21">
        <f>D13*C13</f>
        <v>20000000</v>
      </c>
      <c r="F13" s="78"/>
    </row>
    <row r="14" spans="1:6" ht="15.75" customHeight="1">
      <c r="A14" s="15">
        <v>5</v>
      </c>
      <c r="B14" s="79" t="s">
        <v>36</v>
      </c>
      <c r="C14" s="80">
        <v>4</v>
      </c>
      <c r="D14" s="23">
        <v>1500000</v>
      </c>
      <c r="E14" s="81">
        <f>D14*C14</f>
        <v>6000000</v>
      </c>
      <c r="F14" s="82"/>
    </row>
    <row r="15" spans="1:9" s="10" customFormat="1" ht="18.75" customHeight="1">
      <c r="A15" s="5"/>
      <c r="B15" s="22" t="s">
        <v>8</v>
      </c>
      <c r="C15" s="11">
        <f>SUM(C8:C14)</f>
        <v>1667</v>
      </c>
      <c r="D15" s="23"/>
      <c r="E15" s="11">
        <f>SUM(E8:E14)</f>
        <v>366600000</v>
      </c>
      <c r="F15" s="9"/>
      <c r="I15" s="10" t="s">
        <v>10</v>
      </c>
    </row>
    <row r="16" spans="1:6" s="10" customFormat="1" ht="18.75" customHeight="1">
      <c r="A16" s="113"/>
      <c r="B16" s="114"/>
      <c r="C16" s="115"/>
      <c r="D16" s="116"/>
      <c r="E16" s="115"/>
      <c r="F16" s="117"/>
    </row>
    <row r="17" spans="1:6" s="10" customFormat="1" ht="18.75" customHeight="1">
      <c r="A17" s="113"/>
      <c r="B17" s="114"/>
      <c r="C17" s="115"/>
      <c r="D17" s="116"/>
      <c r="E17" s="115"/>
      <c r="F17" s="117"/>
    </row>
    <row r="18" spans="1:6" s="10" customFormat="1" ht="18.75" customHeight="1">
      <c r="A18" s="113"/>
      <c r="B18" s="114"/>
      <c r="C18" s="115"/>
      <c r="D18" s="116"/>
      <c r="E18" s="115"/>
      <c r="F18" s="117"/>
    </row>
    <row r="19" spans="1:6" s="10" customFormat="1" ht="18.75" customHeight="1">
      <c r="A19" s="113"/>
      <c r="B19" s="114"/>
      <c r="C19" s="115"/>
      <c r="D19" s="116"/>
      <c r="E19" s="115"/>
      <c r="F19" s="117"/>
    </row>
    <row r="20" spans="1:6" s="10" customFormat="1" ht="18.75" customHeight="1">
      <c r="A20" s="113"/>
      <c r="B20" s="114"/>
      <c r="C20" s="115"/>
      <c r="D20" s="116"/>
      <c r="E20" s="115"/>
      <c r="F20" s="117"/>
    </row>
    <row r="21" spans="2:5" ht="15.75">
      <c r="B21" s="10"/>
      <c r="C21" s="12"/>
      <c r="D21" s="12"/>
      <c r="E21" s="13"/>
    </row>
    <row r="22" spans="2:5" ht="21" customHeight="1">
      <c r="B22" s="93" t="s">
        <v>97</v>
      </c>
      <c r="C22" s="94">
        <f>'QUA XA HOI '!C34+'QUA NCC'!C15</f>
        <v>4118</v>
      </c>
      <c r="D22" s="95"/>
      <c r="E22" s="94">
        <f>E15+'QUA XA HOI '!E34</f>
        <v>1267000000</v>
      </c>
    </row>
    <row r="23" ht="12.75">
      <c r="B23" t="s">
        <v>10</v>
      </c>
    </row>
    <row r="24" ht="12.75">
      <c r="E24" s="14" t="s">
        <v>10</v>
      </c>
    </row>
  </sheetData>
  <sheetProtection/>
  <mergeCells count="12">
    <mergeCell ref="A3:F3"/>
    <mergeCell ref="A4:F4"/>
    <mergeCell ref="A5:F5"/>
    <mergeCell ref="A6:A7"/>
    <mergeCell ref="B6:B7"/>
    <mergeCell ref="C6:C7"/>
    <mergeCell ref="D6:D7"/>
    <mergeCell ref="E6:E7"/>
    <mergeCell ref="F6:F7"/>
    <mergeCell ref="A11:A12"/>
    <mergeCell ref="A8:A9"/>
    <mergeCell ref="B8:B9"/>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38"/>
  <sheetViews>
    <sheetView zoomScale="106" zoomScaleNormal="106" zoomScalePageLayoutView="0" workbookViewId="0" topLeftCell="A16">
      <selection activeCell="G5" sqref="G5"/>
    </sheetView>
  </sheetViews>
  <sheetFormatPr defaultColWidth="9.33203125" defaultRowHeight="12.75"/>
  <cols>
    <col min="1" max="1" width="7" style="0" customWidth="1"/>
    <col min="2" max="2" width="48.83203125" style="0" customWidth="1"/>
    <col min="3" max="3" width="9" style="0" customWidth="1"/>
    <col min="4" max="4" width="8.5" style="0" customWidth="1"/>
    <col min="5" max="5" width="8.83203125" style="0" customWidth="1"/>
    <col min="6" max="6" width="9" style="0" customWidth="1"/>
    <col min="7" max="7" width="9.16015625" style="47" customWidth="1"/>
    <col min="8" max="8" width="9" style="47" customWidth="1"/>
    <col min="9" max="9" width="8.16015625" style="0" customWidth="1"/>
    <col min="10" max="10" width="8.5" style="47" customWidth="1"/>
    <col min="11" max="11" width="9.16015625" style="47" customWidth="1"/>
    <col min="12" max="12" width="9.16015625" style="0" customWidth="1"/>
    <col min="13" max="13" width="44.66015625" style="0" customWidth="1"/>
  </cols>
  <sheetData>
    <row r="1" spans="1:12" ht="18.75">
      <c r="A1" s="107" t="s">
        <v>15</v>
      </c>
      <c r="B1" s="107"/>
      <c r="C1" s="107"/>
      <c r="D1" s="107"/>
      <c r="E1" s="107"/>
      <c r="F1" s="107"/>
      <c r="G1" s="107"/>
      <c r="H1" s="107"/>
      <c r="I1" s="107"/>
      <c r="J1" s="33"/>
      <c r="K1" s="33"/>
      <c r="L1" s="34"/>
    </row>
    <row r="2" spans="1:12" ht="11.25" customHeight="1">
      <c r="A2" s="32"/>
      <c r="B2" s="32"/>
      <c r="C2" s="32"/>
      <c r="D2" s="32"/>
      <c r="E2" s="32"/>
      <c r="F2" s="32"/>
      <c r="G2" s="35"/>
      <c r="H2" s="35"/>
      <c r="I2" s="32"/>
      <c r="J2" s="33"/>
      <c r="K2" s="33"/>
      <c r="L2" s="34"/>
    </row>
    <row r="3" spans="1:13" ht="21" customHeight="1">
      <c r="A3" s="108" t="s">
        <v>61</v>
      </c>
      <c r="B3" s="108"/>
      <c r="C3" s="108"/>
      <c r="D3" s="108"/>
      <c r="E3" s="108"/>
      <c r="F3" s="108"/>
      <c r="G3" s="108"/>
      <c r="H3" s="108"/>
      <c r="I3" s="108"/>
      <c r="J3" s="108"/>
      <c r="K3" s="108"/>
      <c r="L3" s="108"/>
      <c r="M3" s="108"/>
    </row>
    <row r="4" spans="1:13" ht="15.75">
      <c r="A4" s="36"/>
      <c r="B4" s="36"/>
      <c r="C4" s="36"/>
      <c r="D4" s="36"/>
      <c r="E4" s="109"/>
      <c r="F4" s="109"/>
      <c r="G4" s="109"/>
      <c r="H4" s="38"/>
      <c r="I4" s="37"/>
      <c r="J4" s="110" t="s">
        <v>16</v>
      </c>
      <c r="K4" s="110"/>
      <c r="L4" s="110"/>
      <c r="M4" s="110"/>
    </row>
    <row r="5" spans="1:13" ht="28.5" customHeight="1">
      <c r="A5" s="39" t="s">
        <v>17</v>
      </c>
      <c r="B5" s="40" t="s">
        <v>18</v>
      </c>
      <c r="C5" s="40" t="s">
        <v>19</v>
      </c>
      <c r="D5" s="40" t="s">
        <v>20</v>
      </c>
      <c r="E5" s="40" t="s">
        <v>21</v>
      </c>
      <c r="F5" s="40" t="s">
        <v>22</v>
      </c>
      <c r="G5" s="40" t="s">
        <v>23</v>
      </c>
      <c r="H5" s="40" t="s">
        <v>24</v>
      </c>
      <c r="I5" s="40" t="s">
        <v>25</v>
      </c>
      <c r="J5" s="40" t="s">
        <v>26</v>
      </c>
      <c r="K5" s="40" t="s">
        <v>27</v>
      </c>
      <c r="L5" s="41" t="s">
        <v>28</v>
      </c>
      <c r="M5" s="72" t="s">
        <v>29</v>
      </c>
    </row>
    <row r="6" spans="1:14" s="46" customFormat="1" ht="33" customHeight="1">
      <c r="A6" s="61" t="s">
        <v>54</v>
      </c>
      <c r="B6" s="60" t="s">
        <v>62</v>
      </c>
      <c r="C6" s="44">
        <v>126</v>
      </c>
      <c r="D6" s="44">
        <v>233</v>
      </c>
      <c r="E6" s="44">
        <v>89</v>
      </c>
      <c r="F6" s="44">
        <v>204</v>
      </c>
      <c r="G6" s="44">
        <v>164</v>
      </c>
      <c r="H6" s="44">
        <v>220</v>
      </c>
      <c r="I6" s="44">
        <v>174</v>
      </c>
      <c r="J6" s="44">
        <v>171</v>
      </c>
      <c r="K6" s="44">
        <v>179</v>
      </c>
      <c r="L6" s="44">
        <f>SUM(C6:K6)</f>
        <v>1560</v>
      </c>
      <c r="M6" s="84" t="s">
        <v>56</v>
      </c>
      <c r="N6" s="83"/>
    </row>
    <row r="7" spans="1:14" s="46" customFormat="1" ht="15.75" customHeight="1">
      <c r="A7" s="61" t="s">
        <v>55</v>
      </c>
      <c r="B7" s="60" t="s">
        <v>52</v>
      </c>
      <c r="C7" s="44">
        <f aca="true" t="shared" si="0" ref="C7:L7">C10</f>
        <v>40</v>
      </c>
      <c r="D7" s="44">
        <f t="shared" si="0"/>
        <v>40</v>
      </c>
      <c r="E7" s="44">
        <f t="shared" si="0"/>
        <v>24</v>
      </c>
      <c r="F7" s="44">
        <f t="shared" si="0"/>
        <v>37</v>
      </c>
      <c r="G7" s="44">
        <f t="shared" si="0"/>
        <v>33</v>
      </c>
      <c r="H7" s="44">
        <f t="shared" si="0"/>
        <v>32</v>
      </c>
      <c r="I7" s="44">
        <f t="shared" si="0"/>
        <v>30</v>
      </c>
      <c r="J7" s="44">
        <f t="shared" si="0"/>
        <v>30</v>
      </c>
      <c r="K7" s="44">
        <f t="shared" si="0"/>
        <v>34</v>
      </c>
      <c r="L7" s="44">
        <f t="shared" si="0"/>
        <v>300</v>
      </c>
      <c r="M7" s="73"/>
      <c r="N7" s="65"/>
    </row>
    <row r="8" spans="1:14" s="46" customFormat="1" ht="15.75" customHeight="1">
      <c r="A8" s="61"/>
      <c r="B8" s="60" t="s">
        <v>53</v>
      </c>
      <c r="C8" s="44">
        <f>C6+C7</f>
        <v>166</v>
      </c>
      <c r="D8" s="44">
        <f aca="true" t="shared" si="1" ref="D8:L8">D6+D7</f>
        <v>273</v>
      </c>
      <c r="E8" s="44">
        <f t="shared" si="1"/>
        <v>113</v>
      </c>
      <c r="F8" s="44">
        <f t="shared" si="1"/>
        <v>241</v>
      </c>
      <c r="G8" s="44">
        <f t="shared" si="1"/>
        <v>197</v>
      </c>
      <c r="H8" s="44">
        <f t="shared" si="1"/>
        <v>252</v>
      </c>
      <c r="I8" s="44">
        <f t="shared" si="1"/>
        <v>204</v>
      </c>
      <c r="J8" s="44">
        <f t="shared" si="1"/>
        <v>201</v>
      </c>
      <c r="K8" s="44">
        <f t="shared" si="1"/>
        <v>213</v>
      </c>
      <c r="L8" s="44">
        <f t="shared" si="1"/>
        <v>1860</v>
      </c>
      <c r="M8" s="71"/>
      <c r="N8" s="65"/>
    </row>
    <row r="9" spans="1:13" s="18" customFormat="1" ht="15.75" customHeight="1">
      <c r="A9" s="62" t="s">
        <v>57</v>
      </c>
      <c r="B9" s="48" t="s">
        <v>31</v>
      </c>
      <c r="C9" s="49"/>
      <c r="D9" s="50"/>
      <c r="E9" s="51"/>
      <c r="F9" s="50"/>
      <c r="G9" s="50"/>
      <c r="H9" s="51"/>
      <c r="I9" s="52"/>
      <c r="J9" s="53"/>
      <c r="K9" s="52"/>
      <c r="L9" s="44">
        <f>SUM(C9:K9)</f>
        <v>0</v>
      </c>
      <c r="M9" s="43"/>
    </row>
    <row r="10" spans="1:13" s="18" customFormat="1" ht="15.75" customHeight="1">
      <c r="A10" s="87">
        <v>1</v>
      </c>
      <c r="B10" s="6" t="s">
        <v>40</v>
      </c>
      <c r="C10" s="50">
        <v>40</v>
      </c>
      <c r="D10" s="50">
        <v>40</v>
      </c>
      <c r="E10" s="51">
        <v>24</v>
      </c>
      <c r="F10" s="50">
        <v>37</v>
      </c>
      <c r="G10" s="50">
        <v>33</v>
      </c>
      <c r="H10" s="51">
        <v>32</v>
      </c>
      <c r="I10" s="52">
        <v>30</v>
      </c>
      <c r="J10" s="53">
        <v>30</v>
      </c>
      <c r="K10" s="52">
        <v>34</v>
      </c>
      <c r="L10" s="91">
        <f>SUM(C10:K10)</f>
        <v>300</v>
      </c>
      <c r="M10" s="54" t="s">
        <v>81</v>
      </c>
    </row>
    <row r="11" spans="1:13" s="18" customFormat="1" ht="15.75" customHeight="1">
      <c r="A11" s="87">
        <v>2</v>
      </c>
      <c r="B11" s="28" t="s">
        <v>49</v>
      </c>
      <c r="C11" s="55"/>
      <c r="D11" s="55"/>
      <c r="E11" s="56"/>
      <c r="F11" s="55"/>
      <c r="G11" s="55"/>
      <c r="H11" s="56"/>
      <c r="I11" s="57"/>
      <c r="J11" s="58"/>
      <c r="K11" s="58">
        <v>90</v>
      </c>
      <c r="L11" s="59">
        <f aca="true" t="shared" si="2" ref="L11:L34">C11+D11+E11+F11+G11+H11+I11+J11+K11</f>
        <v>90</v>
      </c>
      <c r="M11" s="54"/>
    </row>
    <row r="12" spans="1:13" s="18" customFormat="1" ht="15.75" customHeight="1">
      <c r="A12" s="87">
        <v>3</v>
      </c>
      <c r="B12" s="24" t="s">
        <v>37</v>
      </c>
      <c r="C12" s="55"/>
      <c r="D12" s="55"/>
      <c r="E12" s="56"/>
      <c r="F12" s="55">
        <v>79</v>
      </c>
      <c r="G12" s="55"/>
      <c r="H12" s="56"/>
      <c r="I12" s="57"/>
      <c r="J12" s="58"/>
      <c r="K12" s="58"/>
      <c r="L12" s="59">
        <f t="shared" si="2"/>
        <v>79</v>
      </c>
      <c r="M12" s="54"/>
    </row>
    <row r="13" spans="1:13" s="18" customFormat="1" ht="15.75" customHeight="1">
      <c r="A13" s="87">
        <v>4</v>
      </c>
      <c r="B13" s="6" t="s">
        <v>43</v>
      </c>
      <c r="C13" s="55"/>
      <c r="D13" s="55"/>
      <c r="E13" s="56"/>
      <c r="F13" s="55"/>
      <c r="G13" s="55"/>
      <c r="H13" s="56"/>
      <c r="I13" s="57"/>
      <c r="J13" s="58"/>
      <c r="K13" s="58">
        <v>150</v>
      </c>
      <c r="L13" s="59">
        <f t="shared" si="2"/>
        <v>150</v>
      </c>
      <c r="M13" s="54"/>
    </row>
    <row r="14" spans="1:13" s="18" customFormat="1" ht="15.75" customHeight="1">
      <c r="A14" s="87">
        <v>5</v>
      </c>
      <c r="B14" s="42" t="s">
        <v>78</v>
      </c>
      <c r="C14" s="55">
        <v>7</v>
      </c>
      <c r="D14" s="55">
        <v>8</v>
      </c>
      <c r="E14" s="56">
        <v>5</v>
      </c>
      <c r="F14" s="55">
        <v>8</v>
      </c>
      <c r="G14" s="55"/>
      <c r="H14" s="55">
        <v>8</v>
      </c>
      <c r="I14" s="55">
        <v>7</v>
      </c>
      <c r="J14" s="55">
        <v>7</v>
      </c>
      <c r="K14" s="55"/>
      <c r="L14" s="66">
        <f t="shared" si="2"/>
        <v>50</v>
      </c>
      <c r="M14" s="54"/>
    </row>
    <row r="15" spans="1:13" s="18" customFormat="1" ht="15.75" customHeight="1">
      <c r="A15" s="87">
        <v>6</v>
      </c>
      <c r="B15" s="67" t="s">
        <v>41</v>
      </c>
      <c r="C15" s="55">
        <v>15</v>
      </c>
      <c r="D15" s="55">
        <v>15</v>
      </c>
      <c r="E15" s="56">
        <v>10</v>
      </c>
      <c r="F15" s="55">
        <v>15</v>
      </c>
      <c r="G15" s="55"/>
      <c r="H15" s="56">
        <v>15</v>
      </c>
      <c r="I15" s="57">
        <v>15</v>
      </c>
      <c r="J15" s="58">
        <v>15</v>
      </c>
      <c r="K15" s="58"/>
      <c r="L15" s="66">
        <f t="shared" si="2"/>
        <v>100</v>
      </c>
      <c r="M15" s="54"/>
    </row>
    <row r="16" spans="1:13" s="18" customFormat="1" ht="15.75" customHeight="1">
      <c r="A16" s="87">
        <v>7</v>
      </c>
      <c r="B16" s="42" t="s">
        <v>46</v>
      </c>
      <c r="C16" s="55">
        <v>4</v>
      </c>
      <c r="D16" s="55">
        <v>4</v>
      </c>
      <c r="E16" s="56">
        <v>4</v>
      </c>
      <c r="F16" s="55">
        <v>4</v>
      </c>
      <c r="G16" s="55">
        <v>6</v>
      </c>
      <c r="H16" s="56">
        <v>4</v>
      </c>
      <c r="I16" s="57">
        <v>4</v>
      </c>
      <c r="J16" s="58">
        <v>4</v>
      </c>
      <c r="K16" s="58">
        <v>4</v>
      </c>
      <c r="L16" s="66">
        <f t="shared" si="2"/>
        <v>38</v>
      </c>
      <c r="M16" s="54"/>
    </row>
    <row r="17" spans="1:13" s="18" customFormat="1" ht="15.75" customHeight="1">
      <c r="A17" s="87">
        <v>8</v>
      </c>
      <c r="B17" s="42" t="s">
        <v>45</v>
      </c>
      <c r="C17" s="55"/>
      <c r="D17" s="55">
        <v>5</v>
      </c>
      <c r="E17" s="56"/>
      <c r="F17" s="55"/>
      <c r="G17" s="55"/>
      <c r="H17" s="56">
        <v>5</v>
      </c>
      <c r="I17" s="57"/>
      <c r="J17" s="58"/>
      <c r="K17" s="58"/>
      <c r="L17" s="66">
        <f t="shared" si="2"/>
        <v>10</v>
      </c>
      <c r="M17" s="54"/>
    </row>
    <row r="18" spans="1:13" s="18" customFormat="1" ht="15.75" customHeight="1">
      <c r="A18" s="87">
        <v>9</v>
      </c>
      <c r="B18" s="42" t="s">
        <v>68</v>
      </c>
      <c r="C18" s="55">
        <v>3</v>
      </c>
      <c r="D18" s="85">
        <v>3</v>
      </c>
      <c r="E18" s="56">
        <v>4</v>
      </c>
      <c r="F18" s="55">
        <v>5</v>
      </c>
      <c r="G18" s="55">
        <v>10</v>
      </c>
      <c r="H18" s="56">
        <v>5</v>
      </c>
      <c r="I18" s="57">
        <v>5</v>
      </c>
      <c r="J18" s="58">
        <v>5</v>
      </c>
      <c r="K18" s="58">
        <v>141</v>
      </c>
      <c r="L18" s="66">
        <f t="shared" si="2"/>
        <v>181</v>
      </c>
      <c r="M18" s="54"/>
    </row>
    <row r="19" spans="1:13" s="18" customFormat="1" ht="15.75" customHeight="1">
      <c r="A19" s="87">
        <v>10</v>
      </c>
      <c r="B19" s="42" t="s">
        <v>47</v>
      </c>
      <c r="C19" s="55">
        <v>1</v>
      </c>
      <c r="D19" s="55">
        <v>1</v>
      </c>
      <c r="E19" s="56">
        <v>1</v>
      </c>
      <c r="F19" s="55">
        <v>1</v>
      </c>
      <c r="G19" s="55"/>
      <c r="H19" s="56">
        <v>1</v>
      </c>
      <c r="I19" s="57">
        <v>1</v>
      </c>
      <c r="J19" s="58">
        <v>1</v>
      </c>
      <c r="K19" s="58">
        <v>1</v>
      </c>
      <c r="L19" s="66">
        <f t="shared" si="2"/>
        <v>8</v>
      </c>
      <c r="M19" s="43"/>
    </row>
    <row r="20" spans="1:13" s="18" customFormat="1" ht="15.75" customHeight="1">
      <c r="A20" s="87">
        <v>11</v>
      </c>
      <c r="B20" s="42" t="s">
        <v>64</v>
      </c>
      <c r="C20" s="55"/>
      <c r="D20" s="55"/>
      <c r="E20" s="56"/>
      <c r="F20" s="55"/>
      <c r="G20" s="55"/>
      <c r="H20" s="56"/>
      <c r="I20" s="57">
        <v>30</v>
      </c>
      <c r="J20" s="58"/>
      <c r="K20" s="58"/>
      <c r="L20" s="66">
        <f t="shared" si="2"/>
        <v>30</v>
      </c>
      <c r="M20" s="43"/>
    </row>
    <row r="21" spans="1:13" s="18" customFormat="1" ht="15.75" customHeight="1">
      <c r="A21" s="87">
        <v>12</v>
      </c>
      <c r="B21" s="42" t="s">
        <v>66</v>
      </c>
      <c r="C21" s="55"/>
      <c r="D21" s="55"/>
      <c r="E21" s="56"/>
      <c r="F21" s="55"/>
      <c r="G21" s="55"/>
      <c r="H21" s="56"/>
      <c r="I21" s="57"/>
      <c r="J21" s="58"/>
      <c r="K21" s="58">
        <v>50</v>
      </c>
      <c r="L21" s="66">
        <f t="shared" si="2"/>
        <v>50</v>
      </c>
      <c r="M21" s="43"/>
    </row>
    <row r="22" spans="1:13" s="18" customFormat="1" ht="15.75" customHeight="1">
      <c r="A22" s="87">
        <v>13</v>
      </c>
      <c r="B22" s="42" t="s">
        <v>67</v>
      </c>
      <c r="C22" s="55"/>
      <c r="D22" s="55"/>
      <c r="E22" s="56"/>
      <c r="F22" s="55"/>
      <c r="G22" s="55"/>
      <c r="H22" s="56"/>
      <c r="I22" s="57"/>
      <c r="J22" s="58"/>
      <c r="K22" s="58">
        <v>30</v>
      </c>
      <c r="L22" s="66">
        <f t="shared" si="2"/>
        <v>30</v>
      </c>
      <c r="M22" s="43"/>
    </row>
    <row r="23" spans="1:13" s="18" customFormat="1" ht="15.75" customHeight="1">
      <c r="A23" s="87">
        <v>14</v>
      </c>
      <c r="B23" s="42" t="s">
        <v>69</v>
      </c>
      <c r="C23" s="55">
        <v>3</v>
      </c>
      <c r="D23" s="55">
        <v>3</v>
      </c>
      <c r="E23" s="56"/>
      <c r="F23" s="55"/>
      <c r="G23" s="55">
        <v>1</v>
      </c>
      <c r="H23" s="56"/>
      <c r="I23" s="57">
        <v>1</v>
      </c>
      <c r="J23" s="58">
        <v>1</v>
      </c>
      <c r="K23" s="58"/>
      <c r="L23" s="66">
        <f t="shared" si="2"/>
        <v>9</v>
      </c>
      <c r="M23" s="43"/>
    </row>
    <row r="24" spans="1:13" s="18" customFormat="1" ht="15.75" customHeight="1">
      <c r="A24" s="87">
        <v>15</v>
      </c>
      <c r="B24" s="42" t="s">
        <v>71</v>
      </c>
      <c r="C24" s="55">
        <v>40</v>
      </c>
      <c r="D24" s="55">
        <v>50</v>
      </c>
      <c r="E24" s="56"/>
      <c r="F24" s="55"/>
      <c r="G24" s="55"/>
      <c r="H24" s="56"/>
      <c r="I24" s="57"/>
      <c r="J24" s="58"/>
      <c r="K24" s="58"/>
      <c r="L24" s="66">
        <f t="shared" si="2"/>
        <v>90</v>
      </c>
      <c r="M24" s="43"/>
    </row>
    <row r="25" spans="1:13" s="18" customFormat="1" ht="15.75" customHeight="1">
      <c r="A25" s="87">
        <v>16</v>
      </c>
      <c r="B25" s="42" t="s">
        <v>72</v>
      </c>
      <c r="C25" s="55"/>
      <c r="D25" s="55"/>
      <c r="E25" s="56"/>
      <c r="F25" s="55"/>
      <c r="G25" s="55">
        <v>10</v>
      </c>
      <c r="H25" s="56">
        <v>10</v>
      </c>
      <c r="I25" s="57"/>
      <c r="J25" s="58"/>
      <c r="K25" s="58"/>
      <c r="L25" s="66">
        <f t="shared" si="2"/>
        <v>20</v>
      </c>
      <c r="M25" s="43"/>
    </row>
    <row r="26" spans="1:13" s="18" customFormat="1" ht="15.75" customHeight="1">
      <c r="A26" s="87">
        <v>17</v>
      </c>
      <c r="B26" s="42" t="s">
        <v>93</v>
      </c>
      <c r="C26" s="55">
        <v>50</v>
      </c>
      <c r="D26" s="55">
        <v>90</v>
      </c>
      <c r="E26" s="56">
        <v>50</v>
      </c>
      <c r="F26" s="55">
        <v>40</v>
      </c>
      <c r="G26" s="55">
        <v>40</v>
      </c>
      <c r="H26" s="56">
        <v>80</v>
      </c>
      <c r="I26" s="57">
        <v>70</v>
      </c>
      <c r="J26" s="58">
        <v>60</v>
      </c>
      <c r="K26" s="58">
        <v>0</v>
      </c>
      <c r="L26" s="66">
        <f t="shared" si="2"/>
        <v>480</v>
      </c>
      <c r="M26" s="43"/>
    </row>
    <row r="27" spans="1:13" s="18" customFormat="1" ht="15.75" customHeight="1">
      <c r="A27" s="87">
        <v>18</v>
      </c>
      <c r="B27" s="42" t="s">
        <v>76</v>
      </c>
      <c r="C27" s="55"/>
      <c r="D27" s="55"/>
      <c r="E27" s="56"/>
      <c r="F27" s="55">
        <v>28</v>
      </c>
      <c r="G27" s="55"/>
      <c r="H27" s="56"/>
      <c r="I27" s="57"/>
      <c r="J27" s="58"/>
      <c r="K27" s="58"/>
      <c r="L27" s="66">
        <f t="shared" si="2"/>
        <v>28</v>
      </c>
      <c r="M27" s="43"/>
    </row>
    <row r="28" spans="1:13" s="18" customFormat="1" ht="15.75" customHeight="1">
      <c r="A28" s="87">
        <v>19</v>
      </c>
      <c r="B28" s="42" t="s">
        <v>84</v>
      </c>
      <c r="C28" s="55">
        <v>12</v>
      </c>
      <c r="D28" s="55">
        <v>12</v>
      </c>
      <c r="E28" s="56">
        <v>8</v>
      </c>
      <c r="F28" s="55">
        <v>10</v>
      </c>
      <c r="G28" s="55">
        <v>16</v>
      </c>
      <c r="H28" s="56">
        <v>16</v>
      </c>
      <c r="I28" s="57">
        <v>11</v>
      </c>
      <c r="J28" s="58">
        <v>15</v>
      </c>
      <c r="K28" s="58"/>
      <c r="L28" s="66">
        <f t="shared" si="2"/>
        <v>100</v>
      </c>
      <c r="M28" s="43"/>
    </row>
    <row r="29" spans="1:13" s="18" customFormat="1" ht="15.75" customHeight="1">
      <c r="A29" s="87">
        <v>20</v>
      </c>
      <c r="B29" s="42" t="s">
        <v>86</v>
      </c>
      <c r="C29" s="55"/>
      <c r="D29" s="55"/>
      <c r="E29" s="56"/>
      <c r="F29" s="55"/>
      <c r="G29" s="55"/>
      <c r="H29" s="56">
        <v>30</v>
      </c>
      <c r="I29" s="57"/>
      <c r="J29" s="58"/>
      <c r="K29" s="58"/>
      <c r="L29" s="66">
        <f t="shared" si="2"/>
        <v>30</v>
      </c>
      <c r="M29" s="43"/>
    </row>
    <row r="30" spans="1:13" s="18" customFormat="1" ht="15.75" customHeight="1">
      <c r="A30" s="87">
        <v>21</v>
      </c>
      <c r="B30" s="42" t="s">
        <v>88</v>
      </c>
      <c r="C30" s="55"/>
      <c r="D30" s="55"/>
      <c r="E30" s="56"/>
      <c r="F30" s="55"/>
      <c r="G30" s="55"/>
      <c r="H30" s="56"/>
      <c r="I30" s="57"/>
      <c r="J30" s="58">
        <v>30</v>
      </c>
      <c r="K30" s="58"/>
      <c r="L30" s="66">
        <f t="shared" si="2"/>
        <v>30</v>
      </c>
      <c r="M30" s="43"/>
    </row>
    <row r="31" spans="1:13" s="18" customFormat="1" ht="15.75" customHeight="1">
      <c r="A31" s="87">
        <v>22</v>
      </c>
      <c r="B31" s="42" t="s">
        <v>92</v>
      </c>
      <c r="C31" s="55">
        <v>25</v>
      </c>
      <c r="D31" s="55">
        <v>16</v>
      </c>
      <c r="E31" s="56">
        <v>10</v>
      </c>
      <c r="F31" s="55">
        <v>10</v>
      </c>
      <c r="G31" s="55">
        <v>10</v>
      </c>
      <c r="H31" s="56">
        <v>10</v>
      </c>
      <c r="I31" s="57">
        <v>10</v>
      </c>
      <c r="J31" s="58">
        <v>10</v>
      </c>
      <c r="K31" s="58">
        <v>10</v>
      </c>
      <c r="L31" s="66">
        <f t="shared" si="2"/>
        <v>111</v>
      </c>
      <c r="M31" s="43"/>
    </row>
    <row r="32" spans="1:13" s="18" customFormat="1" ht="15.75" customHeight="1">
      <c r="A32" s="87">
        <v>23</v>
      </c>
      <c r="B32" s="42" t="s">
        <v>73</v>
      </c>
      <c r="C32" s="55"/>
      <c r="D32" s="55">
        <v>20</v>
      </c>
      <c r="E32" s="56"/>
      <c r="F32" s="55">
        <v>28</v>
      </c>
      <c r="G32" s="55">
        <v>70</v>
      </c>
      <c r="H32" s="56">
        <v>39</v>
      </c>
      <c r="I32" s="57">
        <v>20</v>
      </c>
      <c r="J32" s="58">
        <v>23</v>
      </c>
      <c r="K32" s="58"/>
      <c r="L32" s="66">
        <f t="shared" si="2"/>
        <v>200</v>
      </c>
      <c r="M32" s="43"/>
    </row>
    <row r="33" spans="1:13" s="18" customFormat="1" ht="15.75" customHeight="1">
      <c r="A33" s="87">
        <v>24</v>
      </c>
      <c r="B33" s="42" t="s">
        <v>95</v>
      </c>
      <c r="C33" s="55">
        <v>17</v>
      </c>
      <c r="D33" s="55">
        <v>17</v>
      </c>
      <c r="E33" s="56">
        <v>10</v>
      </c>
      <c r="F33" s="55">
        <v>19</v>
      </c>
      <c r="G33" s="55">
        <v>17</v>
      </c>
      <c r="H33" s="56">
        <v>16</v>
      </c>
      <c r="I33" s="57">
        <v>17</v>
      </c>
      <c r="J33" s="58">
        <v>16</v>
      </c>
      <c r="K33" s="58">
        <v>16</v>
      </c>
      <c r="L33" s="66">
        <f t="shared" si="2"/>
        <v>145</v>
      </c>
      <c r="M33" s="43"/>
    </row>
    <row r="34" spans="1:13" s="18" customFormat="1" ht="15.75" customHeight="1">
      <c r="A34" s="87">
        <v>25</v>
      </c>
      <c r="B34" s="42" t="s">
        <v>83</v>
      </c>
      <c r="C34" s="55">
        <v>10</v>
      </c>
      <c r="D34" s="55">
        <v>10</v>
      </c>
      <c r="E34" s="56">
        <v>7</v>
      </c>
      <c r="F34" s="55">
        <v>10</v>
      </c>
      <c r="G34" s="55">
        <v>10</v>
      </c>
      <c r="H34" s="56">
        <v>10</v>
      </c>
      <c r="I34" s="57">
        <v>15</v>
      </c>
      <c r="J34" s="58">
        <v>10</v>
      </c>
      <c r="K34" s="58">
        <v>10</v>
      </c>
      <c r="L34" s="66">
        <f t="shared" si="2"/>
        <v>92</v>
      </c>
      <c r="M34" s="88"/>
    </row>
    <row r="35" spans="1:14" s="46" customFormat="1" ht="15.75" customHeight="1">
      <c r="A35" s="61"/>
      <c r="B35" s="68" t="s">
        <v>32</v>
      </c>
      <c r="C35" s="44">
        <f>SUM(C10:C34)</f>
        <v>227</v>
      </c>
      <c r="D35" s="44">
        <f aca="true" t="shared" si="3" ref="D35:L35">SUM(D10:D34)</f>
        <v>294</v>
      </c>
      <c r="E35" s="44">
        <f t="shared" si="3"/>
        <v>133</v>
      </c>
      <c r="F35" s="44">
        <f t="shared" si="3"/>
        <v>294</v>
      </c>
      <c r="G35" s="44">
        <f t="shared" si="3"/>
        <v>223</v>
      </c>
      <c r="H35" s="44">
        <f t="shared" si="3"/>
        <v>281</v>
      </c>
      <c r="I35" s="44">
        <f t="shared" si="3"/>
        <v>236</v>
      </c>
      <c r="J35" s="44">
        <f t="shared" si="3"/>
        <v>227</v>
      </c>
      <c r="K35" s="44">
        <f t="shared" si="3"/>
        <v>536</v>
      </c>
      <c r="L35" s="44">
        <f t="shared" si="3"/>
        <v>2451</v>
      </c>
      <c r="M35" s="70"/>
      <c r="N35" s="45"/>
    </row>
    <row r="36" spans="1:12" s="46" customFormat="1" ht="18" customHeight="1">
      <c r="A36" s="61"/>
      <c r="B36" s="69" t="s">
        <v>33</v>
      </c>
      <c r="C36" s="44">
        <f aca="true" t="shared" si="4" ref="C36:L36">C8-C35</f>
        <v>-61</v>
      </c>
      <c r="D36" s="44">
        <f t="shared" si="4"/>
        <v>-21</v>
      </c>
      <c r="E36" s="44">
        <f t="shared" si="4"/>
        <v>-20</v>
      </c>
      <c r="F36" s="44">
        <f t="shared" si="4"/>
        <v>-53</v>
      </c>
      <c r="G36" s="44">
        <f t="shared" si="4"/>
        <v>-26</v>
      </c>
      <c r="H36" s="44">
        <f t="shared" si="4"/>
        <v>-29</v>
      </c>
      <c r="I36" s="44">
        <f t="shared" si="4"/>
        <v>-32</v>
      </c>
      <c r="J36" s="44">
        <f t="shared" si="4"/>
        <v>-26</v>
      </c>
      <c r="K36" s="44">
        <f t="shared" si="4"/>
        <v>-323</v>
      </c>
      <c r="L36" s="44">
        <f t="shared" si="4"/>
        <v>-591</v>
      </c>
    </row>
    <row r="37" spans="2:11" ht="15.75">
      <c r="B37" s="118" t="s">
        <v>34</v>
      </c>
      <c r="C37" s="118"/>
      <c r="D37" s="118"/>
      <c r="E37" s="118"/>
      <c r="F37" s="118"/>
      <c r="G37" s="118"/>
      <c r="H37" s="118"/>
      <c r="I37" s="118"/>
      <c r="J37" s="118"/>
      <c r="K37" s="118"/>
    </row>
    <row r="38" spans="2:12" ht="15" customHeight="1">
      <c r="B38" s="111" t="s">
        <v>80</v>
      </c>
      <c r="C38" s="112"/>
      <c r="D38" s="112"/>
      <c r="E38" s="112"/>
      <c r="F38" s="112"/>
      <c r="G38" s="112"/>
      <c r="H38" s="112"/>
      <c r="I38" s="112"/>
      <c r="J38" s="112"/>
      <c r="K38" s="112"/>
      <c r="L38" s="112"/>
    </row>
  </sheetData>
  <sheetProtection/>
  <mergeCells count="6">
    <mergeCell ref="A1:I1"/>
    <mergeCell ref="A3:M3"/>
    <mergeCell ref="E4:G4"/>
    <mergeCell ref="J4:M4"/>
    <mergeCell ref="B38:L38"/>
    <mergeCell ref="B37:K37"/>
  </mergeCells>
  <printOptions/>
  <pageMargins left="0.7086614173228347" right="0.7086614173228347" top="0.35433070866141736" bottom="0.3543307086614173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http://vinaghost.com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Thanh An</dc:creator>
  <cp:keywords/>
  <dc:description/>
  <cp:lastModifiedBy>Thanh An</cp:lastModifiedBy>
  <cp:lastPrinted>2020-01-20T01:31:18Z</cp:lastPrinted>
  <dcterms:created xsi:type="dcterms:W3CDTF">2016-01-22T23:58:56Z</dcterms:created>
  <dcterms:modified xsi:type="dcterms:W3CDTF">2020-01-20T07:18:19Z</dcterms:modified>
  <cp:category/>
  <cp:version/>
  <cp:contentType/>
  <cp:contentStatus/>
</cp:coreProperties>
</file>