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8850" tabRatio="792" activeTab="9"/>
  </bookViews>
  <sheets>
    <sheet name="DB HN" sheetId="1" r:id="rId1"/>
    <sheet name="DB CAN HN" sheetId="2" r:id="rId2"/>
    <sheet name="THC ngheo, can" sheetId="3" r:id="rId3"/>
    <sheet name="ngheo thieu dv" sheetId="4" r:id="rId4"/>
    <sheet name="can thieu dv" sheetId="5" r:id="rId5"/>
    <sheet name="phn nhon doi tuong" sheetId="6" r:id="rId6"/>
    <sheet name="4e" sheetId="7" r:id="rId7"/>
    <sheet name="5a" sheetId="8" r:id="rId8"/>
    <sheet name="5b" sheetId="9" r:id="rId9"/>
    <sheet name="5c" sheetId="10" r:id="rId10"/>
  </sheets>
  <externalReferences>
    <externalReference r:id="rId13"/>
  </externalReferences>
  <definedNames/>
  <calcPr fullCalcOnLoad="1"/>
</workbook>
</file>

<file path=xl/comments4.xml><?xml version="1.0" encoding="utf-8"?>
<comments xmlns="http://schemas.openxmlformats.org/spreadsheetml/2006/main">
  <authors>
    <author>Thai Son</author>
  </authors>
  <commentList>
    <comment ref="N9" authorId="0">
      <text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Cột </t>
        </r>
        <r>
          <rPr>
            <sz val="9"/>
            <color indexed="10"/>
            <rFont val="Tahoma"/>
            <family val="2"/>
          </rPr>
          <t>(</t>
        </r>
        <r>
          <rPr>
            <i/>
            <sz val="9"/>
            <color indexed="10"/>
            <rFont val="Tahoma"/>
            <family val="2"/>
          </rPr>
          <t>1)</t>
        </r>
        <r>
          <rPr>
            <b/>
            <sz val="9"/>
            <rFont val="Tahoma"/>
            <family val="2"/>
          </rPr>
          <t>=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Cột 1</t>
        </r>
        <r>
          <rPr>
            <sz val="9"/>
            <rFont val="Tahoma"/>
            <family val="2"/>
          </rPr>
          <t xml:space="preserve">/( </t>
        </r>
        <r>
          <rPr>
            <b/>
            <sz val="9"/>
            <rFont val="Tahoma"/>
            <family val="2"/>
          </rPr>
          <t>Tổng số hộ nghèo</t>
        </r>
        <r>
          <rPr>
            <sz val="9"/>
            <rFont val="Tahoma"/>
            <family val="2"/>
          </rPr>
          <t xml:space="preserve">) * 100
- Các cột từ </t>
        </r>
        <r>
          <rPr>
            <i/>
            <sz val="9"/>
            <color indexed="10"/>
            <rFont val="Tahoma"/>
            <family val="2"/>
          </rPr>
          <t>(2)</t>
        </r>
        <r>
          <rPr>
            <sz val="9"/>
            <rFont val="Tahoma"/>
            <family val="2"/>
          </rPr>
          <t xml:space="preserve"> đến </t>
        </r>
        <r>
          <rPr>
            <i/>
            <sz val="9"/>
            <color indexed="10"/>
            <rFont val="Tahoma"/>
            <family val="2"/>
          </rPr>
          <t>(10)</t>
        </r>
        <r>
          <rPr>
            <sz val="9"/>
            <rFont val="Tahoma"/>
            <family val="2"/>
          </rPr>
          <t xml:space="preserve"> tương tự.</t>
        </r>
      </text>
    </comment>
  </commentList>
</comments>
</file>

<file path=xl/comments5.xml><?xml version="1.0" encoding="utf-8"?>
<comments xmlns="http://schemas.openxmlformats.org/spreadsheetml/2006/main">
  <authors>
    <author>Thai Son</author>
  </authors>
  <commentList>
    <comment ref="N7" authorId="0">
      <text>
        <r>
          <rPr>
            <b/>
            <sz val="9"/>
            <rFont val="Tahoma"/>
            <family val="2"/>
          </rPr>
          <t xml:space="preserve">
- </t>
        </r>
        <r>
          <rPr>
            <sz val="9"/>
            <rFont val="Tahoma"/>
            <family val="2"/>
          </rPr>
          <t xml:space="preserve">Cột </t>
        </r>
        <r>
          <rPr>
            <sz val="9"/>
            <color indexed="10"/>
            <rFont val="Tahoma"/>
            <family val="2"/>
          </rPr>
          <t>(</t>
        </r>
        <r>
          <rPr>
            <i/>
            <sz val="9"/>
            <color indexed="10"/>
            <rFont val="Tahoma"/>
            <family val="2"/>
          </rPr>
          <t>1)</t>
        </r>
        <r>
          <rPr>
            <b/>
            <sz val="9"/>
            <rFont val="Tahoma"/>
            <family val="2"/>
          </rPr>
          <t>=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Cột 1</t>
        </r>
        <r>
          <rPr>
            <sz val="9"/>
            <rFont val="Tahoma"/>
            <family val="2"/>
          </rPr>
          <t xml:space="preserve">/( </t>
        </r>
        <r>
          <rPr>
            <b/>
            <sz val="9"/>
            <rFont val="Tahoma"/>
            <family val="2"/>
          </rPr>
          <t>Tổng số hộ nghèo</t>
        </r>
        <r>
          <rPr>
            <sz val="9"/>
            <rFont val="Tahoma"/>
            <family val="2"/>
          </rPr>
          <t xml:space="preserve">) * 100
- Các cột từ </t>
        </r>
        <r>
          <rPr>
            <i/>
            <sz val="9"/>
            <color indexed="10"/>
            <rFont val="Tahoma"/>
            <family val="2"/>
          </rPr>
          <t>(2)</t>
        </r>
        <r>
          <rPr>
            <sz val="9"/>
            <rFont val="Tahoma"/>
            <family val="2"/>
          </rPr>
          <t xml:space="preserve"> đến </t>
        </r>
        <r>
          <rPr>
            <i/>
            <sz val="9"/>
            <color indexed="10"/>
            <rFont val="Tahoma"/>
            <family val="2"/>
          </rPr>
          <t>(10)</t>
        </r>
        <r>
          <rPr>
            <sz val="9"/>
            <rFont val="Tahoma"/>
            <family val="2"/>
          </rPr>
          <t xml:space="preserve"> tương tự.</t>
        </r>
      </text>
    </comment>
  </commentList>
</comments>
</file>

<file path=xl/sharedStrings.xml><?xml version="1.0" encoding="utf-8"?>
<sst xmlns="http://schemas.openxmlformats.org/spreadsheetml/2006/main" count="444" uniqueCount="223">
  <si>
    <t>TT</t>
  </si>
  <si>
    <t>Số hộ</t>
  </si>
  <si>
    <t>Tỷ lệ</t>
  </si>
  <si>
    <t>CỘNG HÒA XÃ HỘI CHỦ NGHĨA VIỆT NAM</t>
  </si>
  <si>
    <t>Độc lập - Tự do - Hạnh phúc</t>
  </si>
  <si>
    <t>Khu vực/ Đơn vị</t>
  </si>
  <si>
    <t xml:space="preserve">Trong đó số hộ nghèo thiếu hụt các chỉ số về </t>
  </si>
  <si>
    <t xml:space="preserve">Tỷ lệ thiếu hụt các chỉ số so với tổng số hộ nghèo </t>
  </si>
  <si>
    <t>Ghi chú:</t>
  </si>
  <si>
    <t>1: tiếp cận dịch vụ y tế</t>
  </si>
  <si>
    <t>3: trình độ giáo dục người lớn</t>
  </si>
  <si>
    <t>5: chất lượng nhà ở</t>
  </si>
  <si>
    <t>7: nguồn nước sinh hoạt</t>
  </si>
  <si>
    <t>9: sử dụng dịch vụ viễn thông</t>
  </si>
  <si>
    <t>2: bảo hiểm y tế</t>
  </si>
  <si>
    <t>4: tình trạng đi học của trẻ em</t>
  </si>
  <si>
    <t>6: diện tích nhà ở</t>
  </si>
  <si>
    <t>8: hố xí/nhà tiêu hợp vệ sinh</t>
  </si>
  <si>
    <t>10: tài sản phục vụ tiếp cận thông tin</t>
  </si>
  <si>
    <t>TỔNG CỘNG</t>
  </si>
  <si>
    <t xml:space="preserve">Phân tích hộ CẬN NGHÈO theo mức độ thiếu hụt tiếp cận các dịch vụ xã hội cơ bản </t>
  </si>
  <si>
    <t>Tổng số hộ CẬN NGHÈO</t>
  </si>
  <si>
    <t>Tổng số hộ NGHÈO</t>
  </si>
  <si>
    <t>PHÂN TÍCH HỘ NGHÈO THEO CÁC NHÓM ĐỐI TƯỢNG</t>
  </si>
  <si>
    <t>Đơn vị</t>
  </si>
  <si>
    <t>tổng số hộ 
dân cư</t>
  </si>
  <si>
    <t>số hộ 
DTTS</t>
  </si>
  <si>
    <t>Hộ nghèo có 
100% Thành viên BTXH</t>
  </si>
  <si>
    <t>Hộ nghèo
thuộc chính sách ưu đã NCC</t>
  </si>
  <si>
    <t>Hộ nghèo theo các nhóm đối tượng</t>
  </si>
  <si>
    <t>A</t>
  </si>
  <si>
    <t>B</t>
  </si>
  <si>
    <t>Tổng số 
hộ nghèo</t>
  </si>
  <si>
    <t>CAM THỦY</t>
  </si>
  <si>
    <t>TT CAM LỘ</t>
  </si>
  <si>
    <t>UBND HUYỆN CAM LỘ</t>
  </si>
  <si>
    <t>Hộ có khả năng thoát nghèo</t>
  </si>
  <si>
    <t>12=11/1</t>
  </si>
  <si>
    <t>8=7/1</t>
  </si>
  <si>
    <t>10=9/1</t>
  </si>
  <si>
    <t>14=13/1</t>
  </si>
  <si>
    <t>6=5/1</t>
  </si>
  <si>
    <t>Mẫu số 4D</t>
  </si>
  <si>
    <t>ỦY BAN NHÂN DÂN</t>
  </si>
  <si>
    <t>HUYỆN CAM LỘ</t>
  </si>
  <si>
    <t xml:space="preserve">Phân tích HỘ NGHÈO theo mức độ thiếu hụt tiếp cận các dịch vụ xã hội cơ bản </t>
  </si>
  <si>
    <t>6=5/3</t>
  </si>
  <si>
    <t>8=7/3</t>
  </si>
  <si>
    <t xml:space="preserve">Trong đó số hộ CẬN nghèo thiếu hụt các chỉ số về </t>
  </si>
  <si>
    <t xml:space="preserve">Tỷ lệ thiếu hụt các chỉ số so với tổng số hộ CẬN nghèo </t>
  </si>
  <si>
    <t>Hộ nghèo
thuộc chính sách ưu đãi NCC</t>
  </si>
  <si>
    <t>10=9/3</t>
  </si>
  <si>
    <t>(Kèm theo Quyết định số      /QĐ-UBND  ngày     tháng     năm 2017 của UBND )</t>
  </si>
  <si>
    <t>(Kèm theo Quyết định số          /QĐ-UBND  ngày        tháng       năm 2017 của UBND )</t>
  </si>
  <si>
    <t>(Kèm theo Quyết định số          /QĐ-UBND  ngày     tháng    năm 2017 của UBND )</t>
  </si>
  <si>
    <t>(Kèm theo Quyết định số        /QĐ-UBND  ngày      tháng     năm 2017 của UBND )</t>
  </si>
  <si>
    <t>(Kèm theo Quyết định số       /QĐ-UBND  ngày     tháng     năm 2017 của UBND )</t>
  </si>
  <si>
    <t>TỔNG HỢP DIỄN BIẾN KẾT QUẢ GIẢM SỐ HỘ NGHÈO CUỐI  NĂM 2017</t>
  </si>
  <si>
    <t>Xã Cam An</t>
  </si>
  <si>
    <t>Xã Cam Thanh</t>
  </si>
  <si>
    <t>Xã Cam Thủy</t>
  </si>
  <si>
    <t>Xã Cam Hiếu</t>
  </si>
  <si>
    <t>TT Cam Lộ</t>
  </si>
  <si>
    <t>Xã Cam Tuyền</t>
  </si>
  <si>
    <t>Xã Cam Thành</t>
  </si>
  <si>
    <t>Xã Cam Chính</t>
  </si>
  <si>
    <t>Xã Cam Nghĩa</t>
  </si>
  <si>
    <t>3.83</t>
  </si>
  <si>
    <t>2.51</t>
  </si>
  <si>
    <t>11.44</t>
  </si>
  <si>
    <t>4.17</t>
  </si>
  <si>
    <t>4.65</t>
  </si>
  <si>
    <t>4.97</t>
  </si>
  <si>
    <t>3.15</t>
  </si>
  <si>
    <t>4.40</t>
  </si>
  <si>
    <t>8.65</t>
  </si>
  <si>
    <t>5.26</t>
  </si>
  <si>
    <t>Tổng số hộ dân cư cuối năm 2017</t>
  </si>
  <si>
    <t>5.90</t>
  </si>
  <si>
    <t>5.40</t>
  </si>
  <si>
    <t>9.72</t>
  </si>
  <si>
    <t>9.48</t>
  </si>
  <si>
    <t>4.99</t>
  </si>
  <si>
    <t>19.15</t>
  </si>
  <si>
    <t>5.80</t>
  </si>
  <si>
    <t>4.55</t>
  </si>
  <si>
    <t>7.51</t>
  </si>
  <si>
    <t>7.89</t>
  </si>
  <si>
    <t>Xã/thị trấn</t>
  </si>
  <si>
    <t>Dân số (Tổng số hộ)</t>
  </si>
  <si>
    <t>Hộ nghèo</t>
  </si>
  <si>
    <t>Hộ cận nghèo</t>
  </si>
  <si>
    <t>Số hộ nghèo</t>
  </si>
  <si>
    <t>Tỷ lệ %</t>
  </si>
  <si>
    <t>Số hộ cận nghèo</t>
  </si>
  <si>
    <t>Tổng cộng</t>
  </si>
  <si>
    <t xml:space="preserve"> </t>
  </si>
  <si>
    <t>SO SÁNH KẾT QUẢ  HỘ NGHÈO, HỘ CẬN NGHÈO ĐẦU NĂM 2017 
VỚI  KẾT QUẢ  HỘ NGHÈO, HỘ CẬN NGHÈO CUỐI NĂM 2017</t>
  </si>
  <si>
    <t xml:space="preserve">      Số liệu HN, hộ CN đầu năm 2017 đã được UBND huyện phê duyệt</t>
  </si>
  <si>
    <t>KQ điều tra hộ nghèo hộ cận nghèo cuối năm 2017 đầu năm 2018</t>
  </si>
  <si>
    <t>giao chỉ tiêu GN đầu năm 2017</t>
  </si>
  <si>
    <t>13=9-4</t>
  </si>
  <si>
    <t>15=11-6</t>
  </si>
  <si>
    <t>18=17-13</t>
  </si>
  <si>
    <t>Tổng số hộ nghèo đầu năm 2017</t>
  </si>
  <si>
    <t>Chủ hộ nghèo (thuộc Đoàn thể) đầu năm 2017</t>
  </si>
  <si>
    <t xml:space="preserve">Hộ khác
hộ NCT </t>
  </si>
  <si>
    <t xml:space="preserve">Tổng số hộ nghèo giảm trong năm 2017 </t>
  </si>
  <si>
    <t>Số hộ nghèo (thuộc đoàn thể) giảm trong năm 2017</t>
  </si>
  <si>
    <t xml:space="preserve">Tổng số hộ nghèo cuối năm 2017 </t>
  </si>
  <si>
    <t>Chủ hộ nghèo (thuộc Đoàn thể) cuối năm 2017</t>
  </si>
  <si>
    <t>Hội Nông dân</t>
  </si>
  <si>
    <t>Hội Liên hiệp Phụ nữ</t>
  </si>
  <si>
    <t xml:space="preserve">Đoàn Thanh niên </t>
  </si>
  <si>
    <t>Hội Cựu chiến binh</t>
  </si>
  <si>
    <t>Tổng cộng</t>
  </si>
  <si>
    <t>Tổng số hộ dân cư</t>
  </si>
  <si>
    <t>Tổng số khẩu trên địa bàn</t>
  </si>
  <si>
    <t>Số khẩu</t>
  </si>
  <si>
    <t>Tỷ lệ hộ nghèo</t>
  </si>
  <si>
    <t xml:space="preserve"> (%)</t>
  </si>
  <si>
    <t>Tỷ lệ hộ cận nghèo</t>
  </si>
  <si>
    <t>5=3/1</t>
  </si>
  <si>
    <t>8=6/1</t>
  </si>
  <si>
    <t>Phụ lục số 5a.  BIỂU TỔNG HỢP KẾT QUẢ RÀ SOÁT HỘ NGHÈO, HỘ CẬN NGHÈO</t>
  </si>
  <si>
    <t>tổng cộng</t>
  </si>
  <si>
    <t>Tên đơn vị</t>
  </si>
  <si>
    <t>Tổng số hộ, khẩu nghèo</t>
  </si>
  <si>
    <t>Trong đó</t>
  </si>
  <si>
    <t>Số khẩu nghèo</t>
  </si>
  <si>
    <t>Hộ nghèo theo tiêu chí thu nhập</t>
  </si>
  <si>
    <t>Hộ nghèo thiếu hụt các dịch vụ xã hội cơ bản</t>
  </si>
  <si>
    <t>Thiếu hụt về tiêu chí BHYT</t>
  </si>
  <si>
    <t>Không thiếu hụt về tiêu chí BHYT</t>
  </si>
  <si>
    <t xml:space="preserve">Số hộ nghèo </t>
  </si>
  <si>
    <t> B</t>
  </si>
  <si>
    <t> 1</t>
  </si>
  <si>
    <t> 4</t>
  </si>
  <si>
    <t>5 </t>
  </si>
  <si>
    <t>6 </t>
  </si>
  <si>
    <t>8 </t>
  </si>
  <si>
    <t>9 </t>
  </si>
  <si>
    <t> 10</t>
  </si>
  <si>
    <r>
      <t xml:space="preserve">Phụ lục số 5b.  </t>
    </r>
    <r>
      <rPr>
        <b/>
        <sz val="12"/>
        <color indexed="8"/>
        <rFont val="Times New Roman"/>
        <family val="1"/>
      </rPr>
      <t>TỔNG HỢP, PHÂN LOẠI HỘ NGHÈO THEO CHUẨN NGHÈO TIẾP CẬN ĐA CHIỀU NĂM 2018</t>
    </r>
  </si>
  <si>
    <t>NGƯỜI LẬP</t>
  </si>
  <si>
    <t>TM. UBND……………………..</t>
  </si>
  <si>
    <t>TM. UBND…………………</t>
  </si>
  <si>
    <t>TM. UBND………………</t>
  </si>
  <si>
    <t xml:space="preserve">Phụ lục số 5c:      Tổng hợp hộ nghèo phân theo chủ hộ là thành viên các đoàn thể NĂM 2018
</t>
  </si>
  <si>
    <t>1. Cam Nghĩa chỉ số 8 thiếu hụt quá nhiều</t>
  </si>
  <si>
    <t>BTXH ĐÃ CÓ THẺ BHYT</t>
  </si>
  <si>
    <t>ĐỐI CHIẾU VỚI CHỈ SỐ 2 CỦA CÁC XÃ, TT</t>
  </si>
  <si>
    <t>CS 2 ĐÚNG</t>
  </si>
  <si>
    <t>CS 2 CHÊNH LỆCH CỦA XÃ</t>
  </si>
  <si>
    <t>Hộ nghèo 
có thành viên BTXH,
thành viên còn lại không có khả năng lao động, HỘ NGHÈO K CÓ KHẢ NĂNG THOÁT NGHÈO</t>
  </si>
  <si>
    <t>Còn 2 khẩu đã có thẻ BTXH</t>
  </si>
  <si>
    <t>còn 3 khẩu k thiếu hụt BHYT</t>
  </si>
  <si>
    <t>131</t>
  </si>
  <si>
    <t>Hộ nghèo thuộc 
Chính sách 100% BTXH</t>
  </si>
  <si>
    <t>2 hộ có TVBTXH, 48 hộ k có KN lao động k thể thoát nghèo</t>
  </si>
  <si>
    <t>5 hộ có TVBTXH, 19 hộ k có kn ld k thể thoát nghèo</t>
  </si>
  <si>
    <t>4 hộ có TVBTXH và 6 hộ k có khả năng lao động k thể thoát nghèo</t>
  </si>
  <si>
    <t>23, hộ có tv btxh và 26 hộ k có khả năng lđ, k thể thoát nghèo</t>
  </si>
  <si>
    <t>Còn 1 khẩu k thiếu hụt BHYT</t>
  </si>
  <si>
    <t>,</t>
  </si>
  <si>
    <t>hội khác 18</t>
  </si>
  <si>
    <t>Ghi chú</t>
  </si>
  <si>
    <t>CAM AN</t>
  </si>
  <si>
    <t>CAM THANH</t>
  </si>
  <si>
    <t>CAM HIẾU</t>
  </si>
  <si>
    <t>CAM TUYỀN</t>
  </si>
  <si>
    <t>CAM THÀNH</t>
  </si>
  <si>
    <t>CAM CHÍNH</t>
  </si>
  <si>
    <t>CAM NGHĨA</t>
  </si>
  <si>
    <t xml:space="preserve">Ghi chú
</t>
  </si>
  <si>
    <t>BIỂU 4 C</t>
  </si>
  <si>
    <t>Cam Lộ, ngày 15 tháng 11 năm 2017</t>
  </si>
  <si>
    <t>TRƯỞNG PHÒNG LĐ-TB&amp;XH</t>
  </si>
  <si>
    <t>TM.UBND HUYỆN CAM LỘ</t>
  </si>
  <si>
    <t>KT. CHỦ TỊCH</t>
  </si>
  <si>
    <t>PHÓ CHỦ TỊCH</t>
  </si>
  <si>
    <t>Trần Anh Tuấn</t>
  </si>
  <si>
    <t>Lê Văn Vĩnh</t>
  </si>
  <si>
    <t>Kết quả giảm 
so với chỉ tiêu giao
(%)</t>
  </si>
  <si>
    <t>Mẫu số 4C</t>
  </si>
  <si>
    <t>BIỂU 4E</t>
  </si>
  <si>
    <t>Cam Chính</t>
  </si>
  <si>
    <t>Cam Nghĩa</t>
  </si>
  <si>
    <t>Cam Thành</t>
  </si>
  <si>
    <t>Cam Thanh</t>
  </si>
  <si>
    <t>Cam An</t>
  </si>
  <si>
    <t>Cam Hiếu</t>
  </si>
  <si>
    <t>Cam Thủy</t>
  </si>
  <si>
    <t>Cam Tuyền</t>
  </si>
  <si>
    <t>Tỷ lệ
%</t>
  </si>
  <si>
    <t xml:space="preserve">Tổng hộ nghèo </t>
  </si>
  <si>
    <t>Số hộ nghèo đầu năm</t>
  </si>
  <si>
    <t>Hộ tái nghèo trong năm</t>
  </si>
  <si>
    <t>Phát sinh trong năm</t>
  </si>
  <si>
    <t>Dân số cuối năm 2017</t>
  </si>
  <si>
    <t>Tỷ lệ đầu năm
%</t>
  </si>
  <si>
    <t>5=4/3</t>
  </si>
  <si>
    <t>12=11/10</t>
  </si>
  <si>
    <t>14=13/10</t>
  </si>
  <si>
    <t>Hộ nghèo cuối năm 2017</t>
  </si>
  <si>
    <t>Diễn biến tăng</t>
  </si>
  <si>
    <t>Hộ nghèo đầu năm 2017</t>
  </si>
  <si>
    <t>Diễn biến giảm 
hộ nghèo cuối 2017</t>
  </si>
  <si>
    <t>xã, thị trấn</t>
  </si>
  <si>
    <t>Số hộ
thoát nghèo</t>
  </si>
  <si>
    <t>TỔNG HỢP DIỄN BIẾN KẾT QUẢ GIẢM SỐ CẬN HỘ NGHÈO CUỐI  NĂM 2017</t>
  </si>
  <si>
    <t>Số CẬN hộ nghèo đầu năm</t>
  </si>
  <si>
    <t>Hộ tái CẬN nghèo trong năm</t>
  </si>
  <si>
    <t xml:space="preserve">Tổng hộ CẬN nghèo </t>
  </si>
  <si>
    <t>Số hộ
thoát CẬN nghèo</t>
  </si>
  <si>
    <t>Hộ CẬN nghèo cuối năm 2017</t>
  </si>
  <si>
    <t>Diễn biến giảm 
hộ CẬN nghèo cuối 2017</t>
  </si>
  <si>
    <t>Hộ CẬN nghèo đầu năm 2017</t>
  </si>
  <si>
    <t>So sánh ds CUỐI NĂM
với KQ đầu năm 2017
Hộ giảm(-) hộ tăng(+)</t>
  </si>
  <si>
    <t>14=5-10</t>
  </si>
  <si>
    <t>16=7-12</t>
  </si>
  <si>
    <t>coi lại cột đỏ này</t>
  </si>
  <si>
    <t>9=8/10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</si>
</sst>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.##0"/>
    <numFmt numFmtId="177" formatCode="#.##00"/>
    <numFmt numFmtId="178" formatCode="#.##"/>
    <numFmt numFmtId="179" formatCode="#.#"/>
    <numFmt numFmtId="180" formatCode="#"/>
    <numFmt numFmtId="181" formatCode="#.0"/>
    <numFmt numFmtId="182" formatCode="#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;[Red]#,##0"/>
    <numFmt numFmtId="191" formatCode="#.000"/>
  </numFmts>
  <fonts count="53">
    <font>
      <sz val="12"/>
      <name val="Times New Roman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Times New Roman"/>
      <family val="0"/>
    </font>
    <font>
      <b/>
      <sz val="12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9"/>
      <color indexed="10"/>
      <name val="Tahoma"/>
      <family val="2"/>
    </font>
    <font>
      <i/>
      <sz val="9"/>
      <color indexed="10"/>
      <name val="Tahoma"/>
      <family val="2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i/>
      <sz val="11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9"/>
      <name val="Calibri"/>
      <family val="2"/>
    </font>
    <font>
      <sz val="9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.VnArial"/>
      <family val="0"/>
    </font>
    <font>
      <sz val="10"/>
      <name val=".VnArial"/>
      <family val="0"/>
    </font>
    <font>
      <b/>
      <i/>
      <sz val="10"/>
      <name val=".VnArial"/>
      <family val="0"/>
    </font>
    <font>
      <sz val="9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sz val="8"/>
      <name val=".VnArial"/>
      <family val="0"/>
    </font>
    <font>
      <i/>
      <sz val="8"/>
      <name val="Times New Roman"/>
      <family val="1"/>
    </font>
    <font>
      <b/>
      <i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5" fillId="0" borderId="2" xfId="0" applyFont="1" applyBorder="1" applyAlignment="1">
      <alignment/>
    </xf>
    <xf numFmtId="0" fontId="11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wrapText="1"/>
    </xf>
    <xf numFmtId="3" fontId="12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3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wrapText="1"/>
    </xf>
    <xf numFmtId="0" fontId="24" fillId="0" borderId="3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5" xfId="0" applyBorder="1" applyAlignment="1">
      <alignment/>
    </xf>
    <xf numFmtId="0" fontId="8" fillId="0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3" fillId="0" borderId="0" xfId="0" applyFont="1" applyBorder="1" applyAlignment="1">
      <alignment/>
    </xf>
    <xf numFmtId="0" fontId="33" fillId="0" borderId="6" xfId="0" applyFont="1" applyBorder="1" applyAlignment="1">
      <alignment/>
    </xf>
    <xf numFmtId="0" fontId="33" fillId="0" borderId="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6" xfId="0" applyFont="1" applyBorder="1" applyAlignment="1">
      <alignment/>
    </xf>
    <xf numFmtId="0" fontId="34" fillId="0" borderId="1" xfId="0" applyFont="1" applyBorder="1" applyAlignment="1">
      <alignment/>
    </xf>
    <xf numFmtId="2" fontId="34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6" fillId="0" borderId="7" xfId="0" applyFont="1" applyBorder="1" applyAlignment="1">
      <alignment horizontal="center"/>
    </xf>
    <xf numFmtId="0" fontId="14" fillId="0" borderId="0" xfId="0" applyFont="1" applyAlignment="1">
      <alignment/>
    </xf>
    <xf numFmtId="0" fontId="35" fillId="0" borderId="0" xfId="0" applyFont="1" applyAlignment="1">
      <alignment vertical="center"/>
    </xf>
    <xf numFmtId="190" fontId="8" fillId="0" borderId="1" xfId="0" applyNumberFormat="1" applyFont="1" applyBorder="1" applyAlignment="1">
      <alignment horizontal="center" vertical="center" wrapText="1"/>
    </xf>
    <xf numFmtId="190" fontId="0" fillId="0" borderId="1" xfId="0" applyNumberFormat="1" applyFont="1" applyBorder="1" applyAlignment="1">
      <alignment horizontal="center" vertical="center" wrapText="1"/>
    </xf>
    <xf numFmtId="190" fontId="0" fillId="0" borderId="1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/>
    </xf>
    <xf numFmtId="0" fontId="14" fillId="0" borderId="3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 wrapText="1"/>
    </xf>
    <xf numFmtId="2" fontId="26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23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24" applyFont="1" applyBorder="1" applyAlignment="1">
      <alignment horizontal="center" wrapText="1"/>
      <protection/>
    </xf>
    <xf numFmtId="3" fontId="12" fillId="0" borderId="1" xfId="22" applyNumberFormat="1" applyFont="1" applyBorder="1" applyAlignment="1">
      <alignment horizontal="center" wrapText="1"/>
      <protection/>
    </xf>
    <xf numFmtId="190" fontId="0" fillId="0" borderId="1" xfId="0" applyNumberFormat="1" applyFont="1" applyBorder="1" applyAlignment="1">
      <alignment horizontal="center" vertical="center" wrapText="1"/>
    </xf>
    <xf numFmtId="190" fontId="8" fillId="0" borderId="1" xfId="0" applyNumberFormat="1" applyFont="1" applyFill="1" applyBorder="1" applyAlignment="1">
      <alignment horizontal="center" vertical="center" wrapText="1"/>
    </xf>
    <xf numFmtId="190" fontId="0" fillId="0" borderId="1" xfId="25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30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24" applyFont="1" applyFill="1" applyBorder="1" applyAlignment="1">
      <alignment horizontal="center" wrapText="1"/>
      <protection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190" fontId="0" fillId="0" borderId="1" xfId="0" applyNumberFormat="1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190" fontId="8" fillId="0" borderId="1" xfId="0" applyNumberFormat="1" applyFont="1" applyFill="1" applyBorder="1" applyAlignment="1">
      <alignment horizontal="center" vertical="center" wrapText="1"/>
    </xf>
    <xf numFmtId="190" fontId="41" fillId="0" borderId="0" xfId="0" applyNumberFormat="1" applyFont="1" applyAlignment="1">
      <alignment/>
    </xf>
    <xf numFmtId="0" fontId="41" fillId="0" borderId="0" xfId="0" applyFont="1" applyAlignment="1">
      <alignment/>
    </xf>
    <xf numFmtId="0" fontId="0" fillId="0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/>
    </xf>
    <xf numFmtId="0" fontId="35" fillId="0" borderId="7" xfId="0" applyFont="1" applyBorder="1" applyAlignment="1">
      <alignment/>
    </xf>
    <xf numFmtId="0" fontId="42" fillId="0" borderId="1" xfId="0" applyFont="1" applyBorder="1" applyAlignment="1">
      <alignment horizontal="center" wrapText="1"/>
    </xf>
    <xf numFmtId="182" fontId="42" fillId="0" borderId="1" xfId="0" applyNumberFormat="1" applyFont="1" applyBorder="1" applyAlignment="1">
      <alignment horizontal="center" wrapText="1"/>
    </xf>
    <xf numFmtId="2" fontId="42" fillId="0" borderId="1" xfId="0" applyNumberFormat="1" applyFont="1" applyBorder="1" applyAlignment="1">
      <alignment horizontal="center" wrapText="1"/>
    </xf>
    <xf numFmtId="0" fontId="42" fillId="0" borderId="1" xfId="0" applyFont="1" applyBorder="1" applyAlignment="1">
      <alignment/>
    </xf>
    <xf numFmtId="0" fontId="43" fillId="0" borderId="1" xfId="0" applyFont="1" applyBorder="1" applyAlignment="1">
      <alignment/>
    </xf>
    <xf numFmtId="3" fontId="42" fillId="0" borderId="1" xfId="0" applyNumberFormat="1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center" wrapText="1"/>
    </xf>
    <xf numFmtId="0" fontId="42" fillId="0" borderId="1" xfId="0" applyFont="1" applyFill="1" applyBorder="1" applyAlignment="1">
      <alignment/>
    </xf>
    <xf numFmtId="3" fontId="31" fillId="0" borderId="1" xfId="0" applyNumberFormat="1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182" fontId="31" fillId="0" borderId="1" xfId="0" applyNumberFormat="1" applyFont="1" applyBorder="1" applyAlignment="1">
      <alignment horizontal="center" wrapText="1"/>
    </xf>
    <xf numFmtId="2" fontId="31" fillId="0" borderId="1" xfId="0" applyNumberFormat="1" applyFont="1" applyBorder="1" applyAlignment="1">
      <alignment horizontal="center" wrapText="1"/>
    </xf>
    <xf numFmtId="0" fontId="31" fillId="0" borderId="1" xfId="0" applyFont="1" applyBorder="1" applyAlignment="1">
      <alignment/>
    </xf>
    <xf numFmtId="3" fontId="42" fillId="0" borderId="1" xfId="0" applyNumberFormat="1" applyFont="1" applyFill="1" applyBorder="1" applyAlignment="1">
      <alignment horizontal="center" vertical="center" wrapText="1"/>
    </xf>
    <xf numFmtId="4" fontId="42" fillId="0" borderId="1" xfId="0" applyNumberFormat="1" applyFont="1" applyBorder="1" applyAlignment="1">
      <alignment horizontal="center" wrapText="1"/>
    </xf>
    <xf numFmtId="0" fontId="42" fillId="0" borderId="1" xfId="0" applyFont="1" applyFill="1" applyBorder="1" applyAlignment="1">
      <alignment horizontal="center" vertical="center" wrapText="1"/>
    </xf>
    <xf numFmtId="3" fontId="3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  <xf numFmtId="1" fontId="7" fillId="0" borderId="8" xfId="0" applyNumberFormat="1" applyFont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1" fontId="44" fillId="0" borderId="9" xfId="0" applyNumberFormat="1" applyFont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5" fillId="0" borderId="1" xfId="0" applyFont="1" applyBorder="1" applyAlignment="1">
      <alignment horizontal="center" wrapText="1"/>
    </xf>
    <xf numFmtId="3" fontId="42" fillId="0" borderId="8" xfId="0" applyNumberFormat="1" applyFont="1" applyFill="1" applyBorder="1" applyAlignment="1">
      <alignment horizontal="center" vertical="center" wrapText="1"/>
    </xf>
    <xf numFmtId="0" fontId="42" fillId="0" borderId="4" xfId="0" applyFont="1" applyFill="1" applyBorder="1" applyAlignment="1">
      <alignment horizontal="center" wrapText="1"/>
    </xf>
    <xf numFmtId="0" fontId="42" fillId="0" borderId="4" xfId="0" applyFont="1" applyBorder="1" applyAlignment="1">
      <alignment horizontal="center" wrapText="1"/>
    </xf>
    <xf numFmtId="3" fontId="42" fillId="0" borderId="8" xfId="0" applyNumberFormat="1" applyFont="1" applyBorder="1" applyAlignment="1">
      <alignment horizontal="center" wrapText="1"/>
    </xf>
    <xf numFmtId="4" fontId="42" fillId="0" borderId="4" xfId="0" applyNumberFormat="1" applyFont="1" applyBorder="1" applyAlignment="1">
      <alignment horizontal="center" wrapText="1"/>
    </xf>
    <xf numFmtId="0" fontId="12" fillId="0" borderId="8" xfId="0" applyFont="1" applyFill="1" applyBorder="1" applyAlignment="1">
      <alignment horizontal="center" wrapText="1"/>
    </xf>
    <xf numFmtId="0" fontId="42" fillId="0" borderId="3" xfId="0" applyFont="1" applyBorder="1" applyAlignment="1">
      <alignment horizontal="center"/>
    </xf>
    <xf numFmtId="0" fontId="42" fillId="0" borderId="3" xfId="0" applyFont="1" applyBorder="1" applyAlignment="1">
      <alignment horizontal="center" wrapText="1"/>
    </xf>
    <xf numFmtId="0" fontId="42" fillId="0" borderId="9" xfId="0" applyFont="1" applyBorder="1" applyAlignment="1">
      <alignment horizontal="center"/>
    </xf>
    <xf numFmtId="2" fontId="8" fillId="0" borderId="4" xfId="0" applyNumberFormat="1" applyFont="1" applyFill="1" applyBorder="1" applyAlignment="1">
      <alignment horizontal="center" vertical="center" wrapText="1"/>
    </xf>
    <xf numFmtId="2" fontId="42" fillId="0" borderId="4" xfId="0" applyNumberFormat="1" applyFont="1" applyFill="1" applyBorder="1" applyAlignment="1">
      <alignment horizontal="center"/>
    </xf>
    <xf numFmtId="0" fontId="42" fillId="0" borderId="4" xfId="0" applyFont="1" applyFill="1" applyBorder="1" applyAlignment="1">
      <alignment horizontal="center"/>
    </xf>
    <xf numFmtId="3" fontId="42" fillId="0" borderId="4" xfId="0" applyNumberFormat="1" applyFont="1" applyFill="1" applyBorder="1" applyAlignment="1">
      <alignment horizontal="center" wrapText="1"/>
    </xf>
    <xf numFmtId="4" fontId="42" fillId="0" borderId="4" xfId="0" applyNumberFormat="1" applyFont="1" applyFill="1" applyBorder="1" applyAlignment="1">
      <alignment horizontal="center" wrapText="1"/>
    </xf>
    <xf numFmtId="2" fontId="42" fillId="0" borderId="1" xfId="0" applyNumberFormat="1" applyFont="1" applyFill="1" applyBorder="1" applyAlignment="1">
      <alignment horizontal="center" wrapText="1"/>
    </xf>
    <xf numFmtId="0" fontId="42" fillId="0" borderId="8" xfId="0" applyFont="1" applyBorder="1" applyAlignment="1">
      <alignment/>
    </xf>
    <xf numFmtId="0" fontId="31" fillId="0" borderId="8" xfId="0" applyFont="1" applyBorder="1" applyAlignment="1">
      <alignment/>
    </xf>
    <xf numFmtId="0" fontId="43" fillId="0" borderId="1" xfId="0" applyFont="1" applyFill="1" applyBorder="1" applyAlignment="1">
      <alignment horizontal="center"/>
    </xf>
    <xf numFmtId="2" fontId="46" fillId="0" borderId="4" xfId="0" applyNumberFormat="1" applyFont="1" applyFill="1" applyBorder="1" applyAlignment="1">
      <alignment horizontal="center"/>
    </xf>
    <xf numFmtId="2" fontId="46" fillId="0" borderId="1" xfId="0" applyNumberFormat="1" applyFont="1" applyFill="1" applyBorder="1" applyAlignment="1">
      <alignment horizontal="center"/>
    </xf>
    <xf numFmtId="3" fontId="47" fillId="0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5" fillId="0" borderId="1" xfId="0" applyFont="1" applyBorder="1" applyAlignment="1">
      <alignment/>
    </xf>
    <xf numFmtId="0" fontId="45" fillId="0" borderId="1" xfId="0" applyFont="1" applyBorder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0" fontId="48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31" fillId="0" borderId="1" xfId="0" applyFont="1" applyFill="1" applyBorder="1" applyAlignment="1">
      <alignment horizontal="center" wrapText="1"/>
    </xf>
    <xf numFmtId="2" fontId="31" fillId="0" borderId="1" xfId="0" applyNumberFormat="1" applyFont="1" applyFill="1" applyBorder="1" applyAlignment="1">
      <alignment horizontal="center" wrapText="1"/>
    </xf>
    <xf numFmtId="189" fontId="42" fillId="0" borderId="1" xfId="0" applyNumberFormat="1" applyFont="1" applyBorder="1" applyAlignment="1">
      <alignment horizontal="center" wrapText="1"/>
    </xf>
    <xf numFmtId="0" fontId="45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42" fillId="0" borderId="1" xfId="0" applyFont="1" applyFill="1" applyBorder="1" applyAlignment="1">
      <alignment horizontal="left" vertical="center" wrapText="1"/>
    </xf>
    <xf numFmtId="0" fontId="42" fillId="0" borderId="3" xfId="0" applyFont="1" applyFill="1" applyBorder="1" applyAlignment="1">
      <alignment horizontal="left" vertical="center" wrapText="1"/>
    </xf>
    <xf numFmtId="2" fontId="8" fillId="0" borderId="5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2" fontId="31" fillId="0" borderId="4" xfId="0" applyNumberFormat="1" applyFont="1" applyFill="1" applyBorder="1" applyAlignment="1">
      <alignment horizontal="center"/>
    </xf>
    <xf numFmtId="4" fontId="31" fillId="0" borderId="4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/>
    </xf>
    <xf numFmtId="4" fontId="31" fillId="0" borderId="4" xfId="0" applyNumberFormat="1" applyFont="1" applyBorder="1" applyAlignment="1">
      <alignment horizontal="center" wrapText="1"/>
    </xf>
    <xf numFmtId="0" fontId="42" fillId="0" borderId="1" xfId="0" applyFont="1" applyFill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/>
    </xf>
    <xf numFmtId="190" fontId="49" fillId="0" borderId="1" xfId="0" applyNumberFormat="1" applyFont="1" applyFill="1" applyBorder="1" applyAlignment="1">
      <alignment horizontal="center" vertical="center" wrapText="1"/>
    </xf>
    <xf numFmtId="190" fontId="14" fillId="0" borderId="1" xfId="0" applyNumberFormat="1" applyFont="1" applyBorder="1" applyAlignment="1">
      <alignment horizontal="center" vertical="center" wrapText="1"/>
    </xf>
    <xf numFmtId="190" fontId="14" fillId="0" borderId="1" xfId="0" applyNumberFormat="1" applyFont="1" applyBorder="1" applyAlignment="1">
      <alignment horizontal="center" vertical="center"/>
    </xf>
    <xf numFmtId="190" fontId="14" fillId="0" borderId="1" xfId="25" applyNumberFormat="1" applyFont="1" applyBorder="1" applyAlignment="1" applyProtection="1">
      <alignment horizontal="center" vertical="center" wrapText="1"/>
      <protection/>
    </xf>
    <xf numFmtId="190" fontId="14" fillId="0" borderId="1" xfId="0" applyNumberFormat="1" applyFont="1" applyFill="1" applyBorder="1" applyAlignment="1">
      <alignment horizontal="center" vertical="center"/>
    </xf>
    <xf numFmtId="190" fontId="14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2" fontId="42" fillId="0" borderId="4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48" fillId="0" borderId="2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51" fillId="0" borderId="2" xfId="0" applyFont="1" applyBorder="1" applyAlignment="1">
      <alignment/>
    </xf>
    <xf numFmtId="0" fontId="1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2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_mẩu 5b " xfId="22"/>
    <cellStyle name="Normal_Sheet1" xfId="23"/>
    <cellStyle name="Normal_Sheet2" xfId="24"/>
    <cellStyle name="Normal_Sheet3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57150</xdr:rowOff>
    </xdr:from>
    <xdr:to>
      <xdr:col>2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1925" y="295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57150</xdr:rowOff>
    </xdr:from>
    <xdr:to>
      <xdr:col>2</xdr:col>
      <xdr:colOff>0</xdr:colOff>
      <xdr:row>1</xdr:row>
      <xdr:rowOff>57150</xdr:rowOff>
    </xdr:to>
    <xdr:sp>
      <xdr:nvSpPr>
        <xdr:cNvPr id="1" name="Line 1"/>
        <xdr:cNvSpPr>
          <a:spLocks/>
        </xdr:cNvSpPr>
      </xdr:nvSpPr>
      <xdr:spPr>
        <a:xfrm>
          <a:off x="161925" y="295275"/>
          <a:ext cx="141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19050</xdr:rowOff>
    </xdr:from>
    <xdr:to>
      <xdr:col>2</xdr:col>
      <xdr:colOff>228600</xdr:colOff>
      <xdr:row>1</xdr:row>
      <xdr:rowOff>19050</xdr:rowOff>
    </xdr:to>
    <xdr:sp>
      <xdr:nvSpPr>
        <xdr:cNvPr id="1" name="Line 1"/>
        <xdr:cNvSpPr>
          <a:spLocks/>
        </xdr:cNvSpPr>
      </xdr:nvSpPr>
      <xdr:spPr>
        <a:xfrm>
          <a:off x="285750" y="2571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L%20NGHEO%20TOAN%20HUYEN%202018%20chinh%20thuc%20co%20sx%20s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 HN"/>
      <sheetName val="DB HCN"/>
      <sheetName val="SO SANH"/>
      <sheetName val="NGHEO THIEU HUT"/>
      <sheetName val="CN THIEU HUT"/>
      <sheetName val="PHAN TICH HN GUI TINH"/>
      <sheetName val="PT HN GUI HUYEN"/>
      <sheetName val="MAU 5A"/>
      <sheetName val="MAU 5B"/>
      <sheetName val="MAU 5C"/>
    </sheetNames>
    <sheetDataSet>
      <sheetData sheetId="6">
        <row r="10">
          <cell r="I10">
            <v>55</v>
          </cell>
          <cell r="O10">
            <v>0</v>
          </cell>
        </row>
        <row r="11">
          <cell r="I11">
            <v>18</v>
          </cell>
          <cell r="O11">
            <v>0</v>
          </cell>
        </row>
        <row r="12">
          <cell r="I12">
            <v>44</v>
          </cell>
          <cell r="O12">
            <v>0</v>
          </cell>
        </row>
        <row r="13">
          <cell r="I13">
            <v>30</v>
          </cell>
          <cell r="O13">
            <v>1</v>
          </cell>
        </row>
        <row r="14">
          <cell r="I14">
            <v>7</v>
          </cell>
          <cell r="O14">
            <v>0</v>
          </cell>
        </row>
        <row r="15">
          <cell r="I15">
            <v>33</v>
          </cell>
          <cell r="O15">
            <v>2</v>
          </cell>
        </row>
        <row r="16">
          <cell r="I16">
            <v>26</v>
          </cell>
          <cell r="O16">
            <v>1</v>
          </cell>
        </row>
        <row r="17">
          <cell r="I17">
            <v>11</v>
          </cell>
          <cell r="O17">
            <v>0</v>
          </cell>
        </row>
        <row r="18">
          <cell r="I18">
            <v>12</v>
          </cell>
          <cell r="O18">
            <v>0</v>
          </cell>
        </row>
        <row r="19">
          <cell r="O1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35"/>
  <sheetViews>
    <sheetView workbookViewId="0" topLeftCell="A1">
      <selection activeCell="L19" sqref="L19"/>
    </sheetView>
  </sheetViews>
  <sheetFormatPr defaultColWidth="9.00390625" defaultRowHeight="15.75"/>
  <cols>
    <col min="1" max="1" width="5.625" style="0" customWidth="1"/>
    <col min="2" max="2" width="15.125" style="38" customWidth="1"/>
    <col min="3" max="3" width="8.75390625" style="0" customWidth="1"/>
    <col min="4" max="4" width="6.625" style="0" customWidth="1"/>
    <col min="5" max="5" width="7.125" style="0" customWidth="1"/>
    <col min="6" max="6" width="9.50390625" style="0" customWidth="1"/>
    <col min="7" max="7" width="7.125" style="0" customWidth="1"/>
    <col min="8" max="8" width="7.50390625" style="0" customWidth="1"/>
    <col min="9" max="9" width="7.375" style="0" customWidth="1"/>
    <col min="10" max="10" width="9.50390625" style="0" customWidth="1"/>
    <col min="11" max="11" width="7.75390625" style="0" customWidth="1"/>
    <col min="12" max="12" width="10.125" style="0" customWidth="1"/>
    <col min="13" max="13" width="5.375" style="0" customWidth="1"/>
    <col min="14" max="14" width="9.125" style="0" customWidth="1"/>
    <col min="15" max="15" width="8.375" style="0" customWidth="1"/>
  </cols>
  <sheetData>
    <row r="1" spans="1:15" ht="18.75">
      <c r="A1" s="284" t="s">
        <v>35</v>
      </c>
      <c r="B1" s="284"/>
      <c r="C1" s="284"/>
      <c r="D1" s="284"/>
      <c r="O1" s="30"/>
    </row>
    <row r="2" spans="1:15" ht="11.25" customHeight="1">
      <c r="A2" s="207"/>
      <c r="B2" s="207"/>
      <c r="C2" s="207"/>
      <c r="D2" s="207"/>
      <c r="O2" s="30"/>
    </row>
    <row r="3" spans="1:15" ht="16.5" customHeight="1">
      <c r="A3" s="286" t="s">
        <v>57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6.5" customHeight="1">
      <c r="A4" s="287" t="s">
        <v>55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4" ht="9" customHeight="1">
      <c r="A5" s="1"/>
      <c r="B5" s="3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45" customHeight="1">
      <c r="A6" s="288" t="s">
        <v>0</v>
      </c>
      <c r="B6" s="265" t="s">
        <v>208</v>
      </c>
      <c r="C6" s="285" t="s">
        <v>77</v>
      </c>
      <c r="D6" s="278" t="s">
        <v>206</v>
      </c>
      <c r="E6" s="279"/>
      <c r="F6" s="278" t="s">
        <v>205</v>
      </c>
      <c r="G6" s="282"/>
      <c r="H6" s="282"/>
      <c r="I6" s="282"/>
      <c r="J6" s="282"/>
      <c r="K6" s="278" t="s">
        <v>207</v>
      </c>
      <c r="L6" s="283"/>
      <c r="M6" s="285" t="s">
        <v>204</v>
      </c>
      <c r="N6" s="285"/>
      <c r="O6" s="267" t="s">
        <v>174</v>
      </c>
    </row>
    <row r="7" spans="1:15" ht="28.5" customHeight="1">
      <c r="A7" s="264"/>
      <c r="B7" s="266"/>
      <c r="C7" s="285"/>
      <c r="D7" s="280" t="s">
        <v>196</v>
      </c>
      <c r="E7" s="280" t="s">
        <v>200</v>
      </c>
      <c r="F7" s="280" t="s">
        <v>199</v>
      </c>
      <c r="G7" s="280" t="s">
        <v>197</v>
      </c>
      <c r="H7" s="280" t="s">
        <v>198</v>
      </c>
      <c r="I7" s="280" t="s">
        <v>195</v>
      </c>
      <c r="J7" s="280" t="s">
        <v>194</v>
      </c>
      <c r="K7" s="280" t="s">
        <v>209</v>
      </c>
      <c r="L7" s="280" t="s">
        <v>194</v>
      </c>
      <c r="M7" s="280" t="s">
        <v>1</v>
      </c>
      <c r="N7" s="280" t="s">
        <v>194</v>
      </c>
      <c r="O7" s="256"/>
    </row>
    <row r="8" spans="1:15" ht="41.25" customHeight="1">
      <c r="A8" s="264"/>
      <c r="B8" s="266"/>
      <c r="C8" s="285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57"/>
    </row>
    <row r="9" spans="1:15" ht="15" customHeight="1">
      <c r="A9" s="234">
        <v>1</v>
      </c>
      <c r="B9" s="234">
        <v>2</v>
      </c>
      <c r="C9" s="234">
        <v>3</v>
      </c>
      <c r="D9" s="233">
        <v>4</v>
      </c>
      <c r="E9" s="233" t="s">
        <v>201</v>
      </c>
      <c r="F9" s="233">
        <v>10</v>
      </c>
      <c r="G9" s="233">
        <v>6</v>
      </c>
      <c r="H9" s="233">
        <v>7</v>
      </c>
      <c r="I9" s="233">
        <v>8</v>
      </c>
      <c r="J9" s="233" t="s">
        <v>222</v>
      </c>
      <c r="K9" s="233">
        <v>11</v>
      </c>
      <c r="L9" s="233" t="s">
        <v>202</v>
      </c>
      <c r="M9" s="233">
        <v>13</v>
      </c>
      <c r="N9" s="233" t="s">
        <v>203</v>
      </c>
      <c r="O9" s="235">
        <v>15</v>
      </c>
    </row>
    <row r="10" spans="1:15" ht="24.75" customHeight="1">
      <c r="A10" s="18">
        <v>1</v>
      </c>
      <c r="B10" s="237" t="s">
        <v>186</v>
      </c>
      <c r="C10" s="162">
        <f>'THC ngheo, can'!C9</f>
        <v>1385</v>
      </c>
      <c r="D10" s="163">
        <v>63</v>
      </c>
      <c r="E10" s="163" t="s">
        <v>85</v>
      </c>
      <c r="F10" s="162">
        <v>1406</v>
      </c>
      <c r="G10" s="163">
        <v>0</v>
      </c>
      <c r="H10" s="163">
        <v>5</v>
      </c>
      <c r="I10" s="163">
        <f aca="true" t="shared" si="0" ref="I10:I19">D10+G10+H10</f>
        <v>68</v>
      </c>
      <c r="J10" s="199">
        <f aca="true" t="shared" si="1" ref="J10:J19">I10/F10*100</f>
        <v>4.836415362731152</v>
      </c>
      <c r="K10" s="163">
        <v>27</v>
      </c>
      <c r="L10" s="158">
        <f>K10/F10*100</f>
        <v>1.9203413940256047</v>
      </c>
      <c r="M10" s="157">
        <f aca="true" t="shared" si="2" ref="M10:M18">I10-K10</f>
        <v>41</v>
      </c>
      <c r="N10" s="159">
        <f>M10/F10*100</f>
        <v>2.9160739687055477</v>
      </c>
      <c r="O10" s="164"/>
    </row>
    <row r="11" spans="1:15" s="49" customFormat="1" ht="19.5" customHeight="1">
      <c r="A11" s="190">
        <v>2</v>
      </c>
      <c r="B11" s="238" t="s">
        <v>62</v>
      </c>
      <c r="C11" s="162">
        <f>'THC ngheo, can'!C10</f>
        <v>1805</v>
      </c>
      <c r="D11" s="157">
        <v>90</v>
      </c>
      <c r="E11" s="157" t="s">
        <v>82</v>
      </c>
      <c r="F11" s="162">
        <v>2140</v>
      </c>
      <c r="G11" s="163">
        <v>0</v>
      </c>
      <c r="H11" s="163">
        <v>9</v>
      </c>
      <c r="I11" s="163">
        <f>D11+G11+H11</f>
        <v>99</v>
      </c>
      <c r="J11" s="199">
        <f>I11/F11*100</f>
        <v>4.626168224299065</v>
      </c>
      <c r="K11" s="157">
        <v>29</v>
      </c>
      <c r="L11" s="158">
        <f>K11/F11*100</f>
        <v>1.355140186915888</v>
      </c>
      <c r="M11" s="157">
        <f>I11-K11</f>
        <v>70</v>
      </c>
      <c r="N11" s="159">
        <f>M11/F11*100</f>
        <v>3.2710280373831773</v>
      </c>
      <c r="O11" s="160"/>
    </row>
    <row r="12" spans="1:15" s="49" customFormat="1" ht="19.5" customHeight="1">
      <c r="A12" s="190">
        <v>3</v>
      </c>
      <c r="B12" s="238" t="s">
        <v>187</v>
      </c>
      <c r="C12" s="162">
        <f>'THC ngheo, can'!C11</f>
        <v>1572</v>
      </c>
      <c r="D12" s="157">
        <v>118</v>
      </c>
      <c r="E12" s="157" t="s">
        <v>86</v>
      </c>
      <c r="F12" s="162">
        <v>1616</v>
      </c>
      <c r="G12" s="163">
        <v>2</v>
      </c>
      <c r="H12" s="163">
        <v>0</v>
      </c>
      <c r="I12" s="163">
        <f t="shared" si="0"/>
        <v>120</v>
      </c>
      <c r="J12" s="199">
        <f t="shared" si="1"/>
        <v>7.425742574257425</v>
      </c>
      <c r="K12" s="157">
        <v>65</v>
      </c>
      <c r="L12" s="158">
        <f aca="true" t="shared" si="3" ref="L12:L19">K12/F12*100</f>
        <v>4.022277227722772</v>
      </c>
      <c r="M12" s="157">
        <f t="shared" si="2"/>
        <v>55</v>
      </c>
      <c r="N12" s="159">
        <f aca="true" t="shared" si="4" ref="N12:N19">M12/F12*100</f>
        <v>3.4034653465346536</v>
      </c>
      <c r="O12" s="160"/>
    </row>
    <row r="13" spans="1:15" s="49" customFormat="1" ht="19.5" customHeight="1">
      <c r="A13" s="190">
        <v>4</v>
      </c>
      <c r="B13" s="238" t="s">
        <v>188</v>
      </c>
      <c r="C13" s="162">
        <f>'THC ngheo, can'!C12</f>
        <v>2188</v>
      </c>
      <c r="D13" s="157">
        <v>127</v>
      </c>
      <c r="E13" s="157" t="s">
        <v>84</v>
      </c>
      <c r="F13" s="162">
        <v>2211</v>
      </c>
      <c r="G13" s="163">
        <v>1</v>
      </c>
      <c r="H13" s="163">
        <v>10</v>
      </c>
      <c r="I13" s="163">
        <f t="shared" si="0"/>
        <v>138</v>
      </c>
      <c r="J13" s="199">
        <f t="shared" si="1"/>
        <v>6.241519674355495</v>
      </c>
      <c r="K13" s="157">
        <v>40</v>
      </c>
      <c r="L13" s="158">
        <f t="shared" si="3"/>
        <v>1.8091361374943467</v>
      </c>
      <c r="M13" s="157">
        <f t="shared" si="2"/>
        <v>98</v>
      </c>
      <c r="N13" s="159">
        <f t="shared" si="4"/>
        <v>4.432383536861149</v>
      </c>
      <c r="O13" s="160"/>
    </row>
    <row r="14" spans="1:15" s="49" customFormat="1" ht="19.5" customHeight="1">
      <c r="A14" s="190">
        <v>5</v>
      </c>
      <c r="B14" s="238" t="s">
        <v>189</v>
      </c>
      <c r="C14" s="162">
        <f>'THC ngheo, can'!C13</f>
        <v>797</v>
      </c>
      <c r="D14" s="157">
        <v>43</v>
      </c>
      <c r="E14" s="157" t="s">
        <v>79</v>
      </c>
      <c r="F14" s="162">
        <v>828</v>
      </c>
      <c r="G14" s="163">
        <v>0</v>
      </c>
      <c r="H14" s="163">
        <v>5</v>
      </c>
      <c r="I14" s="163">
        <f t="shared" si="0"/>
        <v>48</v>
      </c>
      <c r="J14" s="199">
        <f t="shared" si="1"/>
        <v>5.797101449275362</v>
      </c>
      <c r="K14" s="157">
        <v>6</v>
      </c>
      <c r="L14" s="171">
        <f t="shared" si="3"/>
        <v>0.7246376811594203</v>
      </c>
      <c r="M14" s="157">
        <f t="shared" si="2"/>
        <v>42</v>
      </c>
      <c r="N14" s="159">
        <f t="shared" si="4"/>
        <v>5.072463768115942</v>
      </c>
      <c r="O14" s="160"/>
    </row>
    <row r="15" spans="1:15" s="49" customFormat="1" ht="19.5" customHeight="1">
      <c r="A15" s="190">
        <v>6</v>
      </c>
      <c r="B15" s="238" t="s">
        <v>190</v>
      </c>
      <c r="C15" s="162">
        <f>'THC ngheo, can'!C14</f>
        <v>1644</v>
      </c>
      <c r="D15" s="157">
        <v>97</v>
      </c>
      <c r="E15" s="157" t="s">
        <v>78</v>
      </c>
      <c r="F15" s="162">
        <v>1750</v>
      </c>
      <c r="G15" s="163">
        <v>1</v>
      </c>
      <c r="H15" s="163">
        <v>5</v>
      </c>
      <c r="I15" s="163">
        <f t="shared" si="0"/>
        <v>103</v>
      </c>
      <c r="J15" s="199">
        <f t="shared" si="1"/>
        <v>5.885714285714286</v>
      </c>
      <c r="K15" s="157">
        <v>13</v>
      </c>
      <c r="L15" s="171">
        <f t="shared" si="3"/>
        <v>0.7428571428571429</v>
      </c>
      <c r="M15" s="157">
        <f t="shared" si="2"/>
        <v>90</v>
      </c>
      <c r="N15" s="159">
        <f t="shared" si="4"/>
        <v>5.142857142857142</v>
      </c>
      <c r="O15" s="160"/>
    </row>
    <row r="16" spans="1:15" s="49" customFormat="1" ht="19.5" customHeight="1">
      <c r="A16" s="190">
        <v>7</v>
      </c>
      <c r="B16" s="238" t="s">
        <v>191</v>
      </c>
      <c r="C16" s="162">
        <f>'THC ngheo, can'!C15</f>
        <v>1678</v>
      </c>
      <c r="D16" s="157">
        <v>159</v>
      </c>
      <c r="E16" s="157" t="s">
        <v>81</v>
      </c>
      <c r="F16" s="162">
        <v>1732</v>
      </c>
      <c r="G16" s="163">
        <v>0</v>
      </c>
      <c r="H16" s="163">
        <v>10</v>
      </c>
      <c r="I16" s="163">
        <f t="shared" si="0"/>
        <v>169</v>
      </c>
      <c r="J16" s="199">
        <f t="shared" si="1"/>
        <v>9.757505773672055</v>
      </c>
      <c r="K16" s="157">
        <v>70</v>
      </c>
      <c r="L16" s="158">
        <f t="shared" si="3"/>
        <v>4.041570438799076</v>
      </c>
      <c r="M16" s="157">
        <f t="shared" si="2"/>
        <v>99</v>
      </c>
      <c r="N16" s="159">
        <f t="shared" si="4"/>
        <v>5.715935334872979</v>
      </c>
      <c r="O16" s="160"/>
    </row>
    <row r="17" spans="1:15" s="49" customFormat="1" ht="19.5" customHeight="1">
      <c r="A17" s="190">
        <v>8</v>
      </c>
      <c r="B17" s="238" t="s">
        <v>192</v>
      </c>
      <c r="C17" s="162">
        <f>'THC ngheo, can'!C16</f>
        <v>1337</v>
      </c>
      <c r="D17" s="157">
        <v>130</v>
      </c>
      <c r="E17" s="157" t="s">
        <v>80</v>
      </c>
      <c r="F17" s="162">
        <v>1380</v>
      </c>
      <c r="G17" s="163">
        <v>0</v>
      </c>
      <c r="H17" s="163">
        <v>10</v>
      </c>
      <c r="I17" s="163">
        <f t="shared" si="0"/>
        <v>140</v>
      </c>
      <c r="J17" s="199">
        <f t="shared" si="1"/>
        <v>10.144927536231885</v>
      </c>
      <c r="K17" s="157">
        <v>32</v>
      </c>
      <c r="L17" s="158">
        <f t="shared" si="3"/>
        <v>2.318840579710145</v>
      </c>
      <c r="M17" s="157">
        <f t="shared" si="2"/>
        <v>108</v>
      </c>
      <c r="N17" s="159">
        <f t="shared" si="4"/>
        <v>7.82608695652174</v>
      </c>
      <c r="O17" s="160"/>
    </row>
    <row r="18" spans="1:15" s="88" customFormat="1" ht="19.5" customHeight="1">
      <c r="A18" s="190">
        <v>9</v>
      </c>
      <c r="B18" s="238" t="s">
        <v>193</v>
      </c>
      <c r="C18" s="162">
        <f>'THC ngheo, can'!C17</f>
        <v>1347</v>
      </c>
      <c r="D18" s="157">
        <v>258</v>
      </c>
      <c r="E18" s="157" t="s">
        <v>83</v>
      </c>
      <c r="F18" s="162">
        <v>1389</v>
      </c>
      <c r="G18" s="163">
        <v>1</v>
      </c>
      <c r="H18" s="163">
        <v>14</v>
      </c>
      <c r="I18" s="163">
        <f t="shared" si="0"/>
        <v>273</v>
      </c>
      <c r="J18" s="199">
        <f t="shared" si="1"/>
        <v>19.654427645788335</v>
      </c>
      <c r="K18" s="157">
        <v>93</v>
      </c>
      <c r="L18" s="158">
        <f t="shared" si="3"/>
        <v>6.695464362850973</v>
      </c>
      <c r="M18" s="157">
        <f t="shared" si="2"/>
        <v>180</v>
      </c>
      <c r="N18" s="232">
        <f t="shared" si="4"/>
        <v>12.958963282937367</v>
      </c>
      <c r="O18" s="161"/>
    </row>
    <row r="19" spans="1:18" s="3" customFormat="1" ht="19.5" customHeight="1">
      <c r="A19" s="20"/>
      <c r="B19" s="41" t="s">
        <v>19</v>
      </c>
      <c r="C19" s="165">
        <f>SUM(C10:C18)</f>
        <v>13753</v>
      </c>
      <c r="D19" s="165">
        <f>SUM(D10:D18)</f>
        <v>1085</v>
      </c>
      <c r="E19" s="166" t="s">
        <v>87</v>
      </c>
      <c r="F19" s="165">
        <f>SUM(F10:F18)</f>
        <v>14452</v>
      </c>
      <c r="G19" s="165">
        <f>SUM(G10:G18)</f>
        <v>5</v>
      </c>
      <c r="H19" s="165">
        <f>SUM(H10:H18)</f>
        <v>68</v>
      </c>
      <c r="I19" s="230">
        <f t="shared" si="0"/>
        <v>1158</v>
      </c>
      <c r="J19" s="231">
        <f t="shared" si="1"/>
        <v>8.012731801826737</v>
      </c>
      <c r="K19" s="165">
        <f>SUM(K10:K18)</f>
        <v>375</v>
      </c>
      <c r="L19" s="167">
        <f t="shared" si="3"/>
        <v>2.5947965679490728</v>
      </c>
      <c r="M19" s="165">
        <f>SUM(M10:M18)</f>
        <v>783</v>
      </c>
      <c r="N19" s="168">
        <f t="shared" si="4"/>
        <v>5.417935233877664</v>
      </c>
      <c r="O19" s="169"/>
      <c r="P19" s="239"/>
      <c r="R19" s="206"/>
    </row>
    <row r="20" spans="1:17" s="26" customFormat="1" ht="15.75">
      <c r="A20" s="72"/>
      <c r="B20"/>
      <c r="C20"/>
      <c r="D20" s="27"/>
      <c r="E20"/>
      <c r="F20" s="27"/>
      <c r="G20" s="27"/>
      <c r="H20" s="259" t="s">
        <v>176</v>
      </c>
      <c r="I20" s="259"/>
      <c r="J20" s="259"/>
      <c r="K20" s="259"/>
      <c r="L20" s="259"/>
      <c r="M20" s="259"/>
      <c r="N20" s="260"/>
      <c r="O20" s="227"/>
      <c r="Q20" s="236"/>
    </row>
    <row r="21" spans="1:15" s="26" customFormat="1" ht="21" customHeight="1">
      <c r="A21" s="38"/>
      <c r="B21"/>
      <c r="C21"/>
      <c r="D21" s="27"/>
      <c r="E21"/>
      <c r="F21" s="27"/>
      <c r="G21" s="27"/>
      <c r="H21" s="261" t="s">
        <v>178</v>
      </c>
      <c r="I21" s="261"/>
      <c r="J21" s="261"/>
      <c r="K21" s="261"/>
      <c r="L21" s="261"/>
      <c r="M21" s="261"/>
      <c r="N21" s="261"/>
      <c r="O21" s="228"/>
    </row>
    <row r="22" spans="1:15" s="26" customFormat="1" ht="15.75">
      <c r="A22" s="258" t="s">
        <v>177</v>
      </c>
      <c r="B22" s="258"/>
      <c r="C22" s="258"/>
      <c r="D22" s="258"/>
      <c r="E22" s="258"/>
      <c r="F22" s="27"/>
      <c r="G22" s="27"/>
      <c r="H22" s="261" t="s">
        <v>179</v>
      </c>
      <c r="I22" s="261"/>
      <c r="J22" s="261"/>
      <c r="K22" s="261"/>
      <c r="L22" s="261"/>
      <c r="M22" s="261"/>
      <c r="N22" s="261"/>
      <c r="O22" s="240"/>
    </row>
    <row r="23" spans="1:15" s="26" customFormat="1" ht="15.75">
      <c r="A23" s="72"/>
      <c r="B23"/>
      <c r="C23"/>
      <c r="D23" s="27"/>
      <c r="E23"/>
      <c r="F23" s="27"/>
      <c r="G23" s="27"/>
      <c r="H23" s="261" t="s">
        <v>180</v>
      </c>
      <c r="I23" s="261"/>
      <c r="J23" s="261"/>
      <c r="K23" s="261"/>
      <c r="L23" s="261"/>
      <c r="M23" s="261"/>
      <c r="N23" s="261"/>
      <c r="O23" s="228"/>
    </row>
    <row r="24" spans="1:15" s="26" customFormat="1" ht="15.75">
      <c r="A24" s="72"/>
      <c r="B24"/>
      <c r="C24"/>
      <c r="D24" s="27"/>
      <c r="E24"/>
      <c r="F24" s="27"/>
      <c r="G24" s="27"/>
      <c r="H24" s="206"/>
      <c r="I24" s="3"/>
      <c r="J24" s="3"/>
      <c r="K24" s="3"/>
      <c r="L24" s="3"/>
      <c r="M24" s="60"/>
      <c r="N24" s="60"/>
      <c r="O24" s="60"/>
    </row>
    <row r="25" spans="1:15" s="26" customFormat="1" ht="15.75">
      <c r="A25" s="72"/>
      <c r="B25"/>
      <c r="C25"/>
      <c r="D25" s="27"/>
      <c r="E25"/>
      <c r="F25" s="27"/>
      <c r="G25" s="27"/>
      <c r="H25" s="206"/>
      <c r="I25" s="3"/>
      <c r="J25" s="3"/>
      <c r="K25" s="3"/>
      <c r="L25" s="3"/>
      <c r="M25" s="60"/>
      <c r="N25" s="60"/>
      <c r="O25" s="60"/>
    </row>
    <row r="26" spans="1:15" s="26" customFormat="1" ht="15.75">
      <c r="A26" s="72"/>
      <c r="B26"/>
      <c r="C26"/>
      <c r="D26" s="27"/>
      <c r="E26"/>
      <c r="F26" s="27"/>
      <c r="G26" s="27"/>
      <c r="H26" s="206"/>
      <c r="I26" s="3"/>
      <c r="J26" s="3"/>
      <c r="K26" s="3"/>
      <c r="L26" s="3"/>
      <c r="M26" s="60"/>
      <c r="N26" s="60"/>
      <c r="O26" s="60"/>
    </row>
    <row r="27" spans="1:15" s="26" customFormat="1" ht="15.75">
      <c r="A27" s="262" t="s">
        <v>182</v>
      </c>
      <c r="B27" s="262"/>
      <c r="C27" s="262"/>
      <c r="D27" s="262"/>
      <c r="E27" s="262"/>
      <c r="F27" s="27"/>
      <c r="G27" s="27"/>
      <c r="H27" s="263" t="s">
        <v>181</v>
      </c>
      <c r="I27" s="263"/>
      <c r="J27" s="263"/>
      <c r="K27" s="263"/>
      <c r="L27" s="263"/>
      <c r="M27" s="263"/>
      <c r="N27" s="263"/>
      <c r="O27" s="30"/>
    </row>
    <row r="28" spans="1:14" ht="15.75">
      <c r="A28" s="72"/>
      <c r="B28"/>
      <c r="D28" s="27"/>
      <c r="K28" s="27"/>
      <c r="L28" s="27"/>
      <c r="M28" s="227"/>
      <c r="N28" s="227"/>
    </row>
    <row r="29" spans="1:14" ht="15.75">
      <c r="A29" s="38"/>
      <c r="B29"/>
      <c r="D29" s="27"/>
      <c r="K29" s="27"/>
      <c r="L29" s="27"/>
      <c r="M29" s="228"/>
      <c r="N29" s="228"/>
    </row>
    <row r="30" spans="1:14" ht="15.75">
      <c r="A30" s="258"/>
      <c r="B30" s="258"/>
      <c r="C30" s="258"/>
      <c r="D30" s="258"/>
      <c r="E30" s="258"/>
      <c r="F30" s="229"/>
      <c r="G30" s="229"/>
      <c r="H30" s="229"/>
      <c r="I30" s="229"/>
      <c r="J30" s="229"/>
      <c r="K30" s="27"/>
      <c r="L30" s="27"/>
      <c r="M30" s="240"/>
      <c r="N30" s="240"/>
    </row>
    <row r="31" spans="1:14" ht="15.75">
      <c r="A31" s="72"/>
      <c r="B31"/>
      <c r="D31" s="27"/>
      <c r="K31" s="27"/>
      <c r="L31" s="27"/>
      <c r="M31" s="228"/>
      <c r="N31" s="228"/>
    </row>
    <row r="32" spans="1:14" ht="15.75">
      <c r="A32" s="72"/>
      <c r="B32"/>
      <c r="D32" s="27"/>
      <c r="K32" s="27"/>
      <c r="L32" s="27"/>
      <c r="M32" s="3"/>
      <c r="N32" s="3"/>
    </row>
    <row r="33" spans="1:14" ht="15.75">
      <c r="A33" s="72"/>
      <c r="B33"/>
      <c r="D33" s="27"/>
      <c r="K33" s="27"/>
      <c r="L33" s="27"/>
      <c r="M33" s="3"/>
      <c r="N33" s="3"/>
    </row>
    <row r="34" spans="1:14" ht="15.75">
      <c r="A34" s="72"/>
      <c r="B34"/>
      <c r="D34" s="27"/>
      <c r="K34" s="27"/>
      <c r="L34" s="27"/>
      <c r="M34" s="3"/>
      <c r="N34" s="3"/>
    </row>
    <row r="35" spans="1:2" ht="15.75">
      <c r="A35" s="38"/>
      <c r="B35"/>
    </row>
  </sheetData>
  <mergeCells count="30">
    <mergeCell ref="O6:O8"/>
    <mergeCell ref="M7:M8"/>
    <mergeCell ref="A30:E30"/>
    <mergeCell ref="H20:N20"/>
    <mergeCell ref="H21:N21"/>
    <mergeCell ref="A22:E22"/>
    <mergeCell ref="H22:N22"/>
    <mergeCell ref="A27:E27"/>
    <mergeCell ref="H27:N27"/>
    <mergeCell ref="H23:N23"/>
    <mergeCell ref="H7:H8"/>
    <mergeCell ref="I7:I8"/>
    <mergeCell ref="A1:D1"/>
    <mergeCell ref="M6:N6"/>
    <mergeCell ref="A3:O3"/>
    <mergeCell ref="A4:O4"/>
    <mergeCell ref="A6:A8"/>
    <mergeCell ref="B6:B8"/>
    <mergeCell ref="C6:C8"/>
    <mergeCell ref="N7:N8"/>
    <mergeCell ref="D6:E6"/>
    <mergeCell ref="F7:F8"/>
    <mergeCell ref="F6:J6"/>
    <mergeCell ref="K6:L6"/>
    <mergeCell ref="J7:J8"/>
    <mergeCell ref="L7:L8"/>
    <mergeCell ref="E7:E8"/>
    <mergeCell ref="K7:K8"/>
    <mergeCell ref="D7:D8"/>
    <mergeCell ref="G7:G8"/>
  </mergeCells>
  <printOptions/>
  <pageMargins left="0.21" right="0.2" top="0.63" bottom="0.56" header="0.24" footer="0.21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 topLeftCell="A5">
      <selection activeCell="I17" sqref="I17"/>
    </sheetView>
  </sheetViews>
  <sheetFormatPr defaultColWidth="9.00390625" defaultRowHeight="15.75"/>
  <cols>
    <col min="1" max="1" width="3.25390625" style="78" customWidth="1"/>
    <col min="2" max="2" width="12.125" style="78" customWidth="1"/>
    <col min="3" max="3" width="6.375" style="78" customWidth="1"/>
    <col min="4" max="4" width="5.625" style="78" customWidth="1"/>
    <col min="5" max="5" width="5.50390625" style="78" customWidth="1"/>
    <col min="6" max="6" width="6.875" style="78" customWidth="1"/>
    <col min="7" max="7" width="5.875" style="78" customWidth="1"/>
    <col min="8" max="8" width="5.375" style="78" customWidth="1"/>
    <col min="9" max="9" width="6.50390625" style="78" customWidth="1"/>
    <col min="10" max="11" width="5.375" style="78" customWidth="1"/>
    <col min="12" max="12" width="6.375" style="78" customWidth="1"/>
    <col min="13" max="13" width="5.375" style="78" customWidth="1"/>
    <col min="14" max="14" width="4.75390625" style="78" customWidth="1"/>
    <col min="15" max="15" width="5.625" style="78" customWidth="1"/>
    <col min="16" max="16" width="5.75390625" style="78" customWidth="1"/>
    <col min="17" max="17" width="5.00390625" style="78" customWidth="1"/>
    <col min="18" max="18" width="5.875" style="78" customWidth="1"/>
    <col min="19" max="19" width="5.125" style="78" customWidth="1"/>
    <col min="20" max="20" width="5.625" style="78" customWidth="1"/>
    <col min="21" max="16384" width="9.00390625" style="78" customWidth="1"/>
  </cols>
  <sheetData>
    <row r="1" spans="1:3" ht="10.5" customHeight="1">
      <c r="A1" s="75"/>
      <c r="B1" s="75"/>
      <c r="C1" s="75"/>
    </row>
    <row r="2" spans="1:20" ht="25.5" customHeight="1">
      <c r="A2" s="376" t="s">
        <v>148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</row>
    <row r="3" spans="1:20" ht="16.5" customHeight="1">
      <c r="A3" s="365" t="s">
        <v>54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  <c r="T3" s="365"/>
    </row>
    <row r="4" spans="1:21" ht="21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156"/>
    </row>
    <row r="5" spans="1:21" ht="37.5" customHeight="1">
      <c r="A5" s="264" t="s">
        <v>0</v>
      </c>
      <c r="B5" s="264" t="s">
        <v>126</v>
      </c>
      <c r="C5" s="264" t="s">
        <v>104</v>
      </c>
      <c r="D5" s="370" t="s">
        <v>105</v>
      </c>
      <c r="E5" s="371"/>
      <c r="F5" s="371"/>
      <c r="G5" s="372"/>
      <c r="H5" s="373" t="s">
        <v>106</v>
      </c>
      <c r="I5" s="264" t="s">
        <v>107</v>
      </c>
      <c r="J5" s="378" t="s">
        <v>108</v>
      </c>
      <c r="K5" s="378"/>
      <c r="L5" s="378"/>
      <c r="M5" s="378"/>
      <c r="N5" s="373" t="s">
        <v>106</v>
      </c>
      <c r="O5" s="264" t="s">
        <v>109</v>
      </c>
      <c r="P5" s="370" t="s">
        <v>110</v>
      </c>
      <c r="Q5" s="371"/>
      <c r="R5" s="371"/>
      <c r="S5" s="372"/>
      <c r="T5" s="373" t="s">
        <v>106</v>
      </c>
      <c r="U5" s="374" t="s">
        <v>166</v>
      </c>
    </row>
    <row r="6" spans="1:21" ht="21" customHeight="1">
      <c r="A6" s="264"/>
      <c r="B6" s="264"/>
      <c r="C6" s="264"/>
      <c r="D6" s="367" t="s">
        <v>111</v>
      </c>
      <c r="E6" s="367" t="s">
        <v>112</v>
      </c>
      <c r="F6" s="367" t="s">
        <v>113</v>
      </c>
      <c r="G6" s="367" t="s">
        <v>114</v>
      </c>
      <c r="H6" s="373"/>
      <c r="I6" s="264"/>
      <c r="J6" s="367" t="s">
        <v>111</v>
      </c>
      <c r="K6" s="367" t="s">
        <v>112</v>
      </c>
      <c r="L6" s="367" t="s">
        <v>113</v>
      </c>
      <c r="M6" s="367" t="s">
        <v>114</v>
      </c>
      <c r="N6" s="373"/>
      <c r="O6" s="264"/>
      <c r="P6" s="367" t="s">
        <v>111</v>
      </c>
      <c r="Q6" s="367" t="s">
        <v>112</v>
      </c>
      <c r="R6" s="367" t="s">
        <v>113</v>
      </c>
      <c r="S6" s="367" t="s">
        <v>114</v>
      </c>
      <c r="T6" s="373"/>
      <c r="U6" s="375"/>
    </row>
    <row r="7" spans="1:21" ht="56.25" customHeight="1">
      <c r="A7" s="369"/>
      <c r="B7" s="369"/>
      <c r="C7" s="369"/>
      <c r="D7" s="368"/>
      <c r="E7" s="368"/>
      <c r="F7" s="368"/>
      <c r="G7" s="368"/>
      <c r="H7" s="368"/>
      <c r="I7" s="369"/>
      <c r="J7" s="368"/>
      <c r="K7" s="368"/>
      <c r="L7" s="368"/>
      <c r="M7" s="368"/>
      <c r="N7" s="368"/>
      <c r="O7" s="369"/>
      <c r="P7" s="368"/>
      <c r="Q7" s="368"/>
      <c r="R7" s="368"/>
      <c r="S7" s="368"/>
      <c r="T7" s="368"/>
      <c r="U7" s="375"/>
    </row>
    <row r="8" spans="1:20" s="91" customFormat="1" ht="24.75" customHeight="1">
      <c r="A8" s="79">
        <v>1</v>
      </c>
      <c r="B8" s="149" t="s">
        <v>58</v>
      </c>
      <c r="C8" s="247">
        <v>97</v>
      </c>
      <c r="D8" s="248">
        <v>10</v>
      </c>
      <c r="E8" s="248">
        <v>14</v>
      </c>
      <c r="F8" s="248">
        <v>0</v>
      </c>
      <c r="G8" s="248">
        <v>1</v>
      </c>
      <c r="H8" s="248">
        <v>72</v>
      </c>
      <c r="I8" s="92">
        <v>13</v>
      </c>
      <c r="J8" s="117">
        <v>5</v>
      </c>
      <c r="K8" s="117">
        <v>4</v>
      </c>
      <c r="L8" s="117">
        <v>0</v>
      </c>
      <c r="M8" s="117">
        <v>0</v>
      </c>
      <c r="N8" s="117">
        <v>4</v>
      </c>
      <c r="O8" s="92">
        <v>90</v>
      </c>
      <c r="P8" s="117">
        <v>7</v>
      </c>
      <c r="Q8" s="117">
        <v>11</v>
      </c>
      <c r="R8" s="117">
        <v>0</v>
      </c>
      <c r="S8" s="117">
        <v>1</v>
      </c>
      <c r="T8" s="117">
        <v>71</v>
      </c>
    </row>
    <row r="9" spans="1:20" s="91" customFormat="1" ht="24.75" customHeight="1">
      <c r="A9" s="141">
        <v>2</v>
      </c>
      <c r="B9" s="149" t="s">
        <v>59</v>
      </c>
      <c r="C9" s="247">
        <v>43</v>
      </c>
      <c r="D9" s="249">
        <v>3</v>
      </c>
      <c r="E9" s="249">
        <v>9</v>
      </c>
      <c r="F9" s="249">
        <v>0</v>
      </c>
      <c r="G9" s="249">
        <v>0</v>
      </c>
      <c r="H9" s="248">
        <v>31</v>
      </c>
      <c r="I9" s="92">
        <v>6</v>
      </c>
      <c r="J9" s="94">
        <v>1</v>
      </c>
      <c r="K9" s="94">
        <v>4</v>
      </c>
      <c r="L9" s="94">
        <v>0</v>
      </c>
      <c r="M9" s="94">
        <v>0</v>
      </c>
      <c r="N9" s="94">
        <v>1</v>
      </c>
      <c r="O9" s="92">
        <v>42</v>
      </c>
      <c r="P9" s="93">
        <v>3</v>
      </c>
      <c r="Q9" s="93">
        <v>9</v>
      </c>
      <c r="R9" s="93">
        <v>0</v>
      </c>
      <c r="S9" s="93">
        <v>0</v>
      </c>
      <c r="T9" s="93">
        <v>30</v>
      </c>
    </row>
    <row r="10" spans="1:20" s="91" customFormat="1" ht="24.75" customHeight="1">
      <c r="A10" s="79">
        <v>3</v>
      </c>
      <c r="B10" s="149" t="s">
        <v>60</v>
      </c>
      <c r="C10" s="247">
        <v>130</v>
      </c>
      <c r="D10" s="250">
        <v>28</v>
      </c>
      <c r="E10" s="250">
        <v>23</v>
      </c>
      <c r="F10" s="250">
        <v>0</v>
      </c>
      <c r="G10" s="250">
        <v>0</v>
      </c>
      <c r="H10" s="250">
        <v>79</v>
      </c>
      <c r="I10" s="92">
        <v>32</v>
      </c>
      <c r="J10" s="119">
        <v>11</v>
      </c>
      <c r="K10" s="119">
        <v>10</v>
      </c>
      <c r="L10" s="119">
        <v>0</v>
      </c>
      <c r="M10" s="119">
        <v>0</v>
      </c>
      <c r="N10" s="119">
        <v>11</v>
      </c>
      <c r="O10" s="92">
        <v>108</v>
      </c>
      <c r="P10" s="119">
        <v>21</v>
      </c>
      <c r="Q10" s="119">
        <v>16</v>
      </c>
      <c r="R10" s="119">
        <v>0</v>
      </c>
      <c r="S10" s="119">
        <v>1</v>
      </c>
      <c r="T10" s="119">
        <v>70</v>
      </c>
    </row>
    <row r="11" spans="1:22" s="91" customFormat="1" ht="24.75" customHeight="1">
      <c r="A11" s="79">
        <v>4</v>
      </c>
      <c r="B11" s="149" t="s">
        <v>61</v>
      </c>
      <c r="C11" s="247">
        <v>159</v>
      </c>
      <c r="D11" s="249">
        <v>16</v>
      </c>
      <c r="E11" s="249">
        <v>37</v>
      </c>
      <c r="F11" s="249">
        <v>0</v>
      </c>
      <c r="G11" s="249">
        <v>3</v>
      </c>
      <c r="H11" s="248">
        <v>103</v>
      </c>
      <c r="I11" s="92">
        <v>70</v>
      </c>
      <c r="J11" s="94">
        <v>11</v>
      </c>
      <c r="K11" s="94">
        <v>11</v>
      </c>
      <c r="L11" s="94">
        <v>0</v>
      </c>
      <c r="M11" s="94">
        <v>1</v>
      </c>
      <c r="N11" s="94">
        <v>47</v>
      </c>
      <c r="O11" s="92">
        <v>99</v>
      </c>
      <c r="P11" s="93">
        <v>3</v>
      </c>
      <c r="Q11" s="93">
        <v>20</v>
      </c>
      <c r="R11" s="93">
        <v>0</v>
      </c>
      <c r="S11" s="93">
        <v>0</v>
      </c>
      <c r="T11" s="93">
        <v>76</v>
      </c>
      <c r="V11" s="91" t="s">
        <v>221</v>
      </c>
    </row>
    <row r="12" spans="1:20" s="91" customFormat="1" ht="24.75" customHeight="1">
      <c r="A12" s="79">
        <v>5</v>
      </c>
      <c r="B12" s="149" t="s">
        <v>62</v>
      </c>
      <c r="C12" s="247">
        <v>90</v>
      </c>
      <c r="D12" s="251">
        <v>11</v>
      </c>
      <c r="E12" s="251">
        <v>23</v>
      </c>
      <c r="F12" s="251">
        <v>2</v>
      </c>
      <c r="G12" s="251">
        <v>1</v>
      </c>
      <c r="H12" s="252">
        <v>53</v>
      </c>
      <c r="I12" s="92">
        <v>29</v>
      </c>
      <c r="J12" s="142">
        <v>3</v>
      </c>
      <c r="K12" s="142">
        <v>7</v>
      </c>
      <c r="L12" s="142">
        <v>0</v>
      </c>
      <c r="M12" s="142">
        <v>0</v>
      </c>
      <c r="N12" s="143">
        <v>19</v>
      </c>
      <c r="O12" s="118">
        <v>70</v>
      </c>
      <c r="P12" s="142">
        <v>15</v>
      </c>
      <c r="Q12" s="142">
        <v>15</v>
      </c>
      <c r="R12" s="142">
        <v>3</v>
      </c>
      <c r="S12" s="142">
        <v>1</v>
      </c>
      <c r="T12" s="143">
        <v>36</v>
      </c>
    </row>
    <row r="13" spans="1:20" s="148" customFormat="1" ht="24.75" customHeight="1">
      <c r="A13" s="77">
        <v>6</v>
      </c>
      <c r="B13" s="149" t="s">
        <v>63</v>
      </c>
      <c r="C13" s="247">
        <v>258</v>
      </c>
      <c r="D13" s="253" t="s">
        <v>157</v>
      </c>
      <c r="E13" s="254">
        <v>37</v>
      </c>
      <c r="F13" s="254">
        <v>3</v>
      </c>
      <c r="G13" s="254">
        <v>5</v>
      </c>
      <c r="H13" s="254">
        <v>82</v>
      </c>
      <c r="I13" s="92">
        <v>93</v>
      </c>
      <c r="J13" s="150">
        <v>59</v>
      </c>
      <c r="K13" s="150">
        <v>16</v>
      </c>
      <c r="L13" s="150">
        <v>3</v>
      </c>
      <c r="M13" s="150">
        <v>5</v>
      </c>
      <c r="N13" s="150">
        <v>10</v>
      </c>
      <c r="O13" s="118">
        <v>180</v>
      </c>
      <c r="P13" s="150">
        <v>72</v>
      </c>
      <c r="Q13" s="150">
        <v>19</v>
      </c>
      <c r="R13" s="150">
        <v>14</v>
      </c>
      <c r="S13" s="150">
        <v>3</v>
      </c>
      <c r="T13" s="150">
        <v>72</v>
      </c>
    </row>
    <row r="14" spans="1:21" s="91" customFormat="1" ht="24.75" customHeight="1">
      <c r="A14" s="79">
        <v>7</v>
      </c>
      <c r="B14" s="149" t="s">
        <v>64</v>
      </c>
      <c r="C14" s="247">
        <v>127</v>
      </c>
      <c r="D14" s="251">
        <v>20</v>
      </c>
      <c r="E14" s="251">
        <v>28</v>
      </c>
      <c r="F14" s="251">
        <v>7</v>
      </c>
      <c r="G14" s="251">
        <v>0</v>
      </c>
      <c r="H14" s="252">
        <v>72</v>
      </c>
      <c r="I14" s="92">
        <v>40</v>
      </c>
      <c r="J14" s="142">
        <v>12</v>
      </c>
      <c r="K14" s="142">
        <v>7</v>
      </c>
      <c r="L14" s="142">
        <v>3</v>
      </c>
      <c r="M14" s="142">
        <v>0</v>
      </c>
      <c r="N14" s="142">
        <v>18</v>
      </c>
      <c r="O14" s="118">
        <v>98</v>
      </c>
      <c r="P14" s="143">
        <v>13</v>
      </c>
      <c r="Q14" s="143">
        <v>23</v>
      </c>
      <c r="R14" s="143">
        <v>4</v>
      </c>
      <c r="S14" s="143">
        <v>0</v>
      </c>
      <c r="T14" s="143">
        <v>58</v>
      </c>
      <c r="U14" s="91" t="s">
        <v>165</v>
      </c>
    </row>
    <row r="15" spans="1:20" s="91" customFormat="1" ht="24.75" customHeight="1">
      <c r="A15" s="141">
        <v>8</v>
      </c>
      <c r="B15" s="154" t="s">
        <v>65</v>
      </c>
      <c r="C15" s="247">
        <v>63</v>
      </c>
      <c r="D15" s="249">
        <v>9</v>
      </c>
      <c r="E15" s="249">
        <v>23</v>
      </c>
      <c r="F15" s="249">
        <v>4</v>
      </c>
      <c r="G15" s="249">
        <v>5</v>
      </c>
      <c r="H15" s="248">
        <v>22</v>
      </c>
      <c r="I15" s="92">
        <v>27</v>
      </c>
      <c r="J15" s="142">
        <v>5</v>
      </c>
      <c r="K15" s="142">
        <v>12</v>
      </c>
      <c r="L15" s="142">
        <v>3</v>
      </c>
      <c r="M15" s="142">
        <v>2</v>
      </c>
      <c r="N15" s="142">
        <v>5</v>
      </c>
      <c r="O15" s="118">
        <v>41</v>
      </c>
      <c r="P15" s="143">
        <v>4</v>
      </c>
      <c r="Q15" s="143">
        <v>12</v>
      </c>
      <c r="R15" s="143">
        <v>1</v>
      </c>
      <c r="S15" s="143">
        <v>3</v>
      </c>
      <c r="T15" s="143">
        <v>21</v>
      </c>
    </row>
    <row r="16" spans="1:20" s="91" customFormat="1" ht="24.75" customHeight="1">
      <c r="A16" s="79">
        <v>9</v>
      </c>
      <c r="B16" s="154" t="s">
        <v>66</v>
      </c>
      <c r="C16" s="247">
        <v>118</v>
      </c>
      <c r="D16" s="249">
        <v>19</v>
      </c>
      <c r="E16" s="249">
        <v>24</v>
      </c>
      <c r="F16" s="249">
        <v>2</v>
      </c>
      <c r="G16" s="249">
        <v>6</v>
      </c>
      <c r="H16" s="248">
        <v>67</v>
      </c>
      <c r="I16" s="92">
        <v>65</v>
      </c>
      <c r="J16" s="142">
        <v>17</v>
      </c>
      <c r="K16" s="142">
        <v>12</v>
      </c>
      <c r="L16" s="142">
        <v>2</v>
      </c>
      <c r="M16" s="142">
        <v>5</v>
      </c>
      <c r="N16" s="142">
        <v>29</v>
      </c>
      <c r="O16" s="118">
        <v>55</v>
      </c>
      <c r="P16" s="143">
        <v>10</v>
      </c>
      <c r="Q16" s="143">
        <v>13</v>
      </c>
      <c r="R16" s="143">
        <v>0</v>
      </c>
      <c r="S16" s="143">
        <v>2</v>
      </c>
      <c r="T16" s="143">
        <v>30</v>
      </c>
    </row>
    <row r="17" spans="1:21" s="153" customFormat="1" ht="23.25" customHeight="1">
      <c r="A17" s="47"/>
      <c r="B17" s="47" t="s">
        <v>115</v>
      </c>
      <c r="C17" s="247">
        <f aca="true" t="shared" si="0" ref="C17:N17">SUM(C8:C16)</f>
        <v>1085</v>
      </c>
      <c r="D17" s="247">
        <f t="shared" si="0"/>
        <v>116</v>
      </c>
      <c r="E17" s="247">
        <f t="shared" si="0"/>
        <v>218</v>
      </c>
      <c r="F17" s="247">
        <f t="shared" si="0"/>
        <v>18</v>
      </c>
      <c r="G17" s="247">
        <f t="shared" si="0"/>
        <v>21</v>
      </c>
      <c r="H17" s="247">
        <f t="shared" si="0"/>
        <v>581</v>
      </c>
      <c r="I17" s="151">
        <f t="shared" si="0"/>
        <v>375</v>
      </c>
      <c r="J17" s="151">
        <f t="shared" si="0"/>
        <v>124</v>
      </c>
      <c r="K17" s="151">
        <f t="shared" si="0"/>
        <v>83</v>
      </c>
      <c r="L17" s="151">
        <f t="shared" si="0"/>
        <v>11</v>
      </c>
      <c r="M17" s="151">
        <f t="shared" si="0"/>
        <v>13</v>
      </c>
      <c r="N17" s="151">
        <f t="shared" si="0"/>
        <v>144</v>
      </c>
      <c r="O17" s="151">
        <v>783</v>
      </c>
      <c r="P17" s="151">
        <f>SUM(P8:P16)</f>
        <v>148</v>
      </c>
      <c r="Q17" s="151">
        <f>SUM(Q8:Q16)</f>
        <v>138</v>
      </c>
      <c r="R17" s="151">
        <f>SUM(R8:R16)</f>
        <v>22</v>
      </c>
      <c r="S17" s="151">
        <f>SUM(S8:S16)</f>
        <v>11</v>
      </c>
      <c r="T17" s="151">
        <f>SUM(T8:T16)</f>
        <v>464</v>
      </c>
      <c r="U17" s="152"/>
    </row>
    <row r="18" spans="1:20" ht="15.75">
      <c r="A18" s="76"/>
      <c r="B18" s="80"/>
      <c r="C18" s="80"/>
      <c r="D18" s="81" t="s">
        <v>164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</row>
    <row r="19" spans="1:20" ht="15.75">
      <c r="A19" s="76"/>
      <c r="B19" s="366"/>
      <c r="C19" s="366"/>
      <c r="D19" s="366"/>
      <c r="E19" s="87"/>
      <c r="F19" s="87"/>
      <c r="G19" s="87"/>
      <c r="H19" s="87"/>
      <c r="I19" s="87"/>
      <c r="J19" s="87"/>
      <c r="K19" s="87"/>
      <c r="L19" s="87"/>
      <c r="M19" s="366"/>
      <c r="N19" s="366"/>
      <c r="O19" s="366"/>
      <c r="P19" s="366"/>
      <c r="Q19" s="366"/>
      <c r="R19" s="366"/>
      <c r="S19" s="366"/>
      <c r="T19" s="366"/>
    </row>
    <row r="20" ht="15.75">
      <c r="B20" s="82"/>
    </row>
    <row r="21" ht="15.75">
      <c r="B21" s="83"/>
    </row>
  </sheetData>
  <mergeCells count="28">
    <mergeCell ref="A2:T2"/>
    <mergeCell ref="A3:T3"/>
    <mergeCell ref="A5:A7"/>
    <mergeCell ref="B5:B7"/>
    <mergeCell ref="C5:C7"/>
    <mergeCell ref="D5:G5"/>
    <mergeCell ref="H5:H7"/>
    <mergeCell ref="I5:I7"/>
    <mergeCell ref="J5:M5"/>
    <mergeCell ref="N5:N7"/>
    <mergeCell ref="O5:O7"/>
    <mergeCell ref="P5:S5"/>
    <mergeCell ref="T5:T7"/>
    <mergeCell ref="U5:U7"/>
    <mergeCell ref="P6:P7"/>
    <mergeCell ref="Q6:Q7"/>
    <mergeCell ref="R6:R7"/>
    <mergeCell ref="S6:S7"/>
    <mergeCell ref="B19:D19"/>
    <mergeCell ref="M19:T19"/>
    <mergeCell ref="J6:J7"/>
    <mergeCell ref="K6:K7"/>
    <mergeCell ref="L6:L7"/>
    <mergeCell ref="M6:M7"/>
    <mergeCell ref="D6:D7"/>
    <mergeCell ref="E6:E7"/>
    <mergeCell ref="F6:F7"/>
    <mergeCell ref="G6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36"/>
  <sheetViews>
    <sheetView workbookViewId="0" topLeftCell="A12">
      <selection activeCell="K18" sqref="K18"/>
    </sheetView>
  </sheetViews>
  <sheetFormatPr defaultColWidth="9.00390625" defaultRowHeight="15.75"/>
  <cols>
    <col min="1" max="1" width="5.625" style="0" customWidth="1"/>
    <col min="2" max="2" width="15.125" style="38" customWidth="1"/>
    <col min="3" max="3" width="8.75390625" style="0" customWidth="1"/>
    <col min="4" max="4" width="6.625" style="0" customWidth="1"/>
    <col min="5" max="5" width="7.125" style="0" customWidth="1"/>
    <col min="6" max="6" width="9.50390625" style="0" customWidth="1"/>
    <col min="7" max="7" width="7.125" style="0" customWidth="1"/>
    <col min="8" max="8" width="7.50390625" style="0" customWidth="1"/>
    <col min="9" max="9" width="7.375" style="0" customWidth="1"/>
    <col min="10" max="10" width="9.50390625" style="0" customWidth="1"/>
    <col min="11" max="11" width="7.75390625" style="0" customWidth="1"/>
    <col min="12" max="12" width="10.125" style="0" customWidth="1"/>
    <col min="13" max="13" width="7.50390625" style="0" customWidth="1"/>
    <col min="14" max="14" width="9.125" style="0" customWidth="1"/>
    <col min="15" max="15" width="8.375" style="0" customWidth="1"/>
  </cols>
  <sheetData>
    <row r="1" spans="1:15" ht="18.75">
      <c r="A1" s="284" t="s">
        <v>35</v>
      </c>
      <c r="B1" s="284"/>
      <c r="C1" s="284"/>
      <c r="D1" s="284"/>
      <c r="O1" s="30"/>
    </row>
    <row r="2" spans="1:15" ht="11.25" customHeight="1">
      <c r="A2" s="207"/>
      <c r="B2" s="207"/>
      <c r="C2" s="207"/>
      <c r="D2" s="207"/>
      <c r="O2" s="30"/>
    </row>
    <row r="3" spans="1:15" ht="16.5" customHeight="1">
      <c r="A3" s="286" t="s">
        <v>210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5" ht="16.5" customHeight="1">
      <c r="A4" s="287" t="s">
        <v>55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4" ht="9" customHeight="1">
      <c r="A5" s="1"/>
      <c r="B5" s="3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45" customHeight="1">
      <c r="A6" s="288" t="s">
        <v>0</v>
      </c>
      <c r="B6" s="265" t="s">
        <v>208</v>
      </c>
      <c r="C6" s="285" t="s">
        <v>77</v>
      </c>
      <c r="D6" s="278" t="s">
        <v>217</v>
      </c>
      <c r="E6" s="279"/>
      <c r="F6" s="278" t="s">
        <v>205</v>
      </c>
      <c r="G6" s="282"/>
      <c r="H6" s="282"/>
      <c r="I6" s="282"/>
      <c r="J6" s="282"/>
      <c r="K6" s="278" t="s">
        <v>216</v>
      </c>
      <c r="L6" s="283"/>
      <c r="M6" s="285" t="s">
        <v>215</v>
      </c>
      <c r="N6" s="285"/>
      <c r="O6" s="267" t="s">
        <v>174</v>
      </c>
    </row>
    <row r="7" spans="1:15" ht="28.5" customHeight="1">
      <c r="A7" s="264"/>
      <c r="B7" s="266"/>
      <c r="C7" s="285"/>
      <c r="D7" s="280" t="s">
        <v>211</v>
      </c>
      <c r="E7" s="280" t="s">
        <v>200</v>
      </c>
      <c r="F7" s="280" t="s">
        <v>199</v>
      </c>
      <c r="G7" s="280" t="s">
        <v>212</v>
      </c>
      <c r="H7" s="280" t="s">
        <v>198</v>
      </c>
      <c r="I7" s="280" t="s">
        <v>213</v>
      </c>
      <c r="J7" s="280" t="s">
        <v>194</v>
      </c>
      <c r="K7" s="280" t="s">
        <v>214</v>
      </c>
      <c r="L7" s="280" t="s">
        <v>194</v>
      </c>
      <c r="M7" s="280" t="s">
        <v>1</v>
      </c>
      <c r="N7" s="280" t="s">
        <v>194</v>
      </c>
      <c r="O7" s="256"/>
    </row>
    <row r="8" spans="1:15" ht="41.25" customHeight="1">
      <c r="A8" s="264"/>
      <c r="B8" s="266"/>
      <c r="C8" s="285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57"/>
    </row>
    <row r="9" spans="1:15" ht="15" customHeight="1">
      <c r="A9" s="234">
        <v>1</v>
      </c>
      <c r="B9" s="234">
        <v>2</v>
      </c>
      <c r="C9" s="234">
        <v>3</v>
      </c>
      <c r="D9" s="233">
        <v>4</v>
      </c>
      <c r="E9" s="233" t="s">
        <v>201</v>
      </c>
      <c r="F9" s="233">
        <v>10</v>
      </c>
      <c r="G9" s="233">
        <v>6</v>
      </c>
      <c r="H9" s="233">
        <v>7</v>
      </c>
      <c r="I9" s="233">
        <v>8</v>
      </c>
      <c r="J9" s="233" t="s">
        <v>222</v>
      </c>
      <c r="K9" s="233">
        <v>11</v>
      </c>
      <c r="L9" s="233" t="s">
        <v>202</v>
      </c>
      <c r="M9" s="233">
        <v>13</v>
      </c>
      <c r="N9" s="233" t="s">
        <v>203</v>
      </c>
      <c r="O9" s="235">
        <v>15</v>
      </c>
    </row>
    <row r="10" spans="1:15" ht="24.75" customHeight="1">
      <c r="A10" s="18">
        <v>1</v>
      </c>
      <c r="B10" s="237" t="s">
        <v>186</v>
      </c>
      <c r="C10" s="162">
        <f>'THC ngheo, can'!C9</f>
        <v>1385</v>
      </c>
      <c r="D10" s="163">
        <v>61</v>
      </c>
      <c r="E10" s="157" t="s">
        <v>74</v>
      </c>
      <c r="F10" s="162">
        <v>1406</v>
      </c>
      <c r="G10" s="163">
        <v>0</v>
      </c>
      <c r="H10" s="163">
        <v>14</v>
      </c>
      <c r="I10" s="163">
        <f aca="true" t="shared" si="0" ref="I10:I19">D10+G10+H10</f>
        <v>75</v>
      </c>
      <c r="J10" s="199">
        <f aca="true" t="shared" si="1" ref="J10:J19">I10/F10*100</f>
        <v>5.334281650071124</v>
      </c>
      <c r="K10" s="163">
        <v>35</v>
      </c>
      <c r="L10" s="158">
        <f aca="true" t="shared" si="2" ref="L10:L19">K10/F10*100</f>
        <v>2.4893314366998576</v>
      </c>
      <c r="M10" s="157">
        <f aca="true" t="shared" si="3" ref="M10:M18">I10-K10</f>
        <v>40</v>
      </c>
      <c r="N10" s="159">
        <f aca="true" t="shared" si="4" ref="N10:N19">M10/F10*100</f>
        <v>2.844950213371266</v>
      </c>
      <c r="O10" s="164"/>
    </row>
    <row r="11" spans="1:15" s="49" customFormat="1" ht="19.5" customHeight="1">
      <c r="A11" s="190">
        <v>2</v>
      </c>
      <c r="B11" s="238" t="s">
        <v>62</v>
      </c>
      <c r="C11" s="162">
        <f>'THC ngheo, can'!C10</f>
        <v>1805</v>
      </c>
      <c r="D11" s="163">
        <v>84</v>
      </c>
      <c r="E11" s="157" t="s">
        <v>71</v>
      </c>
      <c r="F11" s="162">
        <v>2140</v>
      </c>
      <c r="G11" s="163">
        <v>0</v>
      </c>
      <c r="H11" s="163">
        <v>25</v>
      </c>
      <c r="I11" s="163">
        <f>D11+G11+H11</f>
        <v>109</v>
      </c>
      <c r="J11" s="199">
        <f>I11/F11*100</f>
        <v>5.093457943925234</v>
      </c>
      <c r="K11" s="163">
        <v>26</v>
      </c>
      <c r="L11" s="158">
        <f>K11/F11*100</f>
        <v>1.2149532710280373</v>
      </c>
      <c r="M11" s="157">
        <f>I11-K11</f>
        <v>83</v>
      </c>
      <c r="N11" s="159">
        <f>M11/F11*100</f>
        <v>3.878504672897196</v>
      </c>
      <c r="O11" s="160"/>
    </row>
    <row r="12" spans="1:15" s="49" customFormat="1" ht="19.5" customHeight="1">
      <c r="A12" s="190">
        <v>3</v>
      </c>
      <c r="B12" s="238" t="s">
        <v>187</v>
      </c>
      <c r="C12" s="162">
        <f>'THC ngheo, can'!C11</f>
        <v>1572</v>
      </c>
      <c r="D12" s="163">
        <v>136</v>
      </c>
      <c r="E12" s="157" t="s">
        <v>75</v>
      </c>
      <c r="F12" s="162">
        <v>1616</v>
      </c>
      <c r="G12" s="163">
        <v>0</v>
      </c>
      <c r="H12" s="163">
        <v>60</v>
      </c>
      <c r="I12" s="163">
        <f t="shared" si="0"/>
        <v>196</v>
      </c>
      <c r="J12" s="199">
        <f t="shared" si="1"/>
        <v>12.128712871287128</v>
      </c>
      <c r="K12" s="163">
        <v>70</v>
      </c>
      <c r="L12" s="158">
        <f t="shared" si="2"/>
        <v>4.3316831683168315</v>
      </c>
      <c r="M12" s="157">
        <f t="shared" si="3"/>
        <v>126</v>
      </c>
      <c r="N12" s="159">
        <f t="shared" si="4"/>
        <v>7.797029702970297</v>
      </c>
      <c r="O12" s="160"/>
    </row>
    <row r="13" spans="1:15" s="49" customFormat="1" ht="19.5" customHeight="1">
      <c r="A13" s="190">
        <v>4</v>
      </c>
      <c r="B13" s="238" t="s">
        <v>188</v>
      </c>
      <c r="C13" s="162">
        <f>'THC ngheo, can'!C12</f>
        <v>2188</v>
      </c>
      <c r="D13" s="163">
        <v>69</v>
      </c>
      <c r="E13" s="157" t="s">
        <v>73</v>
      </c>
      <c r="F13" s="162">
        <v>2211</v>
      </c>
      <c r="G13" s="163">
        <v>1</v>
      </c>
      <c r="H13" s="163">
        <v>40</v>
      </c>
      <c r="I13" s="163">
        <f t="shared" si="0"/>
        <v>110</v>
      </c>
      <c r="J13" s="199">
        <f t="shared" si="1"/>
        <v>4.975124378109453</v>
      </c>
      <c r="K13" s="163">
        <v>31</v>
      </c>
      <c r="L13" s="158">
        <f t="shared" si="2"/>
        <v>1.4020805065581186</v>
      </c>
      <c r="M13" s="157">
        <f t="shared" si="3"/>
        <v>79</v>
      </c>
      <c r="N13" s="159">
        <f t="shared" si="4"/>
        <v>3.573043871551334</v>
      </c>
      <c r="O13" s="160"/>
    </row>
    <row r="14" spans="1:15" s="49" customFormat="1" ht="19.5" customHeight="1">
      <c r="A14" s="190">
        <v>5</v>
      </c>
      <c r="B14" s="238" t="s">
        <v>189</v>
      </c>
      <c r="C14" s="162">
        <f>'THC ngheo, can'!C13</f>
        <v>797</v>
      </c>
      <c r="D14" s="163">
        <v>20</v>
      </c>
      <c r="E14" s="157" t="s">
        <v>68</v>
      </c>
      <c r="F14" s="162">
        <v>828</v>
      </c>
      <c r="G14" s="163">
        <v>0</v>
      </c>
      <c r="H14" s="163">
        <v>9</v>
      </c>
      <c r="I14" s="163">
        <f t="shared" si="0"/>
        <v>29</v>
      </c>
      <c r="J14" s="199">
        <f t="shared" si="1"/>
        <v>3.5024154589371985</v>
      </c>
      <c r="K14" s="163">
        <v>4</v>
      </c>
      <c r="L14" s="171">
        <f t="shared" si="2"/>
        <v>0.4830917874396135</v>
      </c>
      <c r="M14" s="157">
        <f t="shared" si="3"/>
        <v>25</v>
      </c>
      <c r="N14" s="159">
        <f t="shared" si="4"/>
        <v>3.0193236714975846</v>
      </c>
      <c r="O14" s="160"/>
    </row>
    <row r="15" spans="1:15" s="49" customFormat="1" ht="19.5" customHeight="1">
      <c r="A15" s="190">
        <v>6</v>
      </c>
      <c r="B15" s="238" t="s">
        <v>190</v>
      </c>
      <c r="C15" s="162">
        <f>'THC ngheo, can'!C14</f>
        <v>1644</v>
      </c>
      <c r="D15" s="163">
        <v>63</v>
      </c>
      <c r="E15" s="157" t="s">
        <v>67</v>
      </c>
      <c r="F15" s="162">
        <v>1750</v>
      </c>
      <c r="G15" s="163">
        <v>0</v>
      </c>
      <c r="H15" s="163">
        <v>15</v>
      </c>
      <c r="I15" s="163">
        <f t="shared" si="0"/>
        <v>78</v>
      </c>
      <c r="J15" s="199">
        <f t="shared" si="1"/>
        <v>4.457142857142857</v>
      </c>
      <c r="K15" s="163">
        <v>13</v>
      </c>
      <c r="L15" s="171">
        <f t="shared" si="2"/>
        <v>0.7428571428571429</v>
      </c>
      <c r="M15" s="157">
        <f t="shared" si="3"/>
        <v>65</v>
      </c>
      <c r="N15" s="159">
        <f t="shared" si="4"/>
        <v>3.7142857142857144</v>
      </c>
      <c r="O15" s="160"/>
    </row>
    <row r="16" spans="1:15" s="49" customFormat="1" ht="19.5" customHeight="1">
      <c r="A16" s="190">
        <v>7</v>
      </c>
      <c r="B16" s="238" t="s">
        <v>191</v>
      </c>
      <c r="C16" s="162">
        <f>'THC ngheo, can'!C15</f>
        <v>1678</v>
      </c>
      <c r="D16" s="163">
        <v>70</v>
      </c>
      <c r="E16" s="157" t="s">
        <v>70</v>
      </c>
      <c r="F16" s="162">
        <v>1732</v>
      </c>
      <c r="G16" s="163">
        <v>0</v>
      </c>
      <c r="H16" s="163">
        <v>54</v>
      </c>
      <c r="I16" s="163">
        <f t="shared" si="0"/>
        <v>124</v>
      </c>
      <c r="J16" s="199">
        <f t="shared" si="1"/>
        <v>7.159353348729793</v>
      </c>
      <c r="K16" s="163">
        <v>27</v>
      </c>
      <c r="L16" s="158">
        <f t="shared" si="2"/>
        <v>1.558891454965358</v>
      </c>
      <c r="M16" s="157">
        <f t="shared" si="3"/>
        <v>97</v>
      </c>
      <c r="N16" s="159">
        <f t="shared" si="4"/>
        <v>5.600461893764434</v>
      </c>
      <c r="O16" s="160"/>
    </row>
    <row r="17" spans="1:15" s="49" customFormat="1" ht="19.5" customHeight="1">
      <c r="A17" s="190">
        <v>8</v>
      </c>
      <c r="B17" s="238" t="s">
        <v>192</v>
      </c>
      <c r="C17" s="162">
        <f>'THC ngheo, can'!C16</f>
        <v>1337</v>
      </c>
      <c r="D17" s="163">
        <v>153</v>
      </c>
      <c r="E17" s="157" t="s">
        <v>69</v>
      </c>
      <c r="F17" s="162">
        <v>1380</v>
      </c>
      <c r="G17" s="163">
        <v>0</v>
      </c>
      <c r="H17" s="163">
        <v>44</v>
      </c>
      <c r="I17" s="163">
        <f t="shared" si="0"/>
        <v>197</v>
      </c>
      <c r="J17" s="199">
        <f t="shared" si="1"/>
        <v>14.275362318840578</v>
      </c>
      <c r="K17" s="163">
        <v>46</v>
      </c>
      <c r="L17" s="158">
        <f t="shared" si="2"/>
        <v>3.3333333333333335</v>
      </c>
      <c r="M17" s="157">
        <f t="shared" si="3"/>
        <v>151</v>
      </c>
      <c r="N17" s="159">
        <f t="shared" si="4"/>
        <v>10.942028985507246</v>
      </c>
      <c r="O17" s="160"/>
    </row>
    <row r="18" spans="1:15" s="88" customFormat="1" ht="19.5" customHeight="1">
      <c r="A18" s="190">
        <v>9</v>
      </c>
      <c r="B18" s="238" t="s">
        <v>193</v>
      </c>
      <c r="C18" s="162">
        <f>'THC ngheo, can'!C17</f>
        <v>1347</v>
      </c>
      <c r="D18" s="163">
        <v>67</v>
      </c>
      <c r="E18" s="245" t="s">
        <v>72</v>
      </c>
      <c r="F18" s="162">
        <v>1389</v>
      </c>
      <c r="G18" s="163">
        <v>0</v>
      </c>
      <c r="H18" s="163">
        <v>81</v>
      </c>
      <c r="I18" s="163">
        <f t="shared" si="0"/>
        <v>148</v>
      </c>
      <c r="J18" s="199">
        <f t="shared" si="1"/>
        <v>10.655147588192944</v>
      </c>
      <c r="K18" s="163">
        <v>31</v>
      </c>
      <c r="L18" s="158">
        <f t="shared" si="2"/>
        <v>2.2318214542836574</v>
      </c>
      <c r="M18" s="157">
        <f t="shared" si="3"/>
        <v>117</v>
      </c>
      <c r="N18" s="232">
        <f t="shared" si="4"/>
        <v>8.423326133909287</v>
      </c>
      <c r="O18" s="161"/>
    </row>
    <row r="19" spans="1:18" s="3" customFormat="1" ht="19.5" customHeight="1">
      <c r="A19" s="20"/>
      <c r="B19" s="41" t="s">
        <v>19</v>
      </c>
      <c r="C19" s="165">
        <f>SUM(C10:C18)</f>
        <v>13753</v>
      </c>
      <c r="D19" s="165">
        <f>SUM(D10:D18)</f>
        <v>723</v>
      </c>
      <c r="E19" s="166" t="s">
        <v>76</v>
      </c>
      <c r="F19" s="165">
        <f>SUM(F10:F18)</f>
        <v>14452</v>
      </c>
      <c r="G19" s="165">
        <f>SUM(G10:G18)</f>
        <v>1</v>
      </c>
      <c r="H19" s="165">
        <f>SUM(H10:H18)</f>
        <v>342</v>
      </c>
      <c r="I19" s="230">
        <f t="shared" si="0"/>
        <v>1066</v>
      </c>
      <c r="J19" s="231">
        <f t="shared" si="1"/>
        <v>7.376141710489898</v>
      </c>
      <c r="K19" s="165">
        <f>SUM(K10:K18)</f>
        <v>283</v>
      </c>
      <c r="L19" s="167">
        <f t="shared" si="2"/>
        <v>1.9582064766122336</v>
      </c>
      <c r="M19" s="165">
        <f>SUM(M10:M18)</f>
        <v>783</v>
      </c>
      <c r="N19" s="168">
        <f t="shared" si="4"/>
        <v>5.417935233877664</v>
      </c>
      <c r="O19" s="169"/>
      <c r="P19" s="239"/>
      <c r="R19" s="206"/>
    </row>
    <row r="20" spans="1:17" s="26" customFormat="1" ht="15.75">
      <c r="A20" s="72"/>
      <c r="B20"/>
      <c r="C20"/>
      <c r="D20" s="27"/>
      <c r="E20"/>
      <c r="F20" s="27"/>
      <c r="G20" s="27"/>
      <c r="H20" s="259" t="s">
        <v>176</v>
      </c>
      <c r="I20" s="259"/>
      <c r="J20" s="259"/>
      <c r="K20" s="259"/>
      <c r="L20" s="259"/>
      <c r="M20" s="259"/>
      <c r="N20" s="260"/>
      <c r="O20" s="227"/>
      <c r="Q20" s="236"/>
    </row>
    <row r="21" spans="1:15" s="26" customFormat="1" ht="21" customHeight="1">
      <c r="A21" s="38"/>
      <c r="B21"/>
      <c r="C21"/>
      <c r="D21" s="27"/>
      <c r="E21"/>
      <c r="F21" s="27"/>
      <c r="G21" s="27"/>
      <c r="H21" s="261" t="s">
        <v>178</v>
      </c>
      <c r="I21" s="261"/>
      <c r="J21" s="261"/>
      <c r="K21" s="261"/>
      <c r="L21" s="261"/>
      <c r="M21" s="261"/>
      <c r="N21" s="261"/>
      <c r="O21" s="228"/>
    </row>
    <row r="22" spans="1:15" s="26" customFormat="1" ht="15.75">
      <c r="A22" s="258" t="s">
        <v>177</v>
      </c>
      <c r="B22" s="258"/>
      <c r="C22" s="258"/>
      <c r="D22" s="258"/>
      <c r="E22" s="258"/>
      <c r="F22" s="27"/>
      <c r="G22" s="27"/>
      <c r="H22" s="261" t="s">
        <v>179</v>
      </c>
      <c r="I22" s="261"/>
      <c r="J22" s="261"/>
      <c r="K22" s="261"/>
      <c r="L22" s="261"/>
      <c r="M22" s="261"/>
      <c r="N22" s="261"/>
      <c r="O22" s="240"/>
    </row>
    <row r="23" spans="1:15" s="26" customFormat="1" ht="15.75">
      <c r="A23" s="72"/>
      <c r="B23"/>
      <c r="C23"/>
      <c r="D23" s="27"/>
      <c r="E23"/>
      <c r="F23" s="27"/>
      <c r="G23" s="27"/>
      <c r="H23" s="261" t="s">
        <v>180</v>
      </c>
      <c r="I23" s="261"/>
      <c r="J23" s="261"/>
      <c r="K23" s="261"/>
      <c r="L23" s="261"/>
      <c r="M23" s="261"/>
      <c r="N23" s="261"/>
      <c r="O23" s="228"/>
    </row>
    <row r="24" spans="1:15" s="26" customFormat="1" ht="15.75">
      <c r="A24" s="72"/>
      <c r="B24"/>
      <c r="C24"/>
      <c r="D24" s="27"/>
      <c r="E24"/>
      <c r="F24" s="27"/>
      <c r="G24" s="27"/>
      <c r="H24" s="206"/>
      <c r="I24" s="3"/>
      <c r="J24" s="3"/>
      <c r="K24" s="3"/>
      <c r="L24" s="3"/>
      <c r="M24" s="60"/>
      <c r="N24" s="60"/>
      <c r="O24" s="60"/>
    </row>
    <row r="25" spans="1:15" s="26" customFormat="1" ht="15.75">
      <c r="A25" s="72"/>
      <c r="B25"/>
      <c r="C25"/>
      <c r="D25" s="27"/>
      <c r="E25"/>
      <c r="F25" s="27"/>
      <c r="G25" s="27"/>
      <c r="H25" s="206"/>
      <c r="I25" s="3"/>
      <c r="J25" s="3"/>
      <c r="K25" s="3"/>
      <c r="L25" s="3"/>
      <c r="M25" s="60"/>
      <c r="N25" s="60"/>
      <c r="O25" s="60"/>
    </row>
    <row r="26" spans="1:15" s="26" customFormat="1" ht="15.75">
      <c r="A26" s="72"/>
      <c r="B26"/>
      <c r="C26"/>
      <c r="D26" s="27"/>
      <c r="E26"/>
      <c r="F26" s="27"/>
      <c r="G26" s="27"/>
      <c r="H26" s="206"/>
      <c r="I26" s="3"/>
      <c r="J26" s="3"/>
      <c r="K26" s="3"/>
      <c r="L26" s="3"/>
      <c r="M26" s="60"/>
      <c r="N26" s="60"/>
      <c r="O26" s="60"/>
    </row>
    <row r="27" spans="1:15" s="26" customFormat="1" ht="15.75">
      <c r="A27" s="262" t="s">
        <v>182</v>
      </c>
      <c r="B27" s="262"/>
      <c r="C27" s="262"/>
      <c r="D27" s="262"/>
      <c r="E27" s="262"/>
      <c r="F27" s="27"/>
      <c r="G27" s="27"/>
      <c r="H27" s="263" t="s">
        <v>181</v>
      </c>
      <c r="I27" s="263"/>
      <c r="J27" s="263"/>
      <c r="K27" s="263"/>
      <c r="L27" s="263"/>
      <c r="M27" s="263"/>
      <c r="N27" s="263"/>
      <c r="O27" s="30"/>
    </row>
    <row r="28" spans="1:14" ht="15.75">
      <c r="A28" s="72"/>
      <c r="B28"/>
      <c r="D28" s="27"/>
      <c r="K28" s="27"/>
      <c r="L28" s="27"/>
      <c r="M28" s="227"/>
      <c r="N28" s="227"/>
    </row>
    <row r="29" spans="1:14" ht="15.75">
      <c r="A29" s="38"/>
      <c r="B29"/>
      <c r="D29" s="27"/>
      <c r="K29" s="27"/>
      <c r="L29" s="27"/>
      <c r="M29" s="228"/>
      <c r="N29" s="228"/>
    </row>
    <row r="30" spans="1:14" ht="15.75">
      <c r="A30" s="258"/>
      <c r="B30" s="258"/>
      <c r="C30" s="258"/>
      <c r="D30" s="258"/>
      <c r="E30" s="258"/>
      <c r="F30" s="229"/>
      <c r="G30" s="229"/>
      <c r="H30" s="229"/>
      <c r="I30" s="229"/>
      <c r="J30" s="229"/>
      <c r="K30" s="27"/>
      <c r="L30" s="27"/>
      <c r="M30" s="240"/>
      <c r="N30" s="240"/>
    </row>
    <row r="31" spans="1:14" ht="15.75">
      <c r="A31" s="72"/>
      <c r="B31"/>
      <c r="D31" s="27"/>
      <c r="K31" s="27"/>
      <c r="L31" s="27"/>
      <c r="M31" s="228"/>
      <c r="N31" s="228"/>
    </row>
    <row r="32" spans="1:14" ht="15.75">
      <c r="A32" s="72"/>
      <c r="B32"/>
      <c r="D32" s="27"/>
      <c r="K32" s="27"/>
      <c r="L32" s="27"/>
      <c r="M32" s="3"/>
      <c r="N32" s="3"/>
    </row>
    <row r="33" spans="1:14" ht="15.75">
      <c r="A33" s="72"/>
      <c r="B33"/>
      <c r="D33" s="27"/>
      <c r="K33" s="27"/>
      <c r="L33" s="27"/>
      <c r="M33" s="3"/>
      <c r="N33" s="3"/>
    </row>
    <row r="34" spans="1:14" ht="15.75">
      <c r="A34" s="72"/>
      <c r="B34"/>
      <c r="D34" s="27"/>
      <c r="K34" s="27"/>
      <c r="L34" s="27"/>
      <c r="M34" s="3"/>
      <c r="N34" s="3"/>
    </row>
    <row r="35" spans="1:14" ht="15.75">
      <c r="A35" s="262"/>
      <c r="B35" s="262"/>
      <c r="C35" s="262"/>
      <c r="D35" s="262"/>
      <c r="E35" s="262"/>
      <c r="F35" s="30"/>
      <c r="G35" s="30"/>
      <c r="H35" s="30"/>
      <c r="I35" s="30"/>
      <c r="J35" s="30"/>
      <c r="K35" s="27"/>
      <c r="L35" s="27"/>
      <c r="M35" s="30"/>
      <c r="N35" s="30"/>
    </row>
    <row r="36" spans="1:2" ht="15.75">
      <c r="A36" s="38"/>
      <c r="B36"/>
    </row>
  </sheetData>
  <mergeCells count="31">
    <mergeCell ref="K7:K8"/>
    <mergeCell ref="D7:D8"/>
    <mergeCell ref="G7:G8"/>
    <mergeCell ref="A1:D1"/>
    <mergeCell ref="M6:N6"/>
    <mergeCell ref="A3:O3"/>
    <mergeCell ref="A4:O4"/>
    <mergeCell ref="A6:A8"/>
    <mergeCell ref="B6:B8"/>
    <mergeCell ref="C6:C8"/>
    <mergeCell ref="N7:N8"/>
    <mergeCell ref="D6:E6"/>
    <mergeCell ref="F7:F8"/>
    <mergeCell ref="A35:E35"/>
    <mergeCell ref="H20:N20"/>
    <mergeCell ref="H21:N21"/>
    <mergeCell ref="A22:E22"/>
    <mergeCell ref="H22:N22"/>
    <mergeCell ref="A27:E27"/>
    <mergeCell ref="H27:N27"/>
    <mergeCell ref="H23:N23"/>
    <mergeCell ref="O6:O8"/>
    <mergeCell ref="M7:M8"/>
    <mergeCell ref="A30:E30"/>
    <mergeCell ref="H7:H8"/>
    <mergeCell ref="I7:I8"/>
    <mergeCell ref="F6:J6"/>
    <mergeCell ref="K6:L6"/>
    <mergeCell ref="J7:J8"/>
    <mergeCell ref="L7:L8"/>
    <mergeCell ref="E7:E8"/>
  </mergeCells>
  <printOptions/>
  <pageMargins left="0.21" right="0.2" top="0.63" bottom="0.56" header="0.24" footer="0.21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0"/>
  <sheetViews>
    <sheetView workbookViewId="0" topLeftCell="A1">
      <selection activeCell="P11" sqref="P11"/>
    </sheetView>
  </sheetViews>
  <sheetFormatPr defaultColWidth="9.00390625" defaultRowHeight="15.75"/>
  <cols>
    <col min="1" max="1" width="3.50390625" style="0" customWidth="1"/>
    <col min="2" max="2" width="13.75390625" style="38" customWidth="1"/>
    <col min="3" max="3" width="8.875" style="0" customWidth="1"/>
    <col min="4" max="4" width="6.75390625" style="0" customWidth="1"/>
    <col min="5" max="5" width="6.375" style="27" customWidth="1"/>
    <col min="6" max="6" width="6.50390625" style="0" customWidth="1"/>
    <col min="7" max="7" width="6.75390625" style="27" customWidth="1"/>
    <col min="8" max="8" width="8.00390625" style="27" customWidth="1"/>
    <col min="9" max="9" width="6.25390625" style="27" customWidth="1"/>
    <col min="10" max="10" width="7.25390625" style="27" customWidth="1"/>
    <col min="11" max="11" width="6.75390625" style="27" customWidth="1"/>
    <col min="12" max="12" width="6.125" style="27" customWidth="1"/>
    <col min="13" max="13" width="6.125" style="0" customWidth="1"/>
    <col min="14" max="14" width="7.125" style="0" customWidth="1"/>
    <col min="15" max="15" width="5.75390625" style="0" customWidth="1"/>
    <col min="16" max="16" width="6.125" style="0" customWidth="1"/>
    <col min="17" max="17" width="6.50390625" style="0" customWidth="1"/>
    <col min="18" max="18" width="7.50390625" style="61" customWidth="1"/>
    <col min="19" max="54" width="9.00390625" style="59" customWidth="1"/>
  </cols>
  <sheetData>
    <row r="1" spans="1:18" ht="18.75">
      <c r="A1" s="284" t="s">
        <v>35</v>
      </c>
      <c r="B1" s="284"/>
      <c r="C1" s="284"/>
      <c r="D1" s="284"/>
      <c r="R1" s="59"/>
    </row>
    <row r="2" spans="1:18" ht="34.5" customHeight="1">
      <c r="A2" s="298" t="s">
        <v>97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</row>
    <row r="3" spans="1:18" ht="14.25" customHeight="1">
      <c r="A3" s="287" t="s">
        <v>56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</row>
    <row r="4" spans="17:18" ht="15.75">
      <c r="Q4" s="300" t="s">
        <v>175</v>
      </c>
      <c r="R4" s="300"/>
    </row>
    <row r="5" spans="1:21" ht="34.5" customHeight="1">
      <c r="A5" s="293" t="s">
        <v>0</v>
      </c>
      <c r="B5" s="301" t="s">
        <v>88</v>
      </c>
      <c r="C5" s="302" t="s">
        <v>98</v>
      </c>
      <c r="D5" s="303"/>
      <c r="E5" s="303"/>
      <c r="F5" s="303"/>
      <c r="G5" s="304"/>
      <c r="H5" s="302" t="s">
        <v>99</v>
      </c>
      <c r="I5" s="303"/>
      <c r="J5" s="303"/>
      <c r="K5" s="303"/>
      <c r="L5" s="304"/>
      <c r="M5" s="293" t="s">
        <v>218</v>
      </c>
      <c r="N5" s="293"/>
      <c r="O5" s="293"/>
      <c r="P5" s="293"/>
      <c r="Q5" s="295" t="s">
        <v>100</v>
      </c>
      <c r="R5" s="290" t="s">
        <v>183</v>
      </c>
      <c r="S5" s="299"/>
      <c r="U5" s="59" t="s">
        <v>96</v>
      </c>
    </row>
    <row r="6" spans="1:19" ht="18" customHeight="1">
      <c r="A6" s="293"/>
      <c r="B6" s="301"/>
      <c r="C6" s="267" t="s">
        <v>89</v>
      </c>
      <c r="D6" s="293" t="s">
        <v>90</v>
      </c>
      <c r="E6" s="293"/>
      <c r="F6" s="293" t="s">
        <v>91</v>
      </c>
      <c r="G6" s="293"/>
      <c r="H6" s="267" t="s">
        <v>89</v>
      </c>
      <c r="I6" s="293" t="s">
        <v>90</v>
      </c>
      <c r="J6" s="293"/>
      <c r="K6" s="293" t="s">
        <v>91</v>
      </c>
      <c r="L6" s="293"/>
      <c r="M6" s="293"/>
      <c r="N6" s="293"/>
      <c r="O6" s="293"/>
      <c r="P6" s="293"/>
      <c r="Q6" s="296"/>
      <c r="R6" s="291"/>
      <c r="S6" s="299"/>
    </row>
    <row r="7" spans="1:19" ht="58.5" customHeight="1">
      <c r="A7" s="293"/>
      <c r="B7" s="301"/>
      <c r="C7" s="294"/>
      <c r="D7" s="62" t="s">
        <v>92</v>
      </c>
      <c r="E7" s="63" t="s">
        <v>93</v>
      </c>
      <c r="F7" s="62" t="s">
        <v>94</v>
      </c>
      <c r="G7" s="63" t="s">
        <v>93</v>
      </c>
      <c r="H7" s="294"/>
      <c r="I7" s="62" t="s">
        <v>92</v>
      </c>
      <c r="J7" s="194" t="s">
        <v>93</v>
      </c>
      <c r="K7" s="62" t="s">
        <v>94</v>
      </c>
      <c r="L7" s="194" t="s">
        <v>93</v>
      </c>
      <c r="M7" s="62" t="s">
        <v>90</v>
      </c>
      <c r="N7" s="62" t="s">
        <v>93</v>
      </c>
      <c r="O7" s="62" t="s">
        <v>91</v>
      </c>
      <c r="P7" s="58" t="s">
        <v>93</v>
      </c>
      <c r="Q7" s="297"/>
      <c r="R7" s="292"/>
      <c r="S7" s="299"/>
    </row>
    <row r="8" spans="1:54" s="74" customFormat="1" ht="11.25" customHeight="1">
      <c r="A8" s="174">
        <v>1</v>
      </c>
      <c r="B8" s="175">
        <v>2</v>
      </c>
      <c r="C8" s="176">
        <v>3</v>
      </c>
      <c r="D8" s="177">
        <v>4</v>
      </c>
      <c r="E8" s="178">
        <v>5</v>
      </c>
      <c r="F8" s="177">
        <v>6</v>
      </c>
      <c r="G8" s="178">
        <v>7</v>
      </c>
      <c r="H8" s="176">
        <v>8</v>
      </c>
      <c r="I8" s="177">
        <v>9</v>
      </c>
      <c r="J8" s="177">
        <v>10</v>
      </c>
      <c r="K8" s="177">
        <v>11</v>
      </c>
      <c r="L8" s="177">
        <v>12</v>
      </c>
      <c r="M8" s="177" t="s">
        <v>101</v>
      </c>
      <c r="N8" s="177" t="s">
        <v>219</v>
      </c>
      <c r="O8" s="177" t="s">
        <v>102</v>
      </c>
      <c r="P8" s="178" t="s">
        <v>220</v>
      </c>
      <c r="Q8" s="179">
        <v>17</v>
      </c>
      <c r="R8" s="180" t="s">
        <v>103</v>
      </c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</row>
    <row r="9" spans="1:54" s="74" customFormat="1" ht="19.5">
      <c r="A9" s="64">
        <v>1</v>
      </c>
      <c r="B9" s="40" t="s">
        <v>172</v>
      </c>
      <c r="C9" s="185">
        <v>1385</v>
      </c>
      <c r="D9" s="186">
        <v>63</v>
      </c>
      <c r="E9" s="255">
        <v>4.55</v>
      </c>
      <c r="F9" s="187">
        <v>61</v>
      </c>
      <c r="G9" s="187">
        <v>4.4</v>
      </c>
      <c r="H9" s="188">
        <f>'DB HN'!F10</f>
        <v>1406</v>
      </c>
      <c r="I9" s="202">
        <f>'DB HN'!M10</f>
        <v>41</v>
      </c>
      <c r="J9" s="203">
        <f>I9/H9*100</f>
        <v>2.9160739687055477</v>
      </c>
      <c r="K9" s="196">
        <f>'DB CAN HN'!M10</f>
        <v>40</v>
      </c>
      <c r="L9" s="195">
        <f>K9/H9*100</f>
        <v>2.844950213371266</v>
      </c>
      <c r="M9" s="197">
        <f>I9-D9</f>
        <v>-22</v>
      </c>
      <c r="N9" s="198">
        <f>E9-J9</f>
        <v>1.6339260312944521</v>
      </c>
      <c r="O9" s="197">
        <f aca="true" t="shared" si="0" ref="O9:O17">K9-F9</f>
        <v>-21</v>
      </c>
      <c r="P9" s="189">
        <f>G9-L9</f>
        <v>1.5550497866287345</v>
      </c>
      <c r="Q9" s="193">
        <v>21</v>
      </c>
      <c r="R9" s="200">
        <f>'DB HN'!K10/'THC ngheo, can'!Q9*100</f>
        <v>128.57142857142858</v>
      </c>
      <c r="S9" s="24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</row>
    <row r="10" spans="1:55" s="67" customFormat="1" ht="20.25" customHeight="1">
      <c r="A10" s="64">
        <v>2</v>
      </c>
      <c r="B10" s="40" t="s">
        <v>34</v>
      </c>
      <c r="C10" s="170">
        <v>1805</v>
      </c>
      <c r="D10" s="157">
        <v>90</v>
      </c>
      <c r="E10" s="159">
        <v>4.99</v>
      </c>
      <c r="F10" s="157">
        <v>84</v>
      </c>
      <c r="G10" s="157">
        <v>4.65</v>
      </c>
      <c r="H10" s="188">
        <f>'DB HN'!F11</f>
        <v>2140</v>
      </c>
      <c r="I10" s="202">
        <f>'DB HN'!M11</f>
        <v>70</v>
      </c>
      <c r="J10" s="203">
        <f>I10/H10*100</f>
        <v>3.2710280373831773</v>
      </c>
      <c r="K10" s="196">
        <f>'DB CAN HN'!M11</f>
        <v>83</v>
      </c>
      <c r="L10" s="195">
        <f>K10/H10*100</f>
        <v>3.878504672897196</v>
      </c>
      <c r="M10" s="162">
        <f>I10-D10</f>
        <v>-20</v>
      </c>
      <c r="N10" s="198">
        <f>E10-J10</f>
        <v>1.718971962616823</v>
      </c>
      <c r="O10" s="162">
        <f>K10-F10</f>
        <v>-1</v>
      </c>
      <c r="P10" s="189">
        <f>G10-L10</f>
        <v>0.7714953271028042</v>
      </c>
      <c r="Q10" s="191">
        <v>36</v>
      </c>
      <c r="R10" s="200">
        <f>'DB HN'!K11/'THC ngheo, can'!Q10*100</f>
        <v>80.55555555555556</v>
      </c>
      <c r="S10" s="243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6"/>
    </row>
    <row r="11" spans="1:55" s="67" customFormat="1" ht="20.25" customHeight="1">
      <c r="A11" s="64">
        <v>3</v>
      </c>
      <c r="B11" s="40" t="s">
        <v>173</v>
      </c>
      <c r="C11" s="170">
        <v>1572</v>
      </c>
      <c r="D11" s="157">
        <v>118</v>
      </c>
      <c r="E11" s="159">
        <v>7.51</v>
      </c>
      <c r="F11" s="157">
        <v>136</v>
      </c>
      <c r="G11" s="157">
        <v>8.65</v>
      </c>
      <c r="H11" s="188">
        <f>'DB HN'!F12</f>
        <v>1616</v>
      </c>
      <c r="I11" s="202">
        <f>'DB HN'!M12</f>
        <v>55</v>
      </c>
      <c r="J11" s="203">
        <f aca="true" t="shared" si="1" ref="J11:J18">I11/H11*100</f>
        <v>3.4034653465346536</v>
      </c>
      <c r="K11" s="196">
        <f>'DB CAN HN'!M12</f>
        <v>126</v>
      </c>
      <c r="L11" s="195">
        <f aca="true" t="shared" si="2" ref="L11:L18">K11/H11*100</f>
        <v>7.797029702970297</v>
      </c>
      <c r="M11" s="162">
        <f aca="true" t="shared" si="3" ref="M11:M17">I11-D11</f>
        <v>-63</v>
      </c>
      <c r="N11" s="198">
        <f aca="true" t="shared" si="4" ref="N11:N18">E11-J11</f>
        <v>4.106534653465346</v>
      </c>
      <c r="O11" s="162">
        <f t="shared" si="0"/>
        <v>-10</v>
      </c>
      <c r="P11" s="189">
        <f>G11-L11</f>
        <v>0.8529702970297031</v>
      </c>
      <c r="Q11" s="192">
        <v>31</v>
      </c>
      <c r="R11" s="200">
        <f>'DB HN'!K12/'THC ngheo, can'!Q11*100</f>
        <v>209.6774193548387</v>
      </c>
      <c r="S11" s="243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6"/>
    </row>
    <row r="12" spans="1:55" s="67" customFormat="1" ht="20.25" customHeight="1">
      <c r="A12" s="64">
        <v>4</v>
      </c>
      <c r="B12" s="40" t="s">
        <v>171</v>
      </c>
      <c r="C12" s="170">
        <v>2188</v>
      </c>
      <c r="D12" s="157">
        <v>127</v>
      </c>
      <c r="E12" s="159">
        <v>5.8</v>
      </c>
      <c r="F12" s="157">
        <v>69</v>
      </c>
      <c r="G12" s="157">
        <v>3.15</v>
      </c>
      <c r="H12" s="188">
        <f>'DB HN'!F13</f>
        <v>2211</v>
      </c>
      <c r="I12" s="202">
        <f>'DB HN'!M13</f>
        <v>98</v>
      </c>
      <c r="J12" s="203">
        <f t="shared" si="1"/>
        <v>4.432383536861149</v>
      </c>
      <c r="K12" s="196">
        <f>'DB CAN HN'!M13</f>
        <v>79</v>
      </c>
      <c r="L12" s="195">
        <f t="shared" si="2"/>
        <v>3.573043871551334</v>
      </c>
      <c r="M12" s="162">
        <f t="shared" si="3"/>
        <v>-29</v>
      </c>
      <c r="N12" s="198">
        <f t="shared" si="4"/>
        <v>1.3676164631388508</v>
      </c>
      <c r="O12" s="162">
        <f t="shared" si="0"/>
        <v>10</v>
      </c>
      <c r="P12" s="189">
        <f>L12-G12</f>
        <v>0.42304387155133405</v>
      </c>
      <c r="Q12" s="191">
        <v>44</v>
      </c>
      <c r="R12" s="200">
        <f>'DB HN'!K13/'THC ngheo, can'!Q12*100</f>
        <v>90.9090909090909</v>
      </c>
      <c r="S12" s="243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6"/>
    </row>
    <row r="13" spans="1:55" s="67" customFormat="1" ht="20.25" customHeight="1">
      <c r="A13" s="64">
        <v>5</v>
      </c>
      <c r="B13" s="40" t="s">
        <v>168</v>
      </c>
      <c r="C13" s="172">
        <v>797</v>
      </c>
      <c r="D13" s="157">
        <v>43</v>
      </c>
      <c r="E13" s="159">
        <v>5.4</v>
      </c>
      <c r="F13" s="157">
        <v>20</v>
      </c>
      <c r="G13" s="157">
        <v>2.51</v>
      </c>
      <c r="H13" s="188">
        <f>'DB HN'!F14</f>
        <v>828</v>
      </c>
      <c r="I13" s="202">
        <f>'DB HN'!M14</f>
        <v>42</v>
      </c>
      <c r="J13" s="203">
        <f t="shared" si="1"/>
        <v>5.072463768115942</v>
      </c>
      <c r="K13" s="196">
        <f>'DB CAN HN'!M14</f>
        <v>25</v>
      </c>
      <c r="L13" s="195">
        <f t="shared" si="2"/>
        <v>3.0193236714975846</v>
      </c>
      <c r="M13" s="162">
        <f t="shared" si="3"/>
        <v>-1</v>
      </c>
      <c r="N13" s="198">
        <f t="shared" si="4"/>
        <v>0.327536231884058</v>
      </c>
      <c r="O13" s="162">
        <f t="shared" si="0"/>
        <v>5</v>
      </c>
      <c r="P13" s="189">
        <f>L13-G13</f>
        <v>0.5093236714975848</v>
      </c>
      <c r="Q13" s="191">
        <v>11</v>
      </c>
      <c r="R13" s="200">
        <f>'DB HN'!K14/'THC ngheo, can'!Q13*100</f>
        <v>54.54545454545454</v>
      </c>
      <c r="S13" s="243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6"/>
    </row>
    <row r="14" spans="1:55" s="67" customFormat="1" ht="20.25" customHeight="1">
      <c r="A14" s="64">
        <v>6</v>
      </c>
      <c r="B14" s="40" t="s">
        <v>167</v>
      </c>
      <c r="C14" s="170">
        <v>1644</v>
      </c>
      <c r="D14" s="157">
        <v>97</v>
      </c>
      <c r="E14" s="159">
        <v>5.9</v>
      </c>
      <c r="F14" s="157">
        <v>63</v>
      </c>
      <c r="G14" s="157">
        <v>3.83</v>
      </c>
      <c r="H14" s="188">
        <f>'DB HN'!F15</f>
        <v>1750</v>
      </c>
      <c r="I14" s="202">
        <f>'DB HN'!M15</f>
        <v>90</v>
      </c>
      <c r="J14" s="203">
        <f t="shared" si="1"/>
        <v>5.142857142857142</v>
      </c>
      <c r="K14" s="196">
        <f>'DB CAN HN'!M15</f>
        <v>65</v>
      </c>
      <c r="L14" s="195">
        <f t="shared" si="2"/>
        <v>3.7142857142857144</v>
      </c>
      <c r="M14" s="162">
        <f t="shared" si="3"/>
        <v>-7</v>
      </c>
      <c r="N14" s="198">
        <f t="shared" si="4"/>
        <v>0.757142857142858</v>
      </c>
      <c r="O14" s="162">
        <f t="shared" si="0"/>
        <v>2</v>
      </c>
      <c r="P14" s="189">
        <f>G14-L14</f>
        <v>0.11571428571428566</v>
      </c>
      <c r="Q14" s="191">
        <v>23</v>
      </c>
      <c r="R14" s="200">
        <f>'DB HN'!K15/'THC ngheo, can'!Q14*100</f>
        <v>56.52173913043478</v>
      </c>
      <c r="S14" s="243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6"/>
    </row>
    <row r="15" spans="1:55" s="67" customFormat="1" ht="18" customHeight="1">
      <c r="A15" s="64">
        <v>7</v>
      </c>
      <c r="B15" s="40" t="s">
        <v>169</v>
      </c>
      <c r="C15" s="170">
        <v>1678</v>
      </c>
      <c r="D15" s="157">
        <v>159</v>
      </c>
      <c r="E15" s="159">
        <v>9.48</v>
      </c>
      <c r="F15" s="157">
        <v>70</v>
      </c>
      <c r="G15" s="157">
        <v>4.17</v>
      </c>
      <c r="H15" s="188">
        <f>'DB HN'!F16</f>
        <v>1732</v>
      </c>
      <c r="I15" s="202">
        <f>'DB HN'!M16</f>
        <v>99</v>
      </c>
      <c r="J15" s="203">
        <f t="shared" si="1"/>
        <v>5.715935334872979</v>
      </c>
      <c r="K15" s="196">
        <f>'DB CAN HN'!M16</f>
        <v>97</v>
      </c>
      <c r="L15" s="195">
        <f t="shared" si="2"/>
        <v>5.600461893764434</v>
      </c>
      <c r="M15" s="162">
        <f t="shared" si="3"/>
        <v>-60</v>
      </c>
      <c r="N15" s="198">
        <f t="shared" si="4"/>
        <v>3.7640646651270213</v>
      </c>
      <c r="O15" s="162">
        <f t="shared" si="0"/>
        <v>27</v>
      </c>
      <c r="P15" s="189">
        <f>L15-G15</f>
        <v>1.4304618937644342</v>
      </c>
      <c r="Q15" s="191">
        <v>35</v>
      </c>
      <c r="R15" s="200">
        <f>'DB HN'!K16/'THC ngheo, can'!Q15*100</f>
        <v>200</v>
      </c>
      <c r="S15" s="243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6"/>
    </row>
    <row r="16" spans="1:55" s="67" customFormat="1" ht="20.25" customHeight="1">
      <c r="A16" s="64">
        <v>8</v>
      </c>
      <c r="B16" s="40" t="s">
        <v>33</v>
      </c>
      <c r="C16" s="170">
        <v>1337</v>
      </c>
      <c r="D16" s="157">
        <v>130</v>
      </c>
      <c r="E16" s="159">
        <v>9.72</v>
      </c>
      <c r="F16" s="157">
        <v>153</v>
      </c>
      <c r="G16" s="157">
        <v>11.44</v>
      </c>
      <c r="H16" s="188">
        <f>'DB HN'!F17</f>
        <v>1380</v>
      </c>
      <c r="I16" s="202">
        <f>'DB HN'!M17</f>
        <v>108</v>
      </c>
      <c r="J16" s="203">
        <f t="shared" si="1"/>
        <v>7.82608695652174</v>
      </c>
      <c r="K16" s="196">
        <f>'DB CAN HN'!M17</f>
        <v>151</v>
      </c>
      <c r="L16" s="195">
        <f t="shared" si="2"/>
        <v>10.942028985507246</v>
      </c>
      <c r="M16" s="162">
        <f t="shared" si="3"/>
        <v>-22</v>
      </c>
      <c r="N16" s="198">
        <f t="shared" si="4"/>
        <v>1.8939130434782605</v>
      </c>
      <c r="O16" s="162">
        <f t="shared" si="0"/>
        <v>-2</v>
      </c>
      <c r="P16" s="189">
        <f>G16-L16</f>
        <v>0.4979710144927534</v>
      </c>
      <c r="Q16" s="191">
        <v>28</v>
      </c>
      <c r="R16" s="200">
        <f>'DB HN'!K17/'THC ngheo, can'!Q16*100</f>
        <v>114.28571428571428</v>
      </c>
      <c r="S16" s="243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6"/>
    </row>
    <row r="17" spans="1:55" s="67" customFormat="1" ht="20.25" customHeight="1">
      <c r="A17" s="64">
        <v>9</v>
      </c>
      <c r="B17" s="40" t="s">
        <v>170</v>
      </c>
      <c r="C17" s="170">
        <v>1347</v>
      </c>
      <c r="D17" s="157">
        <v>258</v>
      </c>
      <c r="E17" s="159">
        <v>19.15</v>
      </c>
      <c r="F17" s="157">
        <v>67</v>
      </c>
      <c r="G17" s="157">
        <v>4.97</v>
      </c>
      <c r="H17" s="188">
        <f>'DB HN'!F18</f>
        <v>1389</v>
      </c>
      <c r="I17" s="202">
        <f>'DB HN'!M18</f>
        <v>180</v>
      </c>
      <c r="J17" s="203">
        <f t="shared" si="1"/>
        <v>12.958963282937367</v>
      </c>
      <c r="K17" s="196">
        <f>'DB CAN HN'!M18</f>
        <v>117</v>
      </c>
      <c r="L17" s="195">
        <f t="shared" si="2"/>
        <v>8.423326133909287</v>
      </c>
      <c r="M17" s="162">
        <f t="shared" si="3"/>
        <v>-78</v>
      </c>
      <c r="N17" s="198">
        <f t="shared" si="4"/>
        <v>6.191036717062632</v>
      </c>
      <c r="O17" s="162">
        <f t="shared" si="0"/>
        <v>50</v>
      </c>
      <c r="P17" s="189">
        <f>L17-G17</f>
        <v>3.453326133909287</v>
      </c>
      <c r="Q17" s="192">
        <v>40</v>
      </c>
      <c r="R17" s="200">
        <f>'DB HN'!K18/'THC ngheo, can'!Q17*100</f>
        <v>232.50000000000003</v>
      </c>
      <c r="S17" s="243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6"/>
    </row>
    <row r="18" spans="1:256" s="70" customFormat="1" ht="20.25" customHeight="1">
      <c r="A18" s="289" t="s">
        <v>95</v>
      </c>
      <c r="B18" s="289"/>
      <c r="C18" s="173">
        <f>SUM(C9:C17)</f>
        <v>13753</v>
      </c>
      <c r="D18" s="173">
        <f>SUM(D9:D17)</f>
        <v>1085</v>
      </c>
      <c r="E18" s="168">
        <v>7.89</v>
      </c>
      <c r="F18" s="173">
        <f>SUM(F9:F17)</f>
        <v>723</v>
      </c>
      <c r="G18" s="166">
        <v>5.26</v>
      </c>
      <c r="H18" s="173">
        <f>SUM(H9:H17)</f>
        <v>14452</v>
      </c>
      <c r="I18" s="205">
        <f>SUM(I9:I17)</f>
        <v>783</v>
      </c>
      <c r="J18" s="204">
        <f t="shared" si="1"/>
        <v>5.417935233877664</v>
      </c>
      <c r="K18" s="173">
        <f>SUM(K9:K17)</f>
        <v>783</v>
      </c>
      <c r="L18" s="241">
        <f t="shared" si="2"/>
        <v>5.417935233877664</v>
      </c>
      <c r="M18" s="173">
        <f>SUM(M9:M17)</f>
        <v>-302</v>
      </c>
      <c r="N18" s="242">
        <f t="shared" si="4"/>
        <v>2.472064766122336</v>
      </c>
      <c r="O18" s="173">
        <f>SUM(O9:O17)</f>
        <v>60</v>
      </c>
      <c r="P18" s="244">
        <f>L18-G18</f>
        <v>0.15793523387766406</v>
      </c>
      <c r="Q18" s="173">
        <f>SUM(Q9:Q17)</f>
        <v>269</v>
      </c>
      <c r="R18" s="201">
        <f>'DB HN'!K19/'THC ngheo, can'!Q18*100</f>
        <v>139.40520446096653</v>
      </c>
      <c r="S18" s="243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9"/>
      <c r="IV18" s="71">
        <f>SUM(L18,G18)</f>
        <v>10.677935233877664</v>
      </c>
    </row>
    <row r="19" spans="2:18" ht="18.75" customHeight="1">
      <c r="B19" s="72"/>
      <c r="L19" s="259" t="s">
        <v>176</v>
      </c>
      <c r="M19" s="259"/>
      <c r="N19" s="259"/>
      <c r="O19" s="259"/>
      <c r="P19" s="259"/>
      <c r="Q19" s="259"/>
      <c r="R19" s="259"/>
    </row>
    <row r="20" spans="12:18" ht="15.75">
      <c r="L20" s="261" t="s">
        <v>178</v>
      </c>
      <c r="M20" s="261"/>
      <c r="N20" s="261"/>
      <c r="O20" s="261"/>
      <c r="P20" s="261"/>
      <c r="Q20" s="261"/>
      <c r="R20" s="261"/>
    </row>
    <row r="21" spans="2:18" ht="15.75">
      <c r="B21" s="258" t="s">
        <v>177</v>
      </c>
      <c r="C21" s="258"/>
      <c r="D21" s="258"/>
      <c r="E21" s="258"/>
      <c r="F21" s="258"/>
      <c r="L21" s="261" t="s">
        <v>179</v>
      </c>
      <c r="M21" s="261"/>
      <c r="N21" s="261"/>
      <c r="O21" s="261"/>
      <c r="P21" s="261"/>
      <c r="Q21" s="261"/>
      <c r="R21" s="261"/>
    </row>
    <row r="22" spans="2:18" ht="15.75">
      <c r="B22" s="72"/>
      <c r="L22" s="261" t="s">
        <v>180</v>
      </c>
      <c r="M22" s="261"/>
      <c r="N22" s="261"/>
      <c r="O22" s="261"/>
      <c r="P22" s="261"/>
      <c r="Q22" s="261"/>
      <c r="R22" s="261"/>
    </row>
    <row r="23" spans="2:18" ht="15.75">
      <c r="B23" s="72"/>
      <c r="L23" s="206"/>
      <c r="M23" s="3"/>
      <c r="N23" s="3"/>
      <c r="O23" s="3"/>
      <c r="P23" s="3"/>
      <c r="Q23" s="60"/>
      <c r="R23" s="60"/>
    </row>
    <row r="24" spans="2:18" ht="15.75">
      <c r="B24" s="72"/>
      <c r="L24" s="206"/>
      <c r="M24" s="3"/>
      <c r="N24" s="3"/>
      <c r="O24" s="3"/>
      <c r="P24" s="3"/>
      <c r="Q24" s="60"/>
      <c r="R24" s="60"/>
    </row>
    <row r="25" spans="2:18" ht="15.75">
      <c r="B25" s="72"/>
      <c r="L25" s="206"/>
      <c r="M25" s="3"/>
      <c r="N25" s="3"/>
      <c r="O25" s="3"/>
      <c r="P25" s="3"/>
      <c r="Q25" s="60"/>
      <c r="R25" s="60"/>
    </row>
    <row r="26" spans="2:18" ht="15.75">
      <c r="B26" s="262" t="s">
        <v>182</v>
      </c>
      <c r="C26" s="262"/>
      <c r="D26" s="262"/>
      <c r="E26" s="262"/>
      <c r="F26" s="262"/>
      <c r="L26" s="262" t="s">
        <v>181</v>
      </c>
      <c r="M26" s="262"/>
      <c r="N26" s="262"/>
      <c r="O26" s="262"/>
      <c r="P26" s="262"/>
      <c r="Q26" s="262"/>
      <c r="R26" s="262"/>
    </row>
    <row r="27" spans="2:18" ht="15.75">
      <c r="B27" s="72"/>
      <c r="Q27" s="59"/>
      <c r="R27" s="59"/>
    </row>
    <row r="28" spans="2:18" ht="15.75">
      <c r="B28" s="72"/>
      <c r="Q28" s="59"/>
      <c r="R28" s="59"/>
    </row>
    <row r="29" spans="2:18" ht="15.75">
      <c r="B29" s="72"/>
      <c r="Q29" s="59"/>
      <c r="R29" s="59"/>
    </row>
    <row r="30" spans="17:18" ht="15.75">
      <c r="Q30" s="59"/>
      <c r="R30" s="59"/>
    </row>
    <row r="31" spans="17:18" ht="15.75">
      <c r="Q31" s="59"/>
      <c r="R31" s="59"/>
    </row>
    <row r="32" spans="17:18" ht="15.75">
      <c r="Q32" s="59"/>
      <c r="R32" s="59"/>
    </row>
    <row r="33" spans="17:18" ht="15.75">
      <c r="Q33" s="59"/>
      <c r="R33" s="59"/>
    </row>
    <row r="34" spans="17:18" ht="15.75">
      <c r="Q34" s="59"/>
      <c r="R34" s="59"/>
    </row>
    <row r="35" spans="17:18" ht="15.75">
      <c r="Q35" s="59"/>
      <c r="R35" s="59"/>
    </row>
    <row r="36" spans="17:18" ht="15.75">
      <c r="Q36" s="59"/>
      <c r="R36" s="59"/>
    </row>
    <row r="37" spans="17:18" ht="15.75">
      <c r="Q37" s="59"/>
      <c r="R37" s="59"/>
    </row>
    <row r="38" spans="17:18" ht="15.75">
      <c r="Q38" s="59"/>
      <c r="R38" s="59"/>
    </row>
    <row r="39" spans="17:18" ht="15.75">
      <c r="Q39" s="59"/>
      <c r="R39" s="59"/>
    </row>
    <row r="40" spans="17:18" ht="15.75">
      <c r="Q40" s="59"/>
      <c r="R40" s="59"/>
    </row>
  </sheetData>
  <mergeCells count="26">
    <mergeCell ref="L26:R26"/>
    <mergeCell ref="L19:R19"/>
    <mergeCell ref="B26:F26"/>
    <mergeCell ref="L21:R21"/>
    <mergeCell ref="L22:R22"/>
    <mergeCell ref="B21:F21"/>
    <mergeCell ref="L20:R20"/>
    <mergeCell ref="A1:D1"/>
    <mergeCell ref="A3:R3"/>
    <mergeCell ref="A2:R2"/>
    <mergeCell ref="S5:S7"/>
    <mergeCell ref="Q4:R4"/>
    <mergeCell ref="A5:A7"/>
    <mergeCell ref="B5:B7"/>
    <mergeCell ref="C5:G5"/>
    <mergeCell ref="H5:L5"/>
    <mergeCell ref="K6:L6"/>
    <mergeCell ref="A18:B18"/>
    <mergeCell ref="R5:R7"/>
    <mergeCell ref="D6:E6"/>
    <mergeCell ref="F6:G6"/>
    <mergeCell ref="H6:H7"/>
    <mergeCell ref="I6:J6"/>
    <mergeCell ref="M5:P6"/>
    <mergeCell ref="Q5:Q7"/>
    <mergeCell ref="C6:C7"/>
  </mergeCells>
  <printOptions/>
  <pageMargins left="0.748031496062992" right="0.393700787401575" top="0.484251969" bottom="0.484251969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0"/>
  <sheetViews>
    <sheetView workbookViewId="0" topLeftCell="A2">
      <selection activeCell="Y10" sqref="Y10"/>
    </sheetView>
  </sheetViews>
  <sheetFormatPr defaultColWidth="9.00390625" defaultRowHeight="15.75"/>
  <cols>
    <col min="1" max="1" width="4.625" style="6" customWidth="1"/>
    <col min="2" max="2" width="16.375" style="43" customWidth="1"/>
    <col min="3" max="3" width="7.125" style="6" customWidth="1"/>
    <col min="4" max="4" width="5.25390625" style="6" customWidth="1"/>
    <col min="5" max="5" width="5.125" style="6" customWidth="1"/>
    <col min="6" max="6" width="4.25390625" style="6" customWidth="1"/>
    <col min="7" max="7" width="5.00390625" style="6" customWidth="1"/>
    <col min="8" max="8" width="4.375" style="6" customWidth="1"/>
    <col min="9" max="9" width="4.875" style="6" customWidth="1"/>
    <col min="10" max="10" width="5.125" style="6" customWidth="1"/>
    <col min="11" max="11" width="5.25390625" style="6" customWidth="1"/>
    <col min="12" max="12" width="4.875" style="6" customWidth="1"/>
    <col min="13" max="13" width="4.00390625" style="6" customWidth="1"/>
    <col min="14" max="14" width="5.50390625" style="6" customWidth="1"/>
    <col min="15" max="15" width="5.00390625" style="6" customWidth="1"/>
    <col min="16" max="16" width="4.75390625" style="6" customWidth="1"/>
    <col min="17" max="17" width="5.125" style="6" customWidth="1"/>
    <col min="18" max="18" width="5.00390625" style="6" customWidth="1"/>
    <col min="19" max="19" width="4.625" style="6" customWidth="1"/>
    <col min="20" max="20" width="5.00390625" style="6" customWidth="1"/>
    <col min="21" max="21" width="4.875" style="6" customWidth="1"/>
    <col min="22" max="22" width="4.75390625" style="6" customWidth="1"/>
    <col min="23" max="23" width="4.625" style="6" customWidth="1"/>
    <col min="24" max="16384" width="9.00390625" style="6" customWidth="1"/>
  </cols>
  <sheetData>
    <row r="1" spans="1:23" ht="15.75">
      <c r="A1" s="262" t="s">
        <v>43</v>
      </c>
      <c r="B1" s="262"/>
      <c r="C1" s="262"/>
      <c r="D1" s="262" t="s">
        <v>3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ht="15.75">
      <c r="A2" s="262" t="s">
        <v>44</v>
      </c>
      <c r="B2" s="262"/>
      <c r="C2" s="262"/>
      <c r="D2" s="262" t="s">
        <v>4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</row>
    <row r="3" spans="1:23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</row>
    <row r="4" spans="1:23" ht="16.5">
      <c r="A4" s="30"/>
      <c r="B4" s="212" t="s">
        <v>184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" customFormat="1" ht="16.5">
      <c r="A5" s="313" t="s">
        <v>45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</row>
    <row r="6" spans="1:23" s="4" customFormat="1" ht="16.5">
      <c r="A6" s="287" t="s">
        <v>52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</row>
    <row r="7" spans="1:2" ht="15">
      <c r="A7" s="5"/>
      <c r="B7" s="6"/>
    </row>
    <row r="8" spans="1:23" ht="18.75" customHeight="1">
      <c r="A8" s="314" t="s">
        <v>0</v>
      </c>
      <c r="B8" s="316" t="s">
        <v>5</v>
      </c>
      <c r="C8" s="314" t="s">
        <v>22</v>
      </c>
      <c r="D8" s="318" t="s">
        <v>6</v>
      </c>
      <c r="E8" s="319"/>
      <c r="F8" s="319"/>
      <c r="G8" s="319"/>
      <c r="H8" s="319"/>
      <c r="I8" s="319"/>
      <c r="J8" s="319"/>
      <c r="K8" s="319"/>
      <c r="L8" s="319"/>
      <c r="M8" s="320"/>
      <c r="N8" s="318" t="s">
        <v>7</v>
      </c>
      <c r="O8" s="319"/>
      <c r="P8" s="319"/>
      <c r="Q8" s="319"/>
      <c r="R8" s="319"/>
      <c r="S8" s="319"/>
      <c r="T8" s="319"/>
      <c r="U8" s="319"/>
      <c r="V8" s="319"/>
      <c r="W8" s="320"/>
    </row>
    <row r="9" spans="1:23" ht="29.25" customHeight="1">
      <c r="A9" s="315"/>
      <c r="B9" s="317"/>
      <c r="C9" s="315"/>
      <c r="D9" s="181">
        <v>1</v>
      </c>
      <c r="E9" s="181">
        <v>2</v>
      </c>
      <c r="F9" s="181">
        <v>3</v>
      </c>
      <c r="G9" s="181">
        <v>4</v>
      </c>
      <c r="H9" s="181">
        <v>5</v>
      </c>
      <c r="I9" s="181">
        <v>6</v>
      </c>
      <c r="J9" s="181">
        <v>7</v>
      </c>
      <c r="K9" s="181">
        <v>8</v>
      </c>
      <c r="L9" s="181">
        <v>9</v>
      </c>
      <c r="M9" s="181">
        <v>10</v>
      </c>
      <c r="N9" s="182">
        <v>1</v>
      </c>
      <c r="O9" s="182">
        <v>2</v>
      </c>
      <c r="P9" s="182">
        <v>3</v>
      </c>
      <c r="Q9" s="182">
        <v>4</v>
      </c>
      <c r="R9" s="182">
        <v>5</v>
      </c>
      <c r="S9" s="182">
        <v>6</v>
      </c>
      <c r="T9" s="182">
        <v>7</v>
      </c>
      <c r="U9" s="182">
        <v>8</v>
      </c>
      <c r="V9" s="182">
        <v>9</v>
      </c>
      <c r="W9" s="182">
        <v>10</v>
      </c>
    </row>
    <row r="10" spans="1:25" s="35" customFormat="1" ht="27" customHeight="1">
      <c r="A10" s="7">
        <v>1</v>
      </c>
      <c r="B10" s="40" t="s">
        <v>58</v>
      </c>
      <c r="C10" s="7">
        <v>90</v>
      </c>
      <c r="D10" s="120">
        <v>0</v>
      </c>
      <c r="E10" s="121">
        <v>35</v>
      </c>
      <c r="F10" s="121">
        <v>1</v>
      </c>
      <c r="G10" s="121">
        <v>0</v>
      </c>
      <c r="H10" s="122">
        <v>0</v>
      </c>
      <c r="I10" s="122">
        <v>13</v>
      </c>
      <c r="J10" s="121">
        <v>0</v>
      </c>
      <c r="K10" s="122">
        <v>13</v>
      </c>
      <c r="L10" s="122">
        <v>60</v>
      </c>
      <c r="M10" s="102">
        <v>0</v>
      </c>
      <c r="N10" s="104">
        <f>D10/C10*100</f>
        <v>0</v>
      </c>
      <c r="O10" s="104">
        <f>E10/C10*100</f>
        <v>38.88888888888889</v>
      </c>
      <c r="P10" s="104">
        <f>F10/C10*100</f>
        <v>1.1111111111111112</v>
      </c>
      <c r="Q10" s="104">
        <f>G10/C10*100</f>
        <v>0</v>
      </c>
      <c r="R10" s="104">
        <f>H10/C10*100</f>
        <v>0</v>
      </c>
      <c r="S10" s="104">
        <f>I10/C10*100</f>
        <v>14.444444444444443</v>
      </c>
      <c r="T10" s="104">
        <f>J10/C10*100</f>
        <v>0</v>
      </c>
      <c r="U10" s="104">
        <f>K10/C10*100</f>
        <v>14.444444444444443</v>
      </c>
      <c r="V10" s="104">
        <f>L10/C10*100</f>
        <v>66.66666666666666</v>
      </c>
      <c r="W10" s="104">
        <f>M10/C10*100</f>
        <v>0</v>
      </c>
      <c r="Y10" s="35" t="s">
        <v>96</v>
      </c>
    </row>
    <row r="11" spans="1:23" s="36" customFormat="1" ht="22.5" customHeight="1">
      <c r="A11" s="7">
        <v>2</v>
      </c>
      <c r="B11" s="40" t="s">
        <v>59</v>
      </c>
      <c r="C11" s="7">
        <v>42</v>
      </c>
      <c r="D11" s="7">
        <v>0</v>
      </c>
      <c r="E11" s="208">
        <v>23</v>
      </c>
      <c r="F11" s="7">
        <v>1</v>
      </c>
      <c r="G11" s="7">
        <v>0</v>
      </c>
      <c r="H11" s="102">
        <v>1</v>
      </c>
      <c r="I11" s="102">
        <v>2</v>
      </c>
      <c r="J11" s="103">
        <v>0</v>
      </c>
      <c r="K11" s="102">
        <v>9</v>
      </c>
      <c r="L11" s="102">
        <v>25</v>
      </c>
      <c r="M11" s="102">
        <v>0</v>
      </c>
      <c r="N11" s="104">
        <f aca="true" t="shared" si="0" ref="N11:N19">D11/C11*100</f>
        <v>0</v>
      </c>
      <c r="O11" s="104">
        <f aca="true" t="shared" si="1" ref="O11:O19">E11/C11*100</f>
        <v>54.761904761904766</v>
      </c>
      <c r="P11" s="104">
        <f aca="true" t="shared" si="2" ref="P11:P19">F11/C11*100</f>
        <v>2.380952380952381</v>
      </c>
      <c r="Q11" s="104">
        <f aca="true" t="shared" si="3" ref="Q11:Q19">G11/C11*100</f>
        <v>0</v>
      </c>
      <c r="R11" s="104">
        <f aca="true" t="shared" si="4" ref="R11:R19">H11/C11*100</f>
        <v>2.380952380952381</v>
      </c>
      <c r="S11" s="104">
        <f aca="true" t="shared" si="5" ref="S11:S19">I11/C11*100</f>
        <v>4.761904761904762</v>
      </c>
      <c r="T11" s="104">
        <f aca="true" t="shared" si="6" ref="T11:T19">J11/C11*100</f>
        <v>0</v>
      </c>
      <c r="U11" s="104">
        <f aca="true" t="shared" si="7" ref="U11:U19">K11/C11*100</f>
        <v>21.428571428571427</v>
      </c>
      <c r="V11" s="104">
        <f aca="true" t="shared" si="8" ref="V11:V19">L11/C11*100</f>
        <v>59.523809523809526</v>
      </c>
      <c r="W11" s="104">
        <f aca="true" t="shared" si="9" ref="W11:W19">M11/C11*100</f>
        <v>0</v>
      </c>
    </row>
    <row r="12" spans="1:23" s="36" customFormat="1" ht="27" customHeight="1">
      <c r="A12" s="7">
        <v>3</v>
      </c>
      <c r="B12" s="40" t="s">
        <v>60</v>
      </c>
      <c r="C12" s="7">
        <v>108</v>
      </c>
      <c r="D12" s="7">
        <v>0</v>
      </c>
      <c r="E12" s="209">
        <v>92</v>
      </c>
      <c r="F12" s="7">
        <v>0</v>
      </c>
      <c r="G12" s="7">
        <v>0</v>
      </c>
      <c r="H12" s="102">
        <v>3</v>
      </c>
      <c r="I12" s="102">
        <v>28</v>
      </c>
      <c r="J12" s="103">
        <v>52</v>
      </c>
      <c r="K12" s="102">
        <v>68</v>
      </c>
      <c r="L12" s="102">
        <v>43</v>
      </c>
      <c r="M12" s="102">
        <v>0</v>
      </c>
      <c r="N12" s="104">
        <f t="shared" si="0"/>
        <v>0</v>
      </c>
      <c r="O12" s="104">
        <f t="shared" si="1"/>
        <v>85.18518518518519</v>
      </c>
      <c r="P12" s="104">
        <f t="shared" si="2"/>
        <v>0</v>
      </c>
      <c r="Q12" s="104">
        <f t="shared" si="3"/>
        <v>0</v>
      </c>
      <c r="R12" s="104">
        <f t="shared" si="4"/>
        <v>2.7777777777777777</v>
      </c>
      <c r="S12" s="104">
        <f t="shared" si="5"/>
        <v>25.925925925925924</v>
      </c>
      <c r="T12" s="104">
        <f t="shared" si="6"/>
        <v>48.148148148148145</v>
      </c>
      <c r="U12" s="104">
        <f t="shared" si="7"/>
        <v>62.96296296296296</v>
      </c>
      <c r="V12" s="104">
        <f t="shared" si="8"/>
        <v>39.81481481481482</v>
      </c>
      <c r="W12" s="104">
        <f t="shared" si="9"/>
        <v>0</v>
      </c>
    </row>
    <row r="13" spans="1:23" s="36" customFormat="1" ht="29.25" customHeight="1">
      <c r="A13" s="7">
        <v>4</v>
      </c>
      <c r="B13" s="40" t="s">
        <v>61</v>
      </c>
      <c r="C13" s="7">
        <v>99</v>
      </c>
      <c r="D13" s="7">
        <v>0</v>
      </c>
      <c r="E13" s="208">
        <v>67</v>
      </c>
      <c r="F13" s="7">
        <v>1</v>
      </c>
      <c r="G13" s="7">
        <v>0</v>
      </c>
      <c r="H13" s="102">
        <v>0</v>
      </c>
      <c r="I13" s="102">
        <v>11</v>
      </c>
      <c r="J13" s="103">
        <v>0</v>
      </c>
      <c r="K13" s="102">
        <v>35</v>
      </c>
      <c r="L13" s="102">
        <v>33</v>
      </c>
      <c r="M13" s="102">
        <v>0</v>
      </c>
      <c r="N13" s="104">
        <f t="shared" si="0"/>
        <v>0</v>
      </c>
      <c r="O13" s="104">
        <f t="shared" si="1"/>
        <v>67.67676767676768</v>
      </c>
      <c r="P13" s="104">
        <f t="shared" si="2"/>
        <v>1.0101010101010102</v>
      </c>
      <c r="Q13" s="104">
        <f t="shared" si="3"/>
        <v>0</v>
      </c>
      <c r="R13" s="104">
        <f t="shared" si="4"/>
        <v>0</v>
      </c>
      <c r="S13" s="104">
        <f t="shared" si="5"/>
        <v>11.11111111111111</v>
      </c>
      <c r="T13" s="104">
        <f t="shared" si="6"/>
        <v>0</v>
      </c>
      <c r="U13" s="104">
        <f t="shared" si="7"/>
        <v>35.35353535353536</v>
      </c>
      <c r="V13" s="104">
        <f t="shared" si="8"/>
        <v>33.33333333333333</v>
      </c>
      <c r="W13" s="104">
        <f t="shared" si="9"/>
        <v>0</v>
      </c>
    </row>
    <row r="14" spans="1:23" s="36" customFormat="1" ht="24.75" customHeight="1">
      <c r="A14" s="7">
        <v>5</v>
      </c>
      <c r="B14" s="40" t="s">
        <v>62</v>
      </c>
      <c r="C14" s="7">
        <v>70</v>
      </c>
      <c r="D14" s="7">
        <v>0</v>
      </c>
      <c r="E14" s="208">
        <v>63</v>
      </c>
      <c r="F14" s="7">
        <v>0</v>
      </c>
      <c r="G14" s="7">
        <v>0</v>
      </c>
      <c r="H14" s="102">
        <v>3</v>
      </c>
      <c r="I14" s="102">
        <v>8</v>
      </c>
      <c r="J14" s="103">
        <v>7</v>
      </c>
      <c r="K14" s="102">
        <v>21</v>
      </c>
      <c r="L14" s="102">
        <v>5</v>
      </c>
      <c r="M14" s="102">
        <v>1</v>
      </c>
      <c r="N14" s="104">
        <f t="shared" si="0"/>
        <v>0</v>
      </c>
      <c r="O14" s="104">
        <f t="shared" si="1"/>
        <v>90</v>
      </c>
      <c r="P14" s="104">
        <f t="shared" si="2"/>
        <v>0</v>
      </c>
      <c r="Q14" s="104">
        <f t="shared" si="3"/>
        <v>0</v>
      </c>
      <c r="R14" s="104">
        <f t="shared" si="4"/>
        <v>4.285714285714286</v>
      </c>
      <c r="S14" s="104">
        <f t="shared" si="5"/>
        <v>11.428571428571429</v>
      </c>
      <c r="T14" s="104">
        <f t="shared" si="6"/>
        <v>10</v>
      </c>
      <c r="U14" s="104">
        <f t="shared" si="7"/>
        <v>30</v>
      </c>
      <c r="V14" s="104">
        <f t="shared" si="8"/>
        <v>7.142857142857142</v>
      </c>
      <c r="W14" s="104">
        <f t="shared" si="9"/>
        <v>1.4285714285714286</v>
      </c>
    </row>
    <row r="15" spans="1:23" s="145" customFormat="1" ht="25.5" customHeight="1">
      <c r="A15" s="7">
        <v>6</v>
      </c>
      <c r="B15" s="40" t="s">
        <v>63</v>
      </c>
      <c r="C15" s="7">
        <v>180</v>
      </c>
      <c r="D15" s="7">
        <v>0</v>
      </c>
      <c r="E15" s="208">
        <v>95</v>
      </c>
      <c r="F15" s="7">
        <v>11</v>
      </c>
      <c r="G15" s="7">
        <v>1</v>
      </c>
      <c r="H15" s="102">
        <v>35</v>
      </c>
      <c r="I15" s="144">
        <v>106</v>
      </c>
      <c r="J15" s="102">
        <v>3</v>
      </c>
      <c r="K15" s="103">
        <v>114</v>
      </c>
      <c r="L15" s="102">
        <v>59</v>
      </c>
      <c r="M15" s="102">
        <v>0</v>
      </c>
      <c r="N15" s="104">
        <f t="shared" si="0"/>
        <v>0</v>
      </c>
      <c r="O15" s="104">
        <f t="shared" si="1"/>
        <v>52.77777777777778</v>
      </c>
      <c r="P15" s="104">
        <f t="shared" si="2"/>
        <v>6.111111111111111</v>
      </c>
      <c r="Q15" s="104">
        <f t="shared" si="3"/>
        <v>0.5555555555555556</v>
      </c>
      <c r="R15" s="104">
        <f t="shared" si="4"/>
        <v>19.444444444444446</v>
      </c>
      <c r="S15" s="104">
        <f t="shared" si="5"/>
        <v>58.88888888888889</v>
      </c>
      <c r="T15" s="104">
        <f t="shared" si="6"/>
        <v>1.6666666666666667</v>
      </c>
      <c r="U15" s="104">
        <f t="shared" si="7"/>
        <v>63.33333333333333</v>
      </c>
      <c r="V15" s="104">
        <f t="shared" si="8"/>
        <v>32.77777777777778</v>
      </c>
      <c r="W15" s="104">
        <f t="shared" si="9"/>
        <v>0</v>
      </c>
    </row>
    <row r="16" spans="1:23" s="36" customFormat="1" ht="27" customHeight="1">
      <c r="A16" s="7">
        <v>7</v>
      </c>
      <c r="B16" s="40" t="s">
        <v>64</v>
      </c>
      <c r="C16" s="7">
        <v>98</v>
      </c>
      <c r="D16" s="123">
        <v>1</v>
      </c>
      <c r="E16" s="210">
        <v>69</v>
      </c>
      <c r="F16" s="123">
        <v>8</v>
      </c>
      <c r="G16" s="123">
        <v>3</v>
      </c>
      <c r="H16" s="124">
        <v>8</v>
      </c>
      <c r="I16" s="124">
        <v>34</v>
      </c>
      <c r="J16" s="125">
        <v>11</v>
      </c>
      <c r="K16" s="124">
        <v>45</v>
      </c>
      <c r="L16" s="124">
        <v>27</v>
      </c>
      <c r="M16" s="124">
        <v>0</v>
      </c>
      <c r="N16" s="104">
        <f t="shared" si="0"/>
        <v>1.0204081632653061</v>
      </c>
      <c r="O16" s="104">
        <f t="shared" si="1"/>
        <v>70.40816326530613</v>
      </c>
      <c r="P16" s="104">
        <f t="shared" si="2"/>
        <v>8.16326530612245</v>
      </c>
      <c r="Q16" s="104">
        <f t="shared" si="3"/>
        <v>3.061224489795918</v>
      </c>
      <c r="R16" s="104">
        <f t="shared" si="4"/>
        <v>8.16326530612245</v>
      </c>
      <c r="S16" s="104">
        <f t="shared" si="5"/>
        <v>34.69387755102041</v>
      </c>
      <c r="T16" s="104">
        <f t="shared" si="6"/>
        <v>11.224489795918368</v>
      </c>
      <c r="U16" s="104">
        <f t="shared" si="7"/>
        <v>45.91836734693878</v>
      </c>
      <c r="V16" s="104">
        <f t="shared" si="8"/>
        <v>27.55102040816326</v>
      </c>
      <c r="W16" s="104">
        <f t="shared" si="9"/>
        <v>0</v>
      </c>
    </row>
    <row r="17" spans="1:23" s="35" customFormat="1" ht="27" customHeight="1">
      <c r="A17" s="7">
        <v>8</v>
      </c>
      <c r="B17" s="40" t="s">
        <v>65</v>
      </c>
      <c r="C17" s="126">
        <v>41</v>
      </c>
      <c r="D17" s="127">
        <v>0</v>
      </c>
      <c r="E17" s="127">
        <v>30</v>
      </c>
      <c r="F17" s="127">
        <v>0</v>
      </c>
      <c r="G17" s="127">
        <v>1</v>
      </c>
      <c r="H17" s="127">
        <v>1</v>
      </c>
      <c r="I17" s="127">
        <v>0</v>
      </c>
      <c r="J17" s="127">
        <v>0</v>
      </c>
      <c r="K17" s="127">
        <v>33</v>
      </c>
      <c r="L17" s="127">
        <v>11</v>
      </c>
      <c r="M17" s="127">
        <v>0</v>
      </c>
      <c r="N17" s="104">
        <f t="shared" si="0"/>
        <v>0</v>
      </c>
      <c r="O17" s="104">
        <f t="shared" si="1"/>
        <v>73.17073170731707</v>
      </c>
      <c r="P17" s="104">
        <f t="shared" si="2"/>
        <v>0</v>
      </c>
      <c r="Q17" s="104">
        <f t="shared" si="3"/>
        <v>2.4390243902439024</v>
      </c>
      <c r="R17" s="104">
        <f t="shared" si="4"/>
        <v>2.4390243902439024</v>
      </c>
      <c r="S17" s="104">
        <f t="shared" si="5"/>
        <v>0</v>
      </c>
      <c r="T17" s="104">
        <f t="shared" si="6"/>
        <v>0</v>
      </c>
      <c r="U17" s="104">
        <f t="shared" si="7"/>
        <v>80.48780487804879</v>
      </c>
      <c r="V17" s="104">
        <f t="shared" si="8"/>
        <v>26.82926829268293</v>
      </c>
      <c r="W17" s="104">
        <f t="shared" si="9"/>
        <v>0</v>
      </c>
    </row>
    <row r="18" spans="1:23" s="36" customFormat="1" ht="27" customHeight="1">
      <c r="A18" s="7">
        <v>9</v>
      </c>
      <c r="B18" s="40" t="s">
        <v>66</v>
      </c>
      <c r="C18" s="7">
        <v>55</v>
      </c>
      <c r="D18" s="123">
        <v>0</v>
      </c>
      <c r="E18" s="210">
        <v>43</v>
      </c>
      <c r="F18" s="123">
        <v>1</v>
      </c>
      <c r="G18" s="123">
        <v>0</v>
      </c>
      <c r="H18" s="124">
        <v>5</v>
      </c>
      <c r="I18" s="124">
        <v>5</v>
      </c>
      <c r="J18" s="125">
        <v>0</v>
      </c>
      <c r="K18" s="124">
        <v>52</v>
      </c>
      <c r="L18" s="124">
        <v>18</v>
      </c>
      <c r="M18" s="124">
        <v>0</v>
      </c>
      <c r="N18" s="104">
        <f t="shared" si="0"/>
        <v>0</v>
      </c>
      <c r="O18" s="104">
        <f t="shared" si="1"/>
        <v>78.18181818181819</v>
      </c>
      <c r="P18" s="104">
        <f t="shared" si="2"/>
        <v>1.8181818181818181</v>
      </c>
      <c r="Q18" s="104">
        <f t="shared" si="3"/>
        <v>0</v>
      </c>
      <c r="R18" s="104">
        <f t="shared" si="4"/>
        <v>9.090909090909092</v>
      </c>
      <c r="S18" s="104">
        <f t="shared" si="5"/>
        <v>9.090909090909092</v>
      </c>
      <c r="T18" s="104">
        <f t="shared" si="6"/>
        <v>0</v>
      </c>
      <c r="U18" s="104">
        <f t="shared" si="7"/>
        <v>94.54545454545455</v>
      </c>
      <c r="V18" s="104">
        <f t="shared" si="8"/>
        <v>32.72727272727273</v>
      </c>
      <c r="W18" s="104">
        <f t="shared" si="9"/>
        <v>0</v>
      </c>
    </row>
    <row r="19" spans="1:23" s="34" customFormat="1" ht="27" customHeight="1">
      <c r="A19" s="31"/>
      <c r="B19" s="42" t="s">
        <v>19</v>
      </c>
      <c r="C19" s="31">
        <f>SUM(C10:C18)</f>
        <v>783</v>
      </c>
      <c r="D19" s="31">
        <f>SUM(D11:D18)</f>
        <v>1</v>
      </c>
      <c r="E19" s="31">
        <f aca="true" t="shared" si="10" ref="E19:M19">SUM(E10:E18)</f>
        <v>517</v>
      </c>
      <c r="F19" s="31">
        <f t="shared" si="10"/>
        <v>23</v>
      </c>
      <c r="G19" s="31">
        <f t="shared" si="10"/>
        <v>5</v>
      </c>
      <c r="H19" s="32">
        <f t="shared" si="10"/>
        <v>56</v>
      </c>
      <c r="I19" s="32">
        <f t="shared" si="10"/>
        <v>207</v>
      </c>
      <c r="J19" s="33">
        <f t="shared" si="10"/>
        <v>73</v>
      </c>
      <c r="K19" s="32">
        <f t="shared" si="10"/>
        <v>390</v>
      </c>
      <c r="L19" s="32">
        <f t="shared" si="10"/>
        <v>281</v>
      </c>
      <c r="M19" s="32">
        <f t="shared" si="10"/>
        <v>1</v>
      </c>
      <c r="N19" s="128">
        <f t="shared" si="0"/>
        <v>0.1277139208173691</v>
      </c>
      <c r="O19" s="128">
        <f t="shared" si="1"/>
        <v>66.02809706257982</v>
      </c>
      <c r="P19" s="128">
        <f t="shared" si="2"/>
        <v>2.937420178799489</v>
      </c>
      <c r="Q19" s="128">
        <f t="shared" si="3"/>
        <v>0.6385696040868455</v>
      </c>
      <c r="R19" s="128">
        <f t="shared" si="4"/>
        <v>7.151979565772669</v>
      </c>
      <c r="S19" s="128">
        <f t="shared" si="5"/>
        <v>26.436781609195403</v>
      </c>
      <c r="T19" s="128">
        <f t="shared" si="6"/>
        <v>9.323116219667945</v>
      </c>
      <c r="U19" s="128">
        <f t="shared" si="7"/>
        <v>49.808429118773944</v>
      </c>
      <c r="V19" s="128">
        <f t="shared" si="8"/>
        <v>35.887611749680715</v>
      </c>
      <c r="W19" s="128">
        <f t="shared" si="9"/>
        <v>0.1277139208173691</v>
      </c>
    </row>
    <row r="20" ht="15">
      <c r="A20" s="8"/>
    </row>
    <row r="21" spans="1:23" s="9" customFormat="1" ht="28.5" customHeight="1">
      <c r="A21" s="309" t="s">
        <v>8</v>
      </c>
      <c r="B21" s="306" t="s">
        <v>9</v>
      </c>
      <c r="C21" s="306"/>
      <c r="D21" s="310" t="s">
        <v>10</v>
      </c>
      <c r="E21" s="311"/>
      <c r="F21" s="311"/>
      <c r="G21" s="311"/>
      <c r="H21" s="312"/>
      <c r="I21" s="305" t="s">
        <v>11</v>
      </c>
      <c r="J21" s="305"/>
      <c r="K21" s="305"/>
      <c r="L21" s="305"/>
      <c r="M21" s="305" t="s">
        <v>12</v>
      </c>
      <c r="N21" s="305"/>
      <c r="O21" s="305"/>
      <c r="P21" s="305"/>
      <c r="Q21" s="305"/>
      <c r="R21" s="306" t="s">
        <v>13</v>
      </c>
      <c r="S21" s="306"/>
      <c r="T21" s="306"/>
      <c r="U21" s="306"/>
      <c r="V21" s="306"/>
      <c r="W21" s="306"/>
    </row>
    <row r="22" spans="1:23" s="9" customFormat="1" ht="28.5" customHeight="1">
      <c r="A22" s="309"/>
      <c r="B22" s="306" t="s">
        <v>14</v>
      </c>
      <c r="C22" s="306"/>
      <c r="D22" s="310" t="s">
        <v>15</v>
      </c>
      <c r="E22" s="311"/>
      <c r="F22" s="311"/>
      <c r="G22" s="311"/>
      <c r="H22" s="312"/>
      <c r="I22" s="305" t="s">
        <v>16</v>
      </c>
      <c r="J22" s="305"/>
      <c r="K22" s="305"/>
      <c r="L22" s="305"/>
      <c r="M22" s="305" t="s">
        <v>17</v>
      </c>
      <c r="N22" s="305"/>
      <c r="O22" s="305"/>
      <c r="P22" s="305"/>
      <c r="Q22" s="305"/>
      <c r="R22" s="306" t="s">
        <v>18</v>
      </c>
      <c r="S22" s="306"/>
      <c r="T22" s="306"/>
      <c r="U22" s="306"/>
      <c r="V22" s="306"/>
      <c r="W22" s="306"/>
    </row>
    <row r="23" spans="2:22" s="4" customFormat="1" ht="18.75" customHeight="1">
      <c r="B23" s="44"/>
      <c r="P23" s="307"/>
      <c r="Q23" s="307"/>
      <c r="R23" s="307"/>
      <c r="S23" s="307"/>
      <c r="T23" s="307"/>
      <c r="U23" s="307"/>
      <c r="V23" s="307"/>
    </row>
    <row r="24" spans="1:23" s="4" customFormat="1" ht="15" customHeight="1">
      <c r="A24" s="85" t="s">
        <v>144</v>
      </c>
      <c r="B24" s="75"/>
      <c r="C24" s="75"/>
      <c r="D24" s="75"/>
      <c r="E24" s="75"/>
      <c r="F24" s="75"/>
      <c r="G24" s="75"/>
      <c r="H24" s="75"/>
      <c r="I24" s="75"/>
      <c r="J24" s="258" t="s">
        <v>145</v>
      </c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</row>
    <row r="25" spans="1:22" s="4" customFormat="1" ht="15" customHeight="1">
      <c r="A25" s="11"/>
      <c r="B25" s="45"/>
      <c r="P25" s="308"/>
      <c r="Q25" s="308"/>
      <c r="R25" s="308"/>
      <c r="S25" s="308"/>
      <c r="T25" s="308"/>
      <c r="U25" s="308"/>
      <c r="V25" s="308"/>
    </row>
    <row r="30" spans="3:9" ht="15">
      <c r="C30" s="95">
        <v>1</v>
      </c>
      <c r="D30" s="6" t="s">
        <v>150</v>
      </c>
      <c r="I30" s="6" t="s">
        <v>151</v>
      </c>
    </row>
    <row r="31" spans="3:12" ht="15">
      <c r="C31" s="95"/>
      <c r="I31" s="6" t="s">
        <v>152</v>
      </c>
      <c r="L31" s="6" t="s">
        <v>153</v>
      </c>
    </row>
    <row r="32" spans="2:12" ht="15.75">
      <c r="B32" s="40" t="s">
        <v>58</v>
      </c>
      <c r="C32" s="6">
        <f>'[1]PT HN GUI HUYEN'!I10</f>
        <v>55</v>
      </c>
      <c r="I32" s="6">
        <f>C10-C32</f>
        <v>35</v>
      </c>
      <c r="L32" s="6">
        <f>I32-E10</f>
        <v>0</v>
      </c>
    </row>
    <row r="33" spans="2:12" s="97" customFormat="1" ht="15.75">
      <c r="B33" s="96" t="s">
        <v>59</v>
      </c>
      <c r="C33" s="97">
        <f>'[1]PT HN GUI HUYEN'!I11</f>
        <v>18</v>
      </c>
      <c r="I33" s="97">
        <f aca="true" t="shared" si="11" ref="I33:I40">C11-C33</f>
        <v>24</v>
      </c>
      <c r="L33" s="98">
        <f aca="true" t="shared" si="12" ref="L33:L40">I33-E11</f>
        <v>1</v>
      </c>
    </row>
    <row r="34" spans="2:12" s="97" customFormat="1" ht="15.75">
      <c r="B34" s="96" t="s">
        <v>60</v>
      </c>
      <c r="C34" s="97">
        <f>'[1]PT HN GUI HUYEN'!I12</f>
        <v>44</v>
      </c>
      <c r="I34" s="97">
        <f t="shared" si="11"/>
        <v>64</v>
      </c>
      <c r="L34" s="98">
        <f t="shared" si="12"/>
        <v>-28</v>
      </c>
    </row>
    <row r="35" spans="2:12" s="97" customFormat="1" ht="15.75">
      <c r="B35" s="96" t="s">
        <v>61</v>
      </c>
      <c r="C35" s="97">
        <f>'[1]PT HN GUI HUYEN'!I13</f>
        <v>30</v>
      </c>
      <c r="I35" s="97">
        <f t="shared" si="11"/>
        <v>69</v>
      </c>
      <c r="L35" s="98">
        <f t="shared" si="12"/>
        <v>2</v>
      </c>
    </row>
    <row r="36" spans="2:12" s="97" customFormat="1" ht="15.75">
      <c r="B36" s="96" t="s">
        <v>62</v>
      </c>
      <c r="C36" s="97">
        <f>'[1]PT HN GUI HUYEN'!I14</f>
        <v>7</v>
      </c>
      <c r="I36" s="97">
        <f t="shared" si="11"/>
        <v>63</v>
      </c>
      <c r="L36" s="98">
        <f t="shared" si="12"/>
        <v>0</v>
      </c>
    </row>
    <row r="37" spans="2:12" ht="15.75">
      <c r="B37" s="40" t="s">
        <v>63</v>
      </c>
      <c r="C37" s="6">
        <f>'[1]PT HN GUI HUYEN'!I15</f>
        <v>33</v>
      </c>
      <c r="I37" s="6">
        <f t="shared" si="11"/>
        <v>147</v>
      </c>
      <c r="L37" s="6">
        <f t="shared" si="12"/>
        <v>52</v>
      </c>
    </row>
    <row r="38" spans="2:12" s="98" customFormat="1" ht="15.75">
      <c r="B38" s="96" t="s">
        <v>64</v>
      </c>
      <c r="C38" s="98">
        <f>'[1]PT HN GUI HUYEN'!I16</f>
        <v>26</v>
      </c>
      <c r="I38" s="98">
        <f t="shared" si="11"/>
        <v>72</v>
      </c>
      <c r="L38" s="98">
        <f t="shared" si="12"/>
        <v>3</v>
      </c>
    </row>
    <row r="39" spans="2:12" s="98" customFormat="1" ht="15.75">
      <c r="B39" s="96" t="s">
        <v>65</v>
      </c>
      <c r="C39" s="98">
        <f>'[1]PT HN GUI HUYEN'!I17</f>
        <v>11</v>
      </c>
      <c r="I39" s="98">
        <f t="shared" si="11"/>
        <v>30</v>
      </c>
      <c r="L39" s="98">
        <f t="shared" si="12"/>
        <v>0</v>
      </c>
    </row>
    <row r="40" spans="2:12" s="98" customFormat="1" ht="15.75">
      <c r="B40" s="96" t="s">
        <v>66</v>
      </c>
      <c r="C40" s="98">
        <f>'[1]PT HN GUI HUYEN'!I18</f>
        <v>12</v>
      </c>
      <c r="I40" s="98">
        <f t="shared" si="11"/>
        <v>43</v>
      </c>
      <c r="L40" s="98">
        <f t="shared" si="12"/>
        <v>0</v>
      </c>
    </row>
  </sheetData>
  <mergeCells count="25">
    <mergeCell ref="A1:C1"/>
    <mergeCell ref="D1:W1"/>
    <mergeCell ref="A2:C2"/>
    <mergeCell ref="D2:W2"/>
    <mergeCell ref="A5:W5"/>
    <mergeCell ref="A6:W6"/>
    <mergeCell ref="A8:A9"/>
    <mergeCell ref="B8:B9"/>
    <mergeCell ref="C8:C9"/>
    <mergeCell ref="D8:M8"/>
    <mergeCell ref="N8:W8"/>
    <mergeCell ref="P23:V23"/>
    <mergeCell ref="J24:W24"/>
    <mergeCell ref="P25:V25"/>
    <mergeCell ref="A21:A22"/>
    <mergeCell ref="B21:C21"/>
    <mergeCell ref="D21:H21"/>
    <mergeCell ref="I21:L21"/>
    <mergeCell ref="B22:C22"/>
    <mergeCell ref="D22:H22"/>
    <mergeCell ref="I22:L22"/>
    <mergeCell ref="M21:Q21"/>
    <mergeCell ref="R21:W21"/>
    <mergeCell ref="R22:W22"/>
    <mergeCell ref="M22:Q22"/>
  </mergeCells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1">
      <selection activeCell="E8" sqref="E8"/>
    </sheetView>
  </sheetViews>
  <sheetFormatPr defaultColWidth="9.00390625" defaultRowHeight="15.75"/>
  <cols>
    <col min="1" max="1" width="4.625" style="6" customWidth="1"/>
    <col min="2" max="2" width="13.125" style="6" customWidth="1"/>
    <col min="3" max="3" width="7.25390625" style="6" customWidth="1"/>
    <col min="4" max="4" width="5.25390625" style="6" customWidth="1"/>
    <col min="5" max="5" width="5.125" style="6" customWidth="1"/>
    <col min="6" max="6" width="5.50390625" style="6" customWidth="1"/>
    <col min="7" max="7" width="5.00390625" style="6" customWidth="1"/>
    <col min="8" max="8" width="4.375" style="6" customWidth="1"/>
    <col min="9" max="9" width="4.875" style="6" customWidth="1"/>
    <col min="10" max="10" width="5.125" style="6" customWidth="1"/>
    <col min="11" max="11" width="5.25390625" style="6" customWidth="1"/>
    <col min="12" max="12" width="4.875" style="6" customWidth="1"/>
    <col min="13" max="13" width="5.125" style="6" customWidth="1"/>
    <col min="14" max="14" width="5.50390625" style="6" customWidth="1"/>
    <col min="15" max="15" width="5.00390625" style="6" customWidth="1"/>
    <col min="16" max="16" width="4.75390625" style="6" customWidth="1"/>
    <col min="17" max="17" width="5.125" style="6" customWidth="1"/>
    <col min="18" max="18" width="5.00390625" style="6" customWidth="1"/>
    <col min="19" max="19" width="5.625" style="6" customWidth="1"/>
    <col min="20" max="20" width="5.00390625" style="6" customWidth="1"/>
    <col min="21" max="22" width="4.875" style="6" customWidth="1"/>
    <col min="23" max="23" width="4.625" style="6" customWidth="1"/>
    <col min="24" max="16384" width="9.00390625" style="6" customWidth="1"/>
  </cols>
  <sheetData>
    <row r="1" spans="1:23" ht="15.75">
      <c r="A1" s="262" t="s">
        <v>43</v>
      </c>
      <c r="B1" s="262"/>
      <c r="C1" s="262"/>
      <c r="D1" s="262" t="s">
        <v>3</v>
      </c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1:23" ht="15.75">
      <c r="A2" s="262" t="s">
        <v>44</v>
      </c>
      <c r="B2" s="262"/>
      <c r="C2" s="262"/>
      <c r="D2" s="262" t="s">
        <v>4</v>
      </c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</row>
    <row r="3" spans="1:23" ht="16.5">
      <c r="A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22" t="s">
        <v>42</v>
      </c>
      <c r="V3" s="322"/>
      <c r="W3" s="322"/>
    </row>
    <row r="4" spans="1:23" ht="18.75" customHeight="1">
      <c r="A4" s="322" t="s">
        <v>20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</row>
    <row r="5" spans="1:23" ht="18.75" customHeight="1">
      <c r="A5" s="287" t="s">
        <v>53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</row>
    <row r="6" spans="1:23" ht="18.75" customHeight="1">
      <c r="A6" s="323" t="s">
        <v>0</v>
      </c>
      <c r="B6" s="325" t="s">
        <v>5</v>
      </c>
      <c r="C6" s="323" t="s">
        <v>21</v>
      </c>
      <c r="D6" s="327" t="s">
        <v>48</v>
      </c>
      <c r="E6" s="328"/>
      <c r="F6" s="328"/>
      <c r="G6" s="328"/>
      <c r="H6" s="328"/>
      <c r="I6" s="328"/>
      <c r="J6" s="328"/>
      <c r="K6" s="328"/>
      <c r="L6" s="328"/>
      <c r="M6" s="329"/>
      <c r="N6" s="327" t="s">
        <v>49</v>
      </c>
      <c r="O6" s="328"/>
      <c r="P6" s="328"/>
      <c r="Q6" s="328"/>
      <c r="R6" s="328"/>
      <c r="S6" s="328"/>
      <c r="T6" s="328"/>
      <c r="U6" s="328"/>
      <c r="V6" s="328"/>
      <c r="W6" s="329"/>
    </row>
    <row r="7" spans="1:23" ht="29.25" customHeight="1">
      <c r="A7" s="324"/>
      <c r="B7" s="326"/>
      <c r="C7" s="324"/>
      <c r="D7" s="31">
        <v>1</v>
      </c>
      <c r="E7" s="31">
        <v>2</v>
      </c>
      <c r="F7" s="31">
        <v>3</v>
      </c>
      <c r="G7" s="31">
        <v>4</v>
      </c>
      <c r="H7" s="31">
        <v>5</v>
      </c>
      <c r="I7" s="31">
        <v>6</v>
      </c>
      <c r="J7" s="31">
        <v>7</v>
      </c>
      <c r="K7" s="31">
        <v>8</v>
      </c>
      <c r="L7" s="31">
        <v>9</v>
      </c>
      <c r="M7" s="31">
        <v>10</v>
      </c>
      <c r="N7" s="55">
        <v>1</v>
      </c>
      <c r="O7" s="55">
        <v>2</v>
      </c>
      <c r="P7" s="55">
        <v>3</v>
      </c>
      <c r="Q7" s="55">
        <v>4</v>
      </c>
      <c r="R7" s="55">
        <v>5</v>
      </c>
      <c r="S7" s="55">
        <v>6</v>
      </c>
      <c r="T7" s="55">
        <v>7</v>
      </c>
      <c r="U7" s="55">
        <v>8</v>
      </c>
      <c r="V7" s="55">
        <v>9</v>
      </c>
      <c r="W7" s="55">
        <v>10</v>
      </c>
    </row>
    <row r="8" spans="1:23" s="50" customFormat="1" ht="27" customHeight="1">
      <c r="A8" s="54">
        <v>1</v>
      </c>
      <c r="B8" s="40" t="s">
        <v>58</v>
      </c>
      <c r="C8" s="56">
        <v>65</v>
      </c>
      <c r="D8" s="56">
        <v>0</v>
      </c>
      <c r="E8" s="56">
        <v>44</v>
      </c>
      <c r="F8" s="56">
        <v>0</v>
      </c>
      <c r="G8" s="56">
        <v>0</v>
      </c>
      <c r="H8" s="129">
        <v>3</v>
      </c>
      <c r="I8" s="129">
        <v>10</v>
      </c>
      <c r="J8" s="130">
        <v>0</v>
      </c>
      <c r="K8" s="129">
        <v>0</v>
      </c>
      <c r="L8" s="129">
        <v>20</v>
      </c>
      <c r="M8" s="129">
        <v>0</v>
      </c>
      <c r="N8" s="107">
        <f>D8/C8*100</f>
        <v>0</v>
      </c>
      <c r="O8" s="107">
        <f>E8/C8*100</f>
        <v>67.6923076923077</v>
      </c>
      <c r="P8" s="107">
        <f>F8/C8*100</f>
        <v>0</v>
      </c>
      <c r="Q8" s="107">
        <f>G8/C8*100</f>
        <v>0</v>
      </c>
      <c r="R8" s="107">
        <f>H8/C8*100</f>
        <v>4.615384615384616</v>
      </c>
      <c r="S8" s="107">
        <f>I8/C8*100</f>
        <v>15.384615384615385</v>
      </c>
      <c r="T8" s="107">
        <f>J8/C8*100</f>
        <v>0</v>
      </c>
      <c r="U8" s="107">
        <f>K8/C8*100</f>
        <v>0</v>
      </c>
      <c r="V8" s="107">
        <f>L8/C8*100</f>
        <v>30.76923076923077</v>
      </c>
      <c r="W8" s="107">
        <f>M8/C8*100</f>
        <v>0</v>
      </c>
    </row>
    <row r="9" spans="1:23" s="51" customFormat="1" ht="22.5" customHeight="1">
      <c r="A9" s="54">
        <v>2</v>
      </c>
      <c r="B9" s="40" t="s">
        <v>59</v>
      </c>
      <c r="C9" s="56">
        <v>25</v>
      </c>
      <c r="D9" s="54">
        <v>0</v>
      </c>
      <c r="E9" s="54">
        <v>22</v>
      </c>
      <c r="F9" s="54">
        <v>4</v>
      </c>
      <c r="G9" s="54">
        <v>0</v>
      </c>
      <c r="H9" s="105">
        <v>0</v>
      </c>
      <c r="I9" s="105">
        <v>5</v>
      </c>
      <c r="J9" s="106">
        <v>0</v>
      </c>
      <c r="K9" s="105">
        <v>2</v>
      </c>
      <c r="L9" s="105">
        <v>1</v>
      </c>
      <c r="M9" s="105">
        <v>0</v>
      </c>
      <c r="N9" s="107">
        <f aca="true" t="shared" si="0" ref="N9:N17">D9/C9*100</f>
        <v>0</v>
      </c>
      <c r="O9" s="107">
        <f aca="true" t="shared" si="1" ref="O9:O17">E9/C9*100</f>
        <v>88</v>
      </c>
      <c r="P9" s="107">
        <f aca="true" t="shared" si="2" ref="P9:P17">F9/C9*100</f>
        <v>16</v>
      </c>
      <c r="Q9" s="107">
        <f aca="true" t="shared" si="3" ref="Q9:Q17">G9/C9*100</f>
        <v>0</v>
      </c>
      <c r="R9" s="107">
        <f aca="true" t="shared" si="4" ref="R9:R17">H9/C9*100</f>
        <v>0</v>
      </c>
      <c r="S9" s="107">
        <f aca="true" t="shared" si="5" ref="S9:S17">I9/C9*100</f>
        <v>20</v>
      </c>
      <c r="T9" s="107">
        <f aca="true" t="shared" si="6" ref="T9:T17">J9/C9*100</f>
        <v>0</v>
      </c>
      <c r="U9" s="107">
        <f aca="true" t="shared" si="7" ref="U9:U17">K9/C9*100</f>
        <v>8</v>
      </c>
      <c r="V9" s="107">
        <f aca="true" t="shared" si="8" ref="V9:V17">L9/C9*100</f>
        <v>4</v>
      </c>
      <c r="W9" s="107">
        <f aca="true" t="shared" si="9" ref="W9:W17">M9/C9*100</f>
        <v>0</v>
      </c>
    </row>
    <row r="10" spans="1:23" s="51" customFormat="1" ht="27" customHeight="1">
      <c r="A10" s="54">
        <v>3</v>
      </c>
      <c r="B10" s="40" t="s">
        <v>60</v>
      </c>
      <c r="C10" s="56">
        <v>151</v>
      </c>
      <c r="D10" s="131">
        <v>0</v>
      </c>
      <c r="E10" s="132">
        <v>92</v>
      </c>
      <c r="F10" s="131">
        <v>0</v>
      </c>
      <c r="G10" s="131">
        <v>0</v>
      </c>
      <c r="H10" s="131">
        <v>0</v>
      </c>
      <c r="I10" s="131">
        <v>35</v>
      </c>
      <c r="J10" s="133">
        <v>92</v>
      </c>
      <c r="K10" s="131">
        <v>75</v>
      </c>
      <c r="L10" s="131">
        <v>5</v>
      </c>
      <c r="M10" s="131">
        <v>0</v>
      </c>
      <c r="N10" s="107">
        <f t="shared" si="0"/>
        <v>0</v>
      </c>
      <c r="O10" s="107">
        <f t="shared" si="1"/>
        <v>60.9271523178808</v>
      </c>
      <c r="P10" s="107">
        <f t="shared" si="2"/>
        <v>0</v>
      </c>
      <c r="Q10" s="107">
        <f t="shared" si="3"/>
        <v>0</v>
      </c>
      <c r="R10" s="107">
        <f t="shared" si="4"/>
        <v>0</v>
      </c>
      <c r="S10" s="107">
        <f t="shared" si="5"/>
        <v>23.178807947019866</v>
      </c>
      <c r="T10" s="107">
        <f t="shared" si="6"/>
        <v>60.9271523178808</v>
      </c>
      <c r="U10" s="107">
        <f t="shared" si="7"/>
        <v>49.668874172185426</v>
      </c>
      <c r="V10" s="107">
        <f t="shared" si="8"/>
        <v>3.3112582781456954</v>
      </c>
      <c r="W10" s="107">
        <f t="shared" si="9"/>
        <v>0</v>
      </c>
    </row>
    <row r="11" spans="1:23" s="51" customFormat="1" ht="29.25" customHeight="1">
      <c r="A11" s="54">
        <v>4</v>
      </c>
      <c r="B11" s="40" t="s">
        <v>61</v>
      </c>
      <c r="C11" s="56">
        <v>97</v>
      </c>
      <c r="D11" s="54">
        <v>0</v>
      </c>
      <c r="E11" s="54">
        <v>93</v>
      </c>
      <c r="F11" s="54">
        <v>0</v>
      </c>
      <c r="G11" s="54">
        <v>0</v>
      </c>
      <c r="H11" s="105">
        <v>0</v>
      </c>
      <c r="I11" s="105">
        <v>13</v>
      </c>
      <c r="J11" s="106">
        <v>0</v>
      </c>
      <c r="K11" s="105">
        <v>19</v>
      </c>
      <c r="L11" s="105">
        <v>0</v>
      </c>
      <c r="M11" s="105">
        <v>0</v>
      </c>
      <c r="N11" s="107">
        <f t="shared" si="0"/>
        <v>0</v>
      </c>
      <c r="O11" s="107">
        <f t="shared" si="1"/>
        <v>95.87628865979381</v>
      </c>
      <c r="P11" s="107">
        <f t="shared" si="2"/>
        <v>0</v>
      </c>
      <c r="Q11" s="107">
        <f t="shared" si="3"/>
        <v>0</v>
      </c>
      <c r="R11" s="107">
        <f t="shared" si="4"/>
        <v>0</v>
      </c>
      <c r="S11" s="107">
        <f t="shared" si="5"/>
        <v>13.402061855670103</v>
      </c>
      <c r="T11" s="107">
        <f t="shared" si="6"/>
        <v>0</v>
      </c>
      <c r="U11" s="107">
        <f t="shared" si="7"/>
        <v>19.587628865979383</v>
      </c>
      <c r="V11" s="107">
        <f t="shared" si="8"/>
        <v>0</v>
      </c>
      <c r="W11" s="107">
        <f t="shared" si="9"/>
        <v>0</v>
      </c>
    </row>
    <row r="12" spans="1:23" s="51" customFormat="1" ht="24.75" customHeight="1">
      <c r="A12" s="54">
        <v>5</v>
      </c>
      <c r="B12" s="40" t="s">
        <v>62</v>
      </c>
      <c r="C12" s="56">
        <v>83</v>
      </c>
      <c r="D12" s="56">
        <v>0</v>
      </c>
      <c r="E12" s="56">
        <v>83</v>
      </c>
      <c r="F12" s="56">
        <v>0</v>
      </c>
      <c r="G12" s="56">
        <v>0</v>
      </c>
      <c r="H12" s="129">
        <v>2</v>
      </c>
      <c r="I12" s="105">
        <v>5</v>
      </c>
      <c r="J12" s="130">
        <v>13</v>
      </c>
      <c r="K12" s="129">
        <v>18</v>
      </c>
      <c r="L12" s="129">
        <v>0</v>
      </c>
      <c r="M12" s="129">
        <v>0</v>
      </c>
      <c r="N12" s="107">
        <f t="shared" si="0"/>
        <v>0</v>
      </c>
      <c r="O12" s="107">
        <f t="shared" si="1"/>
        <v>100</v>
      </c>
      <c r="P12" s="107">
        <f t="shared" si="2"/>
        <v>0</v>
      </c>
      <c r="Q12" s="107">
        <f t="shared" si="3"/>
        <v>0</v>
      </c>
      <c r="R12" s="107">
        <f t="shared" si="4"/>
        <v>2.4096385542168677</v>
      </c>
      <c r="S12" s="107">
        <f t="shared" si="5"/>
        <v>6.024096385542169</v>
      </c>
      <c r="T12" s="107">
        <f t="shared" si="6"/>
        <v>15.66265060240964</v>
      </c>
      <c r="U12" s="107">
        <f t="shared" si="7"/>
        <v>21.686746987951807</v>
      </c>
      <c r="V12" s="107">
        <f t="shared" si="8"/>
        <v>0</v>
      </c>
      <c r="W12" s="107">
        <f t="shared" si="9"/>
        <v>0</v>
      </c>
    </row>
    <row r="13" spans="1:23" s="147" customFormat="1" ht="25.5" customHeight="1">
      <c r="A13" s="54">
        <v>6</v>
      </c>
      <c r="B13" s="40" t="s">
        <v>63</v>
      </c>
      <c r="C13" s="56">
        <v>117</v>
      </c>
      <c r="D13" s="54">
        <v>0</v>
      </c>
      <c r="E13" s="54">
        <v>98</v>
      </c>
      <c r="F13" s="54">
        <v>4</v>
      </c>
      <c r="G13" s="54">
        <v>0</v>
      </c>
      <c r="H13" s="105">
        <v>2</v>
      </c>
      <c r="I13" s="146">
        <v>62</v>
      </c>
      <c r="J13" s="105">
        <v>0</v>
      </c>
      <c r="K13" s="106">
        <v>59</v>
      </c>
      <c r="L13" s="105">
        <v>0</v>
      </c>
      <c r="M13" s="105">
        <v>0</v>
      </c>
      <c r="N13" s="107">
        <f t="shared" si="0"/>
        <v>0</v>
      </c>
      <c r="O13" s="107">
        <f t="shared" si="1"/>
        <v>83.76068376068376</v>
      </c>
      <c r="P13" s="107">
        <f t="shared" si="2"/>
        <v>3.418803418803419</v>
      </c>
      <c r="Q13" s="107">
        <f t="shared" si="3"/>
        <v>0</v>
      </c>
      <c r="R13" s="107">
        <f t="shared" si="4"/>
        <v>1.7094017094017095</v>
      </c>
      <c r="S13" s="107">
        <f t="shared" si="5"/>
        <v>52.991452991452995</v>
      </c>
      <c r="T13" s="107">
        <f t="shared" si="6"/>
        <v>0</v>
      </c>
      <c r="U13" s="107">
        <f t="shared" si="7"/>
        <v>50.427350427350426</v>
      </c>
      <c r="V13" s="107">
        <f t="shared" si="8"/>
        <v>0</v>
      </c>
      <c r="W13" s="107">
        <f t="shared" si="9"/>
        <v>0</v>
      </c>
    </row>
    <row r="14" spans="1:23" s="51" customFormat="1" ht="27" customHeight="1">
      <c r="A14" s="54">
        <v>7</v>
      </c>
      <c r="B14" s="40" t="s">
        <v>64</v>
      </c>
      <c r="C14" s="56">
        <v>79</v>
      </c>
      <c r="D14" s="56">
        <v>0</v>
      </c>
      <c r="E14" s="56">
        <v>79</v>
      </c>
      <c r="F14" s="56">
        <v>0</v>
      </c>
      <c r="G14" s="56">
        <v>1</v>
      </c>
      <c r="H14" s="129">
        <v>2</v>
      </c>
      <c r="I14" s="129">
        <v>6</v>
      </c>
      <c r="J14" s="130">
        <v>1</v>
      </c>
      <c r="K14" s="129">
        <v>35</v>
      </c>
      <c r="L14" s="129">
        <v>2</v>
      </c>
      <c r="M14" s="129">
        <v>0</v>
      </c>
      <c r="N14" s="107">
        <f t="shared" si="0"/>
        <v>0</v>
      </c>
      <c r="O14" s="107">
        <f t="shared" si="1"/>
        <v>100</v>
      </c>
      <c r="P14" s="107">
        <f t="shared" si="2"/>
        <v>0</v>
      </c>
      <c r="Q14" s="107">
        <f t="shared" si="3"/>
        <v>1.2658227848101267</v>
      </c>
      <c r="R14" s="107">
        <f t="shared" si="4"/>
        <v>2.5316455696202533</v>
      </c>
      <c r="S14" s="107">
        <f t="shared" si="5"/>
        <v>7.59493670886076</v>
      </c>
      <c r="T14" s="107">
        <f t="shared" si="6"/>
        <v>1.2658227848101267</v>
      </c>
      <c r="U14" s="107">
        <f t="shared" si="7"/>
        <v>44.303797468354425</v>
      </c>
      <c r="V14" s="107">
        <f t="shared" si="8"/>
        <v>2.5316455696202533</v>
      </c>
      <c r="W14" s="107">
        <f t="shared" si="9"/>
        <v>0</v>
      </c>
    </row>
    <row r="15" spans="1:23" s="51" customFormat="1" ht="27" customHeight="1">
      <c r="A15" s="54">
        <v>8</v>
      </c>
      <c r="B15" s="40" t="s">
        <v>65</v>
      </c>
      <c r="C15" s="56">
        <v>40</v>
      </c>
      <c r="D15" s="56">
        <v>0</v>
      </c>
      <c r="E15" s="56">
        <v>38</v>
      </c>
      <c r="F15" s="56">
        <v>0</v>
      </c>
      <c r="G15" s="56">
        <v>1</v>
      </c>
      <c r="H15" s="129">
        <v>0</v>
      </c>
      <c r="I15" s="129">
        <v>4</v>
      </c>
      <c r="J15" s="130">
        <v>0</v>
      </c>
      <c r="K15" s="129">
        <v>27</v>
      </c>
      <c r="L15" s="129">
        <v>0</v>
      </c>
      <c r="M15" s="129">
        <v>0</v>
      </c>
      <c r="N15" s="107">
        <f t="shared" si="0"/>
        <v>0</v>
      </c>
      <c r="O15" s="107">
        <f t="shared" si="1"/>
        <v>95</v>
      </c>
      <c r="P15" s="107">
        <f t="shared" si="2"/>
        <v>0</v>
      </c>
      <c r="Q15" s="107">
        <f t="shared" si="3"/>
        <v>2.5</v>
      </c>
      <c r="R15" s="107">
        <f t="shared" si="4"/>
        <v>0</v>
      </c>
      <c r="S15" s="107">
        <f t="shared" si="5"/>
        <v>10</v>
      </c>
      <c r="T15" s="107">
        <f t="shared" si="6"/>
        <v>0</v>
      </c>
      <c r="U15" s="107">
        <f t="shared" si="7"/>
        <v>67.5</v>
      </c>
      <c r="V15" s="107">
        <f t="shared" si="8"/>
        <v>0</v>
      </c>
      <c r="W15" s="107">
        <f t="shared" si="9"/>
        <v>0</v>
      </c>
    </row>
    <row r="16" spans="1:23" s="51" customFormat="1" ht="27" customHeight="1">
      <c r="A16" s="54">
        <v>9</v>
      </c>
      <c r="B16" s="40" t="s">
        <v>66</v>
      </c>
      <c r="C16" s="56">
        <v>126</v>
      </c>
      <c r="D16" s="56">
        <v>0</v>
      </c>
      <c r="E16" s="56">
        <v>96</v>
      </c>
      <c r="F16" s="56">
        <v>1</v>
      </c>
      <c r="G16" s="56">
        <v>1</v>
      </c>
      <c r="H16" s="129">
        <v>2</v>
      </c>
      <c r="I16" s="129">
        <v>5</v>
      </c>
      <c r="J16" s="130">
        <v>0</v>
      </c>
      <c r="K16" s="211">
        <v>119</v>
      </c>
      <c r="L16" s="129">
        <v>15</v>
      </c>
      <c r="M16" s="129">
        <v>0</v>
      </c>
      <c r="N16" s="107">
        <f t="shared" si="0"/>
        <v>0</v>
      </c>
      <c r="O16" s="107">
        <f t="shared" si="1"/>
        <v>76.19047619047619</v>
      </c>
      <c r="P16" s="107">
        <f t="shared" si="2"/>
        <v>0.7936507936507936</v>
      </c>
      <c r="Q16" s="107">
        <f t="shared" si="3"/>
        <v>0.7936507936507936</v>
      </c>
      <c r="R16" s="107">
        <f t="shared" si="4"/>
        <v>1.5873015873015872</v>
      </c>
      <c r="S16" s="107">
        <f t="shared" si="5"/>
        <v>3.968253968253968</v>
      </c>
      <c r="T16" s="107">
        <f t="shared" si="6"/>
        <v>0</v>
      </c>
      <c r="U16" s="107">
        <f t="shared" si="7"/>
        <v>94.44444444444444</v>
      </c>
      <c r="V16" s="107">
        <f t="shared" si="8"/>
        <v>11.904761904761903</v>
      </c>
      <c r="W16" s="107">
        <f t="shared" si="9"/>
        <v>0</v>
      </c>
    </row>
    <row r="17" spans="1:23" s="37" customFormat="1" ht="27" customHeight="1">
      <c r="A17" s="31"/>
      <c r="B17" s="57" t="s">
        <v>19</v>
      </c>
      <c r="C17" s="31">
        <f aca="true" t="shared" si="10" ref="C17:M17">SUM(C8:C16)</f>
        <v>783</v>
      </c>
      <c r="D17" s="31">
        <f t="shared" si="10"/>
        <v>0</v>
      </c>
      <c r="E17" s="31">
        <f t="shared" si="10"/>
        <v>645</v>
      </c>
      <c r="F17" s="31">
        <f t="shared" si="10"/>
        <v>9</v>
      </c>
      <c r="G17" s="31">
        <f t="shared" si="10"/>
        <v>3</v>
      </c>
      <c r="H17" s="32">
        <f t="shared" si="10"/>
        <v>11</v>
      </c>
      <c r="I17" s="32">
        <f t="shared" si="10"/>
        <v>145</v>
      </c>
      <c r="J17" s="33">
        <f t="shared" si="10"/>
        <v>106</v>
      </c>
      <c r="K17" s="32">
        <f t="shared" si="10"/>
        <v>354</v>
      </c>
      <c r="L17" s="32">
        <f t="shared" si="10"/>
        <v>43</v>
      </c>
      <c r="M17" s="32">
        <f t="shared" si="10"/>
        <v>0</v>
      </c>
      <c r="N17" s="134">
        <f t="shared" si="0"/>
        <v>0</v>
      </c>
      <c r="O17" s="134">
        <f t="shared" si="1"/>
        <v>82.37547892720306</v>
      </c>
      <c r="P17" s="134">
        <f t="shared" si="2"/>
        <v>1.1494252873563218</v>
      </c>
      <c r="Q17" s="134">
        <f t="shared" si="3"/>
        <v>0.38314176245210724</v>
      </c>
      <c r="R17" s="134">
        <f t="shared" si="4"/>
        <v>1.40485312899106</v>
      </c>
      <c r="S17" s="134">
        <f t="shared" si="5"/>
        <v>18.51851851851852</v>
      </c>
      <c r="T17" s="134">
        <f t="shared" si="6"/>
        <v>13.537675606641125</v>
      </c>
      <c r="U17" s="134">
        <f t="shared" si="7"/>
        <v>45.21072796934866</v>
      </c>
      <c r="V17" s="134">
        <f t="shared" si="8"/>
        <v>5.491698595146871</v>
      </c>
      <c r="W17" s="134">
        <f t="shared" si="9"/>
        <v>0</v>
      </c>
    </row>
    <row r="18" spans="1:23" ht="33" customHeight="1">
      <c r="A18" s="309" t="s">
        <v>8</v>
      </c>
      <c r="B18" s="306" t="s">
        <v>9</v>
      </c>
      <c r="C18" s="306"/>
      <c r="D18" s="305" t="s">
        <v>10</v>
      </c>
      <c r="E18" s="305"/>
      <c r="F18" s="305"/>
      <c r="G18" s="305"/>
      <c r="H18" s="305"/>
      <c r="I18" s="305" t="s">
        <v>11</v>
      </c>
      <c r="J18" s="305"/>
      <c r="K18" s="305"/>
      <c r="L18" s="305"/>
      <c r="M18" s="305" t="s">
        <v>12</v>
      </c>
      <c r="N18" s="305"/>
      <c r="O18" s="305"/>
      <c r="P18" s="305"/>
      <c r="Q18" s="305"/>
      <c r="R18" s="306" t="s">
        <v>13</v>
      </c>
      <c r="S18" s="306"/>
      <c r="T18" s="306"/>
      <c r="U18" s="306"/>
      <c r="V18" s="306"/>
      <c r="W18" s="306"/>
    </row>
    <row r="19" spans="1:23" s="4" customFormat="1" ht="42.75" customHeight="1">
      <c r="A19" s="309"/>
      <c r="B19" s="306" t="s">
        <v>14</v>
      </c>
      <c r="C19" s="306"/>
      <c r="D19" s="310" t="s">
        <v>15</v>
      </c>
      <c r="E19" s="311"/>
      <c r="F19" s="311"/>
      <c r="G19" s="311"/>
      <c r="H19" s="312"/>
      <c r="I19" s="305" t="s">
        <v>16</v>
      </c>
      <c r="J19" s="305"/>
      <c r="K19" s="305"/>
      <c r="L19" s="305"/>
      <c r="M19" s="305" t="s">
        <v>17</v>
      </c>
      <c r="N19" s="305"/>
      <c r="O19" s="305"/>
      <c r="P19" s="305"/>
      <c r="Q19" s="305"/>
      <c r="R19" s="306" t="s">
        <v>18</v>
      </c>
      <c r="S19" s="306"/>
      <c r="T19" s="306"/>
      <c r="U19" s="306"/>
      <c r="V19" s="306"/>
      <c r="W19" s="306"/>
    </row>
    <row r="20" spans="1:23" s="4" customFormat="1" ht="15" customHeight="1">
      <c r="A20" s="11"/>
      <c r="B20" s="75"/>
      <c r="C20" s="75"/>
      <c r="D20" s="75"/>
      <c r="E20" s="75"/>
      <c r="F20" s="75"/>
      <c r="G20" s="75"/>
      <c r="H20" s="75"/>
      <c r="I20" s="75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</row>
    <row r="21" s="4" customFormat="1" ht="15" customHeight="1"/>
    <row r="22" ht="15">
      <c r="B22" s="86" t="s">
        <v>144</v>
      </c>
    </row>
    <row r="23" spans="15:22" ht="15">
      <c r="O23" s="321" t="s">
        <v>146</v>
      </c>
      <c r="P23" s="321"/>
      <c r="Q23" s="321"/>
      <c r="R23" s="321"/>
      <c r="S23" s="321"/>
      <c r="T23" s="321"/>
      <c r="U23" s="321"/>
      <c r="V23" s="321"/>
    </row>
    <row r="27" ht="15">
      <c r="B27" s="6" t="s">
        <v>149</v>
      </c>
    </row>
  </sheetData>
  <mergeCells count="25">
    <mergeCell ref="A1:C1"/>
    <mergeCell ref="D1:W1"/>
    <mergeCell ref="A2:C2"/>
    <mergeCell ref="D2:W2"/>
    <mergeCell ref="U3:W3"/>
    <mergeCell ref="A4:W4"/>
    <mergeCell ref="A5:W5"/>
    <mergeCell ref="A6:A7"/>
    <mergeCell ref="B6:B7"/>
    <mergeCell ref="C6:C7"/>
    <mergeCell ref="D6:M6"/>
    <mergeCell ref="N6:W6"/>
    <mergeCell ref="A18:A19"/>
    <mergeCell ref="B18:C18"/>
    <mergeCell ref="D18:H18"/>
    <mergeCell ref="I18:L18"/>
    <mergeCell ref="B19:C19"/>
    <mergeCell ref="D19:H19"/>
    <mergeCell ref="I19:L19"/>
    <mergeCell ref="M19:Q19"/>
    <mergeCell ref="J20:W20"/>
    <mergeCell ref="O23:V23"/>
    <mergeCell ref="M18:Q18"/>
    <mergeCell ref="R18:W18"/>
    <mergeCell ref="R19:W19"/>
  </mergeCells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7"/>
  <sheetViews>
    <sheetView workbookViewId="0" topLeftCell="A5">
      <selection activeCell="J12" sqref="J12"/>
    </sheetView>
  </sheetViews>
  <sheetFormatPr defaultColWidth="9.00390625" defaultRowHeight="15.75"/>
  <cols>
    <col min="1" max="1" width="5.25390625" style="0" customWidth="1"/>
    <col min="2" max="2" width="14.125" style="38" customWidth="1"/>
    <col min="3" max="3" width="7.50390625" style="0" customWidth="1"/>
    <col min="4" max="4" width="6.625" style="0" customWidth="1"/>
    <col min="5" max="5" width="7.625" style="0" customWidth="1"/>
    <col min="6" max="6" width="7.375" style="0" customWidth="1"/>
    <col min="7" max="7" width="7.25390625" style="0" customWidth="1"/>
    <col min="10" max="10" width="6.625" style="0" customWidth="1"/>
    <col min="11" max="11" width="7.375" style="0" customWidth="1"/>
    <col min="12" max="12" width="8.875" style="0" customWidth="1"/>
  </cols>
  <sheetData>
    <row r="1" spans="1:12" ht="15.75">
      <c r="A1" s="262" t="s">
        <v>43</v>
      </c>
      <c r="B1" s="262"/>
      <c r="C1" s="262" t="s">
        <v>3</v>
      </c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5.75">
      <c r="A2" s="262" t="s">
        <v>44</v>
      </c>
      <c r="B2" s="262"/>
      <c r="C2" s="262" t="s">
        <v>4</v>
      </c>
      <c r="D2" s="262"/>
      <c r="E2" s="262"/>
      <c r="F2" s="262"/>
      <c r="G2" s="262"/>
      <c r="H2" s="262"/>
      <c r="I2" s="262"/>
      <c r="J2" s="262"/>
      <c r="K2" s="262"/>
      <c r="L2" s="262"/>
    </row>
    <row r="3" spans="1:10" ht="15.75">
      <c r="A3" s="30"/>
      <c r="B3" s="30"/>
      <c r="C3" s="23"/>
      <c r="D3" s="30"/>
      <c r="E3" s="30"/>
      <c r="F3" s="30"/>
      <c r="G3" s="30"/>
      <c r="H3" s="30"/>
      <c r="I3" s="30"/>
      <c r="J3" s="30"/>
    </row>
    <row r="4" spans="1:12" ht="15.75">
      <c r="A4" s="30"/>
      <c r="C4" s="23"/>
      <c r="D4" s="30"/>
      <c r="E4" s="30"/>
      <c r="F4" s="30"/>
      <c r="G4" s="30"/>
      <c r="H4" s="30"/>
      <c r="I4" s="30"/>
      <c r="J4" s="30"/>
      <c r="K4" s="262" t="s">
        <v>185</v>
      </c>
      <c r="L4" s="262"/>
    </row>
    <row r="5" spans="1:16" ht="15.75">
      <c r="A5" s="262" t="s">
        <v>23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4"/>
      <c r="N5" s="24"/>
      <c r="O5" s="24"/>
      <c r="P5" s="24"/>
    </row>
    <row r="6" spans="1:23" ht="16.5">
      <c r="A6" s="287" t="s">
        <v>54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8" spans="1:12" ht="15.75" customHeight="1">
      <c r="A8" s="331" t="s">
        <v>0</v>
      </c>
      <c r="B8" s="331" t="s">
        <v>24</v>
      </c>
      <c r="C8" s="267" t="s">
        <v>25</v>
      </c>
      <c r="D8" s="267" t="s">
        <v>26</v>
      </c>
      <c r="E8" s="333" t="s">
        <v>29</v>
      </c>
      <c r="F8" s="334"/>
      <c r="G8" s="334"/>
      <c r="H8" s="334"/>
      <c r="I8" s="334"/>
      <c r="J8" s="334"/>
      <c r="K8" s="334"/>
      <c r="L8" s="335"/>
    </row>
    <row r="9" spans="1:12" ht="18" customHeight="1">
      <c r="A9" s="256"/>
      <c r="B9" s="256"/>
      <c r="C9" s="332"/>
      <c r="D9" s="332"/>
      <c r="E9" s="336"/>
      <c r="F9" s="337"/>
      <c r="G9" s="337"/>
      <c r="H9" s="337"/>
      <c r="I9" s="337"/>
      <c r="J9" s="337"/>
      <c r="K9" s="337"/>
      <c r="L9" s="338"/>
    </row>
    <row r="10" spans="1:16" ht="121.5" customHeight="1">
      <c r="A10" s="257"/>
      <c r="B10" s="257"/>
      <c r="C10" s="294"/>
      <c r="D10" s="294"/>
      <c r="E10" s="47" t="s">
        <v>32</v>
      </c>
      <c r="F10" s="48" t="s">
        <v>2</v>
      </c>
      <c r="G10" s="47" t="s">
        <v>26</v>
      </c>
      <c r="H10" s="48" t="s">
        <v>2</v>
      </c>
      <c r="I10" s="47" t="s">
        <v>158</v>
      </c>
      <c r="J10" s="47" t="s">
        <v>2</v>
      </c>
      <c r="K10" s="47" t="s">
        <v>50</v>
      </c>
      <c r="L10" s="47" t="s">
        <v>2</v>
      </c>
      <c r="M10" s="12"/>
      <c r="N10" s="12"/>
      <c r="O10" s="12"/>
      <c r="P10" s="12"/>
    </row>
    <row r="11" spans="1:12" s="3" customFormat="1" ht="14.25" customHeight="1">
      <c r="A11" s="213" t="s">
        <v>30</v>
      </c>
      <c r="B11" s="214" t="s">
        <v>31</v>
      </c>
      <c r="C11" s="213">
        <v>1</v>
      </c>
      <c r="D11" s="213">
        <v>2</v>
      </c>
      <c r="E11" s="213">
        <v>3</v>
      </c>
      <c r="F11" s="213">
        <v>4</v>
      </c>
      <c r="G11" s="213">
        <v>5</v>
      </c>
      <c r="H11" s="213" t="s">
        <v>46</v>
      </c>
      <c r="I11" s="213">
        <v>7</v>
      </c>
      <c r="J11" s="213" t="s">
        <v>47</v>
      </c>
      <c r="K11" s="213">
        <v>9</v>
      </c>
      <c r="L11" s="213" t="s">
        <v>51</v>
      </c>
    </row>
    <row r="12" spans="1:12" s="49" customFormat="1" ht="15.75">
      <c r="A12" s="15">
        <v>1</v>
      </c>
      <c r="B12" s="40" t="s">
        <v>58</v>
      </c>
      <c r="C12" s="16">
        <v>1750</v>
      </c>
      <c r="D12" s="25">
        <v>0</v>
      </c>
      <c r="E12" s="2">
        <v>90</v>
      </c>
      <c r="F12" s="17">
        <f>E12/C12*100</f>
        <v>5.142857142857142</v>
      </c>
      <c r="G12" s="25">
        <v>0</v>
      </c>
      <c r="H12" s="28">
        <f>G12/E12*100</f>
        <v>0</v>
      </c>
      <c r="I12" s="25">
        <f>'[1]PT HN GUI HUYEN'!I10</f>
        <v>55</v>
      </c>
      <c r="J12" s="28">
        <f>I12/E12*100</f>
        <v>61.111111111111114</v>
      </c>
      <c r="K12" s="25">
        <f>'[1]PT HN GUI HUYEN'!O10</f>
        <v>0</v>
      </c>
      <c r="L12" s="28">
        <f>K12/E12*100</f>
        <v>0</v>
      </c>
    </row>
    <row r="13" spans="1:12" s="49" customFormat="1" ht="15.75">
      <c r="A13" s="15">
        <v>2</v>
      </c>
      <c r="B13" s="40" t="s">
        <v>59</v>
      </c>
      <c r="C13" s="16">
        <v>828</v>
      </c>
      <c r="D13" s="25">
        <v>0</v>
      </c>
      <c r="E13" s="2">
        <v>42</v>
      </c>
      <c r="F13" s="17">
        <f aca="true" t="shared" si="0" ref="F13:F21">E13/C13*100</f>
        <v>5.072463768115942</v>
      </c>
      <c r="G13" s="25">
        <v>0</v>
      </c>
      <c r="H13" s="28">
        <f aca="true" t="shared" si="1" ref="H13:H21">G13/E13*100</f>
        <v>0</v>
      </c>
      <c r="I13" s="25">
        <f>'[1]PT HN GUI HUYEN'!I11</f>
        <v>18</v>
      </c>
      <c r="J13" s="28">
        <f aca="true" t="shared" si="2" ref="J13:J21">I13/E13*100</f>
        <v>42.857142857142854</v>
      </c>
      <c r="K13" s="25">
        <f>'[1]PT HN GUI HUYEN'!O11</f>
        <v>0</v>
      </c>
      <c r="L13" s="28">
        <f aca="true" t="shared" si="3" ref="L13:L21">K13/E13*100</f>
        <v>0</v>
      </c>
    </row>
    <row r="14" spans="1:12" s="49" customFormat="1" ht="15.75">
      <c r="A14" s="15">
        <v>3</v>
      </c>
      <c r="B14" s="40" t="s">
        <v>60</v>
      </c>
      <c r="C14" s="16">
        <v>1380</v>
      </c>
      <c r="D14" s="25">
        <v>0</v>
      </c>
      <c r="E14" s="2">
        <v>108</v>
      </c>
      <c r="F14" s="17">
        <f t="shared" si="0"/>
        <v>7.82608695652174</v>
      </c>
      <c r="G14" s="25">
        <v>0</v>
      </c>
      <c r="H14" s="28">
        <f t="shared" si="1"/>
        <v>0</v>
      </c>
      <c r="I14" s="25">
        <f>'[1]PT HN GUI HUYEN'!I12</f>
        <v>44</v>
      </c>
      <c r="J14" s="28">
        <f t="shared" si="2"/>
        <v>40.74074074074074</v>
      </c>
      <c r="K14" s="25">
        <f>'[1]PT HN GUI HUYEN'!O12</f>
        <v>0</v>
      </c>
      <c r="L14" s="28">
        <f t="shared" si="3"/>
        <v>0</v>
      </c>
    </row>
    <row r="15" spans="1:12" s="49" customFormat="1" ht="15.75">
      <c r="A15" s="15">
        <v>4</v>
      </c>
      <c r="B15" s="40" t="s">
        <v>61</v>
      </c>
      <c r="C15" s="16">
        <v>1732</v>
      </c>
      <c r="D15" s="25">
        <v>0</v>
      </c>
      <c r="E15" s="2">
        <v>99</v>
      </c>
      <c r="F15" s="17">
        <f t="shared" si="0"/>
        <v>5.715935334872979</v>
      </c>
      <c r="G15" s="25">
        <v>0</v>
      </c>
      <c r="H15" s="28">
        <f t="shared" si="1"/>
        <v>0</v>
      </c>
      <c r="I15" s="25">
        <f>'[1]PT HN GUI HUYEN'!I13</f>
        <v>30</v>
      </c>
      <c r="J15" s="28">
        <f t="shared" si="2"/>
        <v>30.303030303030305</v>
      </c>
      <c r="K15" s="25">
        <f>'[1]PT HN GUI HUYEN'!O13</f>
        <v>1</v>
      </c>
      <c r="L15" s="28">
        <f t="shared" si="3"/>
        <v>1.0101010101010102</v>
      </c>
    </row>
    <row r="16" spans="1:12" s="49" customFormat="1" ht="15.75">
      <c r="A16" s="15">
        <v>5</v>
      </c>
      <c r="B16" s="40" t="s">
        <v>62</v>
      </c>
      <c r="C16" s="16">
        <v>2140</v>
      </c>
      <c r="D16" s="25">
        <v>0</v>
      </c>
      <c r="E16" s="2">
        <v>70</v>
      </c>
      <c r="F16" s="17">
        <f t="shared" si="0"/>
        <v>3.2710280373831773</v>
      </c>
      <c r="G16" s="25">
        <v>0</v>
      </c>
      <c r="H16" s="28">
        <f t="shared" si="1"/>
        <v>0</v>
      </c>
      <c r="I16" s="25">
        <f>'[1]PT HN GUI HUYEN'!I14</f>
        <v>7</v>
      </c>
      <c r="J16" s="28">
        <f t="shared" si="2"/>
        <v>10</v>
      </c>
      <c r="K16" s="25">
        <f>'[1]PT HN GUI HUYEN'!O14</f>
        <v>0</v>
      </c>
      <c r="L16" s="28">
        <f t="shared" si="3"/>
        <v>0</v>
      </c>
    </row>
    <row r="17" spans="1:12" s="49" customFormat="1" ht="15.75">
      <c r="A17" s="15">
        <v>6</v>
      </c>
      <c r="B17" s="40" t="s">
        <v>63</v>
      </c>
      <c r="C17" s="16">
        <v>1389</v>
      </c>
      <c r="D17" s="25">
        <v>80</v>
      </c>
      <c r="E17" s="2">
        <v>180</v>
      </c>
      <c r="F17" s="17">
        <f t="shared" si="0"/>
        <v>12.958963282937367</v>
      </c>
      <c r="G17" s="25">
        <v>53</v>
      </c>
      <c r="H17" s="28">
        <f t="shared" si="1"/>
        <v>29.444444444444446</v>
      </c>
      <c r="I17" s="25">
        <f>'[1]PT HN GUI HUYEN'!I15</f>
        <v>33</v>
      </c>
      <c r="J17" s="28">
        <f t="shared" si="2"/>
        <v>18.333333333333332</v>
      </c>
      <c r="K17" s="25">
        <f>'[1]PT HN GUI HUYEN'!O15</f>
        <v>2</v>
      </c>
      <c r="L17" s="28">
        <f t="shared" si="3"/>
        <v>1.1111111111111112</v>
      </c>
    </row>
    <row r="18" spans="1:12" s="49" customFormat="1" ht="15.75">
      <c r="A18" s="15">
        <v>7</v>
      </c>
      <c r="B18" s="40" t="s">
        <v>64</v>
      </c>
      <c r="C18" s="16">
        <v>2211</v>
      </c>
      <c r="D18" s="25">
        <v>0</v>
      </c>
      <c r="E18" s="2">
        <v>98</v>
      </c>
      <c r="F18" s="17">
        <f t="shared" si="0"/>
        <v>4.432383536861149</v>
      </c>
      <c r="G18" s="25">
        <v>0</v>
      </c>
      <c r="H18" s="28">
        <f t="shared" si="1"/>
        <v>0</v>
      </c>
      <c r="I18" s="25">
        <f>'[1]PT HN GUI HUYEN'!I16</f>
        <v>26</v>
      </c>
      <c r="J18" s="28">
        <f t="shared" si="2"/>
        <v>26.53061224489796</v>
      </c>
      <c r="K18" s="25">
        <f>'[1]PT HN GUI HUYEN'!O16</f>
        <v>1</v>
      </c>
      <c r="L18" s="28">
        <f t="shared" si="3"/>
        <v>1.0204081632653061</v>
      </c>
    </row>
    <row r="19" spans="1:12" s="49" customFormat="1" ht="15.75">
      <c r="A19" s="18">
        <v>8</v>
      </c>
      <c r="B19" s="40" t="s">
        <v>65</v>
      </c>
      <c r="C19" s="16">
        <v>1406</v>
      </c>
      <c r="D19" s="25">
        <v>0</v>
      </c>
      <c r="E19" s="2">
        <v>41</v>
      </c>
      <c r="F19" s="17">
        <f t="shared" si="0"/>
        <v>2.9160739687055477</v>
      </c>
      <c r="G19" s="25">
        <v>0</v>
      </c>
      <c r="H19" s="28">
        <f t="shared" si="1"/>
        <v>0</v>
      </c>
      <c r="I19" s="25">
        <f>'[1]PT HN GUI HUYEN'!I17</f>
        <v>11</v>
      </c>
      <c r="J19" s="28">
        <f t="shared" si="2"/>
        <v>26.82926829268293</v>
      </c>
      <c r="K19" s="25">
        <f>'[1]PT HN GUI HUYEN'!O17</f>
        <v>0</v>
      </c>
      <c r="L19" s="28">
        <f t="shared" si="3"/>
        <v>0</v>
      </c>
    </row>
    <row r="20" spans="1:12" s="49" customFormat="1" ht="15.75">
      <c r="A20" s="15">
        <v>9</v>
      </c>
      <c r="B20" s="40" t="s">
        <v>66</v>
      </c>
      <c r="C20" s="16">
        <v>1616</v>
      </c>
      <c r="D20" s="25">
        <v>0</v>
      </c>
      <c r="E20" s="2">
        <v>55</v>
      </c>
      <c r="F20" s="17">
        <f t="shared" si="0"/>
        <v>3.4034653465346536</v>
      </c>
      <c r="G20" s="25">
        <v>0</v>
      </c>
      <c r="H20" s="28">
        <f t="shared" si="1"/>
        <v>0</v>
      </c>
      <c r="I20" s="25">
        <f>'[1]PT HN GUI HUYEN'!I18</f>
        <v>12</v>
      </c>
      <c r="J20" s="28">
        <f t="shared" si="2"/>
        <v>21.818181818181817</v>
      </c>
      <c r="K20" s="25">
        <f>'[1]PT HN GUI HUYEN'!O18</f>
        <v>0</v>
      </c>
      <c r="L20" s="28">
        <f t="shared" si="3"/>
        <v>0</v>
      </c>
    </row>
    <row r="21" spans="1:12" s="75" customFormat="1" ht="15.75">
      <c r="A21" s="20"/>
      <c r="B21" s="41" t="s">
        <v>19</v>
      </c>
      <c r="C21" s="19">
        <f>SUM(C12:C20)</f>
        <v>14452</v>
      </c>
      <c r="D21" s="22">
        <f>SUM(D12:D20)</f>
        <v>80</v>
      </c>
      <c r="E21" s="19">
        <f>SUM(E12:E20)</f>
        <v>783</v>
      </c>
      <c r="F21" s="21">
        <f t="shared" si="0"/>
        <v>5.417935233877664</v>
      </c>
      <c r="G21" s="22">
        <f>SUM(G12:G20)</f>
        <v>53</v>
      </c>
      <c r="H21" s="29">
        <f t="shared" si="1"/>
        <v>6.7688378033205625</v>
      </c>
      <c r="I21" s="22">
        <f>SUM(I12:I20)</f>
        <v>236</v>
      </c>
      <c r="J21" s="29">
        <f t="shared" si="2"/>
        <v>30.140485312899106</v>
      </c>
      <c r="K21" s="22">
        <f>'[1]PT HN GUI HUYEN'!O19</f>
        <v>4</v>
      </c>
      <c r="L21" s="29">
        <f t="shared" si="3"/>
        <v>0.5108556832694764</v>
      </c>
    </row>
    <row r="22" spans="1:18" ht="16.5">
      <c r="A22" s="52"/>
      <c r="B22" s="53"/>
      <c r="C22" s="52"/>
      <c r="D22" s="52"/>
      <c r="E22" s="52"/>
      <c r="F22" s="52"/>
      <c r="G22" s="52"/>
      <c r="H22" s="52"/>
      <c r="I22" s="52"/>
      <c r="J22" s="52"/>
      <c r="K22" s="52"/>
      <c r="L22" s="26"/>
      <c r="M22" s="13"/>
      <c r="N22" s="13"/>
      <c r="O22" s="13"/>
      <c r="P22" s="13"/>
      <c r="Q22" s="13"/>
      <c r="R22" s="13"/>
    </row>
    <row r="23" spans="1:18" ht="16.5" customHeight="1">
      <c r="A23" s="313" t="s">
        <v>144</v>
      </c>
      <c r="B23" s="313"/>
      <c r="C23" s="4"/>
      <c r="D23" s="4"/>
      <c r="E23" s="4"/>
      <c r="F23" s="10"/>
      <c r="G23" s="4"/>
      <c r="H23" s="4"/>
      <c r="I23" s="330"/>
      <c r="J23" s="330"/>
      <c r="K23" s="330"/>
      <c r="L23" s="330"/>
      <c r="M23" s="14"/>
      <c r="N23" s="14"/>
      <c r="O23" s="14"/>
      <c r="P23" s="14"/>
      <c r="Q23" s="14"/>
      <c r="R23" s="14"/>
    </row>
    <row r="24" spans="1:18" ht="16.5">
      <c r="A24" s="11"/>
      <c r="B24" s="45"/>
      <c r="C24" s="4"/>
      <c r="D24" s="4"/>
      <c r="E24" s="4"/>
      <c r="F24" s="4"/>
      <c r="G24" s="4"/>
      <c r="H24" s="4"/>
      <c r="I24" s="4"/>
      <c r="J24" s="4"/>
      <c r="K24" s="4"/>
      <c r="L24" s="308"/>
      <c r="M24" s="308"/>
      <c r="N24" s="308"/>
      <c r="O24" s="308"/>
      <c r="P24" s="308"/>
      <c r="Q24" s="308"/>
      <c r="R24" s="308"/>
    </row>
    <row r="25" spans="1:18" ht="15.75">
      <c r="A25" s="6"/>
      <c r="B25" s="4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.75">
      <c r="A26" s="6"/>
      <c r="B26" s="43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.75">
      <c r="A27" s="6"/>
      <c r="B27" s="43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</sheetData>
  <mergeCells count="15">
    <mergeCell ref="E8:L9"/>
    <mergeCell ref="A1:B1"/>
    <mergeCell ref="C1:L1"/>
    <mergeCell ref="A2:B2"/>
    <mergeCell ref="C2:L2"/>
    <mergeCell ref="A23:B23"/>
    <mergeCell ref="I23:L23"/>
    <mergeCell ref="L24:R24"/>
    <mergeCell ref="K4:L4"/>
    <mergeCell ref="A5:L5"/>
    <mergeCell ref="A6:L6"/>
    <mergeCell ref="A8:A10"/>
    <mergeCell ref="B8:B10"/>
    <mergeCell ref="C8:C10"/>
    <mergeCell ref="D8:D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4">
      <selection activeCell="M15" sqref="M15"/>
    </sheetView>
  </sheetViews>
  <sheetFormatPr defaultColWidth="9.00390625" defaultRowHeight="15.75"/>
  <cols>
    <col min="1" max="1" width="5.25390625" style="0" customWidth="1"/>
    <col min="2" max="2" width="13.50390625" style="38" customWidth="1"/>
    <col min="3" max="3" width="7.875" style="0" customWidth="1"/>
    <col min="4" max="4" width="6.625" style="0" customWidth="1"/>
    <col min="5" max="5" width="6.875" style="0" customWidth="1"/>
    <col min="6" max="6" width="5.625" style="0" customWidth="1"/>
    <col min="7" max="7" width="7.25390625" style="0" customWidth="1"/>
    <col min="9" max="9" width="6.625" style="0" customWidth="1"/>
    <col min="10" max="10" width="7.50390625" style="0" customWidth="1"/>
    <col min="11" max="11" width="11.75390625" style="0" customWidth="1"/>
    <col min="12" max="12" width="6.625" style="0" customWidth="1"/>
    <col min="13" max="15" width="6.125" style="0" customWidth="1"/>
    <col min="16" max="16" width="8.875" style="0" customWidth="1"/>
  </cols>
  <sheetData>
    <row r="1" spans="1:20" ht="18.75">
      <c r="A1" s="356" t="s">
        <v>23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215"/>
      <c r="R1" s="215"/>
      <c r="S1" s="215"/>
      <c r="T1" s="215"/>
    </row>
    <row r="2" spans="1:20" ht="15.75">
      <c r="A2" s="216"/>
      <c r="B2" s="218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340" t="s">
        <v>185</v>
      </c>
      <c r="P2" s="340"/>
      <c r="Q2" s="216"/>
      <c r="R2" s="216"/>
      <c r="S2" s="216"/>
      <c r="T2" s="216"/>
    </row>
    <row r="3" spans="1:20" ht="15.75" customHeight="1">
      <c r="A3" s="341" t="s">
        <v>0</v>
      </c>
      <c r="B3" s="344" t="s">
        <v>24</v>
      </c>
      <c r="C3" s="347" t="s">
        <v>25</v>
      </c>
      <c r="D3" s="347" t="s">
        <v>26</v>
      </c>
      <c r="E3" s="350" t="s">
        <v>29</v>
      </c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2"/>
      <c r="Q3" s="216"/>
      <c r="R3" s="216"/>
      <c r="S3" s="216"/>
      <c r="T3" s="216"/>
    </row>
    <row r="4" spans="1:20" ht="9.75" customHeight="1">
      <c r="A4" s="342"/>
      <c r="B4" s="345"/>
      <c r="C4" s="348"/>
      <c r="D4" s="348"/>
      <c r="E4" s="353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5"/>
      <c r="Q4" s="216"/>
      <c r="R4" s="216"/>
      <c r="S4" s="216"/>
      <c r="T4" s="216"/>
    </row>
    <row r="5" spans="1:20" ht="151.5" customHeight="1">
      <c r="A5" s="343"/>
      <c r="B5" s="346"/>
      <c r="C5" s="349"/>
      <c r="D5" s="349"/>
      <c r="E5" s="219" t="s">
        <v>32</v>
      </c>
      <c r="F5" s="220" t="s">
        <v>2</v>
      </c>
      <c r="G5" s="219" t="s">
        <v>26</v>
      </c>
      <c r="H5" s="220" t="s">
        <v>2</v>
      </c>
      <c r="I5" s="219" t="s">
        <v>27</v>
      </c>
      <c r="J5" s="219" t="s">
        <v>2</v>
      </c>
      <c r="K5" s="221" t="s">
        <v>154</v>
      </c>
      <c r="L5" s="219" t="s">
        <v>2</v>
      </c>
      <c r="M5" s="219" t="s">
        <v>36</v>
      </c>
      <c r="N5" s="219" t="s">
        <v>2</v>
      </c>
      <c r="O5" s="219" t="s">
        <v>28</v>
      </c>
      <c r="P5" s="219" t="s">
        <v>2</v>
      </c>
      <c r="Q5" s="222"/>
      <c r="R5" s="222"/>
      <c r="S5" s="222"/>
      <c r="T5" s="222"/>
    </row>
    <row r="6" spans="1:20" ht="24.75" customHeight="1">
      <c r="A6" s="223" t="s">
        <v>30</v>
      </c>
      <c r="B6" s="223" t="s">
        <v>31</v>
      </c>
      <c r="C6" s="223">
        <v>1</v>
      </c>
      <c r="D6" s="223">
        <v>2</v>
      </c>
      <c r="E6" s="223">
        <v>3</v>
      </c>
      <c r="F6" s="223">
        <v>4</v>
      </c>
      <c r="G6" s="223">
        <v>5</v>
      </c>
      <c r="H6" s="223" t="s">
        <v>41</v>
      </c>
      <c r="I6" s="223">
        <v>7</v>
      </c>
      <c r="J6" s="223" t="s">
        <v>38</v>
      </c>
      <c r="K6" s="223">
        <v>9</v>
      </c>
      <c r="L6" s="223" t="s">
        <v>39</v>
      </c>
      <c r="M6" s="223">
        <v>11</v>
      </c>
      <c r="N6" s="223" t="s">
        <v>37</v>
      </c>
      <c r="O6" s="223">
        <v>13</v>
      </c>
      <c r="P6" s="223" t="s">
        <v>40</v>
      </c>
      <c r="Q6" s="216"/>
      <c r="R6" s="216"/>
      <c r="S6" s="216"/>
      <c r="T6" s="216"/>
    </row>
    <row r="7" spans="1:20" ht="24.75" customHeight="1">
      <c r="A7" s="268">
        <v>8</v>
      </c>
      <c r="B7" s="40" t="s">
        <v>65</v>
      </c>
      <c r="C7" s="269">
        <v>1406</v>
      </c>
      <c r="D7" s="224">
        <v>0</v>
      </c>
      <c r="E7" s="270">
        <v>41</v>
      </c>
      <c r="F7" s="271">
        <f>E7/C7*100</f>
        <v>2.9160739687055477</v>
      </c>
      <c r="G7" s="224">
        <v>0</v>
      </c>
      <c r="H7" s="225">
        <f>G7/C7*100</f>
        <v>0</v>
      </c>
      <c r="I7" s="224">
        <v>11</v>
      </c>
      <c r="J7" s="225">
        <f>I7/C7*100</f>
        <v>0.7823613086770981</v>
      </c>
      <c r="K7" s="224">
        <v>24</v>
      </c>
      <c r="L7" s="225">
        <f>K7/C7*100</f>
        <v>1.7069701280227598</v>
      </c>
      <c r="M7" s="224">
        <v>6</v>
      </c>
      <c r="N7" s="225">
        <f>M7/C7*100</f>
        <v>0.42674253200568996</v>
      </c>
      <c r="O7" s="224">
        <v>0</v>
      </c>
      <c r="P7" s="225">
        <f>O7/C7*100</f>
        <v>0</v>
      </c>
      <c r="Q7" s="216"/>
      <c r="R7" s="216"/>
      <c r="S7" s="216"/>
      <c r="T7" s="216"/>
    </row>
    <row r="8" spans="1:20" s="49" customFormat="1" ht="15.75">
      <c r="A8" s="268">
        <v>2</v>
      </c>
      <c r="B8" s="40" t="s">
        <v>59</v>
      </c>
      <c r="C8" s="269">
        <v>828</v>
      </c>
      <c r="D8" s="224">
        <v>0</v>
      </c>
      <c r="E8" s="270">
        <v>42</v>
      </c>
      <c r="F8" s="271">
        <f>E8/C8*100</f>
        <v>5.072463768115942</v>
      </c>
      <c r="G8" s="224">
        <v>0</v>
      </c>
      <c r="H8" s="225">
        <f>G8/C8*100</f>
        <v>0</v>
      </c>
      <c r="I8" s="224">
        <v>18</v>
      </c>
      <c r="J8" s="225">
        <f>I8/C8*100</f>
        <v>2.1739130434782608</v>
      </c>
      <c r="K8" s="224">
        <v>16</v>
      </c>
      <c r="L8" s="225">
        <f>K8/C8*100</f>
        <v>1.932367149758454</v>
      </c>
      <c r="M8" s="224">
        <v>8</v>
      </c>
      <c r="N8" s="225">
        <f>M8/C8*100</f>
        <v>0.966183574879227</v>
      </c>
      <c r="O8" s="224">
        <v>0</v>
      </c>
      <c r="P8" s="225">
        <f>O8/C8*100</f>
        <v>0</v>
      </c>
      <c r="Q8" s="216"/>
      <c r="R8" s="216"/>
      <c r="S8" s="216"/>
      <c r="T8" s="216"/>
    </row>
    <row r="9" spans="1:20" s="49" customFormat="1" ht="15.75">
      <c r="A9" s="268">
        <v>1</v>
      </c>
      <c r="B9" s="40" t="s">
        <v>58</v>
      </c>
      <c r="C9" s="269">
        <v>1750</v>
      </c>
      <c r="D9" s="224">
        <v>0</v>
      </c>
      <c r="E9" s="270">
        <v>90</v>
      </c>
      <c r="F9" s="271">
        <f>E9/C9*100</f>
        <v>5.142857142857142</v>
      </c>
      <c r="G9" s="224">
        <v>0</v>
      </c>
      <c r="H9" s="225">
        <f>G9/C9*100</f>
        <v>0</v>
      </c>
      <c r="I9" s="224">
        <v>55</v>
      </c>
      <c r="J9" s="225">
        <f>I9/C9*100</f>
        <v>3.1428571428571432</v>
      </c>
      <c r="K9" s="224">
        <v>26</v>
      </c>
      <c r="L9" s="225">
        <f>K9/C9*100</f>
        <v>1.4857142857142858</v>
      </c>
      <c r="M9" s="224">
        <v>9</v>
      </c>
      <c r="N9" s="225">
        <f>M9/C9*100</f>
        <v>0.5142857142857142</v>
      </c>
      <c r="O9" s="224">
        <v>0</v>
      </c>
      <c r="P9" s="225">
        <f>O9/C9*100</f>
        <v>0</v>
      </c>
      <c r="Q9" s="216"/>
      <c r="R9" s="216"/>
      <c r="S9" s="216"/>
      <c r="T9" s="216"/>
    </row>
    <row r="10" spans="1:20" s="49" customFormat="1" ht="15.75">
      <c r="A10" s="268">
        <v>9</v>
      </c>
      <c r="B10" s="40" t="s">
        <v>66</v>
      </c>
      <c r="C10" s="269">
        <v>1616</v>
      </c>
      <c r="D10" s="224">
        <v>0</v>
      </c>
      <c r="E10" s="270">
        <v>55</v>
      </c>
      <c r="F10" s="271">
        <f>E10/C10*100</f>
        <v>3.4034653465346536</v>
      </c>
      <c r="G10" s="224">
        <v>0</v>
      </c>
      <c r="H10" s="225">
        <f>G10/C10*100</f>
        <v>0</v>
      </c>
      <c r="I10" s="224">
        <v>12</v>
      </c>
      <c r="J10" s="225">
        <f>I10/C10*100</f>
        <v>0.7425742574257426</v>
      </c>
      <c r="K10" s="224">
        <v>28</v>
      </c>
      <c r="L10" s="225">
        <f>K10/C10*100</f>
        <v>1.7326732673267329</v>
      </c>
      <c r="M10" s="224">
        <v>15</v>
      </c>
      <c r="N10" s="225">
        <f>M10/C10*100</f>
        <v>0.9282178217821782</v>
      </c>
      <c r="O10" s="224">
        <v>0</v>
      </c>
      <c r="P10" s="225">
        <f>O10/C10*100</f>
        <v>0</v>
      </c>
      <c r="Q10" s="216"/>
      <c r="R10" s="216"/>
      <c r="S10" s="216"/>
      <c r="T10" s="216"/>
    </row>
    <row r="11" spans="1:20" s="49" customFormat="1" ht="15.75">
      <c r="A11" s="268">
        <v>4</v>
      </c>
      <c r="B11" s="40" t="s">
        <v>61</v>
      </c>
      <c r="C11" s="269">
        <v>1732</v>
      </c>
      <c r="D11" s="224">
        <v>0</v>
      </c>
      <c r="E11" s="270">
        <v>99</v>
      </c>
      <c r="F11" s="271">
        <f>E11/C11*100</f>
        <v>5.715935334872979</v>
      </c>
      <c r="G11" s="224">
        <v>0</v>
      </c>
      <c r="H11" s="225">
        <f>G11/C11*100</f>
        <v>0</v>
      </c>
      <c r="I11" s="224">
        <v>30</v>
      </c>
      <c r="J11" s="225">
        <f>I11/C11*100</f>
        <v>1.7321016166281753</v>
      </c>
      <c r="K11" s="224">
        <v>50</v>
      </c>
      <c r="L11" s="225">
        <f>K11/C11*100</f>
        <v>2.886836027713626</v>
      </c>
      <c r="M11" s="224">
        <v>19</v>
      </c>
      <c r="N11" s="225">
        <f>M11/C11*100</f>
        <v>1.0969976905311778</v>
      </c>
      <c r="O11" s="224">
        <v>1</v>
      </c>
      <c r="P11" s="225">
        <f>O11/C11*100</f>
        <v>0.057736720554272515</v>
      </c>
      <c r="Q11" s="216" t="s">
        <v>159</v>
      </c>
      <c r="R11" s="216"/>
      <c r="S11" s="216"/>
      <c r="T11" s="216"/>
    </row>
    <row r="12" spans="1:20" s="49" customFormat="1" ht="15.75">
      <c r="A12" s="268">
        <v>3</v>
      </c>
      <c r="B12" s="40" t="s">
        <v>60</v>
      </c>
      <c r="C12" s="269">
        <v>1380</v>
      </c>
      <c r="D12" s="224">
        <v>0</v>
      </c>
      <c r="E12" s="270">
        <v>108</v>
      </c>
      <c r="F12" s="271">
        <f>E12/C12*100</f>
        <v>7.82608695652174</v>
      </c>
      <c r="G12" s="224">
        <v>0</v>
      </c>
      <c r="H12" s="225">
        <f>G12/C12*100</f>
        <v>0</v>
      </c>
      <c r="I12" s="224">
        <v>44</v>
      </c>
      <c r="J12" s="225">
        <f>I12/C12*100</f>
        <v>3.1884057971014492</v>
      </c>
      <c r="K12" s="224">
        <v>26</v>
      </c>
      <c r="L12" s="225">
        <f>K12/C12*100</f>
        <v>1.884057971014493</v>
      </c>
      <c r="M12" s="224">
        <v>38</v>
      </c>
      <c r="N12" s="225">
        <f>M12/C12*100</f>
        <v>2.753623188405797</v>
      </c>
      <c r="O12" s="224">
        <v>0</v>
      </c>
      <c r="P12" s="225">
        <f>O12/C12*100</f>
        <v>0</v>
      </c>
      <c r="Q12" s="216" t="s">
        <v>161</v>
      </c>
      <c r="R12" s="216"/>
      <c r="S12" s="216"/>
      <c r="T12" s="216"/>
    </row>
    <row r="13" spans="1:20" s="49" customFormat="1" ht="15.75">
      <c r="A13" s="268">
        <v>5</v>
      </c>
      <c r="B13" s="40" t="s">
        <v>62</v>
      </c>
      <c r="C13" s="269">
        <v>2140</v>
      </c>
      <c r="D13" s="224">
        <v>0</v>
      </c>
      <c r="E13" s="270">
        <v>70</v>
      </c>
      <c r="F13" s="271">
        <f>E13/C13*100</f>
        <v>3.2710280373831773</v>
      </c>
      <c r="G13" s="224">
        <v>0</v>
      </c>
      <c r="H13" s="225">
        <f>G13/C13*100</f>
        <v>0</v>
      </c>
      <c r="I13" s="224">
        <v>7</v>
      </c>
      <c r="J13" s="225">
        <f>I13/C13*100</f>
        <v>0.3271028037383178</v>
      </c>
      <c r="K13" s="224">
        <v>10</v>
      </c>
      <c r="L13" s="225">
        <f>K13/C13*100</f>
        <v>0.46728971962616817</v>
      </c>
      <c r="M13" s="380">
        <v>53</v>
      </c>
      <c r="N13" s="225">
        <f>M13/C13*100</f>
        <v>2.4766355140186915</v>
      </c>
      <c r="O13" s="224">
        <v>0</v>
      </c>
      <c r="P13" s="225">
        <f>O13/C13*100</f>
        <v>0</v>
      </c>
      <c r="Q13" s="216" t="s">
        <v>162</v>
      </c>
      <c r="R13" s="216"/>
      <c r="S13" s="216"/>
      <c r="T13" s="216"/>
    </row>
    <row r="14" spans="1:20" s="49" customFormat="1" ht="15.75">
      <c r="A14" s="268">
        <v>7</v>
      </c>
      <c r="B14" s="40" t="s">
        <v>64</v>
      </c>
      <c r="C14" s="269">
        <v>2211</v>
      </c>
      <c r="D14" s="224">
        <v>0</v>
      </c>
      <c r="E14" s="270">
        <v>98</v>
      </c>
      <c r="F14" s="271">
        <f>E14/C14*100</f>
        <v>4.432383536861149</v>
      </c>
      <c r="G14" s="224">
        <v>0</v>
      </c>
      <c r="H14" s="225">
        <f>G14/C14*100</f>
        <v>0</v>
      </c>
      <c r="I14" s="224">
        <v>26</v>
      </c>
      <c r="J14" s="225">
        <f>I14/C14*100</f>
        <v>1.1759384893713252</v>
      </c>
      <c r="K14" s="224">
        <v>17</v>
      </c>
      <c r="L14" s="225">
        <f>K14/C14*100</f>
        <v>0.7688828584350972</v>
      </c>
      <c r="M14" s="380">
        <v>55</v>
      </c>
      <c r="N14" s="225">
        <f>M14/C14*100</f>
        <v>2.4875621890547266</v>
      </c>
      <c r="O14" s="224">
        <v>1</v>
      </c>
      <c r="P14" s="225">
        <f>O14/C14*100</f>
        <v>0.045228403437358664</v>
      </c>
      <c r="Q14" s="216"/>
      <c r="R14" s="216"/>
      <c r="S14" s="216"/>
      <c r="T14" s="216"/>
    </row>
    <row r="15" spans="1:20" s="49" customFormat="1" ht="15.75">
      <c r="A15" s="268">
        <v>6</v>
      </c>
      <c r="B15" s="40" t="s">
        <v>63</v>
      </c>
      <c r="C15" s="269">
        <v>1389</v>
      </c>
      <c r="D15" s="224">
        <v>80</v>
      </c>
      <c r="E15" s="270">
        <v>180</v>
      </c>
      <c r="F15" s="271">
        <f>E15/C15*100</f>
        <v>12.958963282937367</v>
      </c>
      <c r="G15" s="224">
        <v>53</v>
      </c>
      <c r="H15" s="225">
        <f>G15/C15*100</f>
        <v>3.8156947444204463</v>
      </c>
      <c r="I15" s="224">
        <v>33</v>
      </c>
      <c r="J15" s="225">
        <f>I15/C15*100</f>
        <v>2.375809935205184</v>
      </c>
      <c r="K15" s="224">
        <v>49</v>
      </c>
      <c r="L15" s="225">
        <f>K15/C15*100</f>
        <v>3.5277177825773935</v>
      </c>
      <c r="M15" s="380">
        <v>98</v>
      </c>
      <c r="N15" s="225">
        <f>M15/C15*100</f>
        <v>7.055435565154787</v>
      </c>
      <c r="O15" s="224">
        <v>2</v>
      </c>
      <c r="P15" s="225">
        <f>O15/C15*100</f>
        <v>0.14398848092152627</v>
      </c>
      <c r="Q15" s="216" t="s">
        <v>160</v>
      </c>
      <c r="R15" s="216"/>
      <c r="S15" s="216"/>
      <c r="T15" s="216"/>
    </row>
    <row r="16" spans="1:20" s="49" customFormat="1" ht="15.75">
      <c r="A16" s="272"/>
      <c r="B16" s="379" t="s">
        <v>115</v>
      </c>
      <c r="C16" s="273">
        <f>SUM(C7:C15)</f>
        <v>14452</v>
      </c>
      <c r="D16" s="273">
        <f>SUM(D7:D15)</f>
        <v>80</v>
      </c>
      <c r="E16" s="273">
        <v>783</v>
      </c>
      <c r="F16" s="274">
        <f>E16/C16*100</f>
        <v>5.417935233877664</v>
      </c>
      <c r="G16" s="273">
        <f>SUM(G7:G15)</f>
        <v>53</v>
      </c>
      <c r="H16" s="226">
        <f>G16/C16*100</f>
        <v>0.3667312482701356</v>
      </c>
      <c r="I16" s="273">
        <f>SUM(I7:I15)</f>
        <v>236</v>
      </c>
      <c r="J16" s="226">
        <f>I16/C16*100</f>
        <v>1.6329919734292833</v>
      </c>
      <c r="K16" s="273">
        <f>SUM(K7:K15)</f>
        <v>246</v>
      </c>
      <c r="L16" s="226">
        <f>K16/C16*100</f>
        <v>1.7021865485745917</v>
      </c>
      <c r="M16" s="273">
        <f>SUM(M7:M15)</f>
        <v>301</v>
      </c>
      <c r="N16" s="226">
        <f>M16/C16*100</f>
        <v>2.082756711873789</v>
      </c>
      <c r="O16" s="273">
        <f>SUM(O7:O15)</f>
        <v>4</v>
      </c>
      <c r="P16" s="226">
        <f>O16/C16*100</f>
        <v>0.02767783005812344</v>
      </c>
      <c r="Q16" s="216"/>
      <c r="R16" s="216"/>
      <c r="S16" s="216"/>
      <c r="T16" s="216"/>
    </row>
    <row r="17" spans="1:20" s="75" customFormat="1" ht="15.75">
      <c r="A17" s="223"/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17"/>
      <c r="R17" s="217"/>
      <c r="S17" s="217"/>
      <c r="T17" s="217"/>
    </row>
    <row r="18" spans="1:22" ht="16.5">
      <c r="A18" s="275"/>
      <c r="B18" s="276"/>
      <c r="C18" s="275"/>
      <c r="D18" s="275"/>
      <c r="E18" s="275"/>
      <c r="F18" s="275"/>
      <c r="G18" s="275"/>
      <c r="H18" s="275"/>
      <c r="I18" s="275"/>
      <c r="J18" s="275"/>
      <c r="K18" s="277"/>
      <c r="L18" s="275"/>
      <c r="M18" s="275"/>
      <c r="N18" s="275"/>
      <c r="O18" s="275"/>
      <c r="P18" s="26"/>
      <c r="Q18" s="13"/>
      <c r="R18" s="13"/>
      <c r="S18" s="13"/>
      <c r="T18" s="13"/>
      <c r="U18" s="13"/>
      <c r="V18" s="13"/>
    </row>
    <row r="19" spans="1:22" ht="16.5" customHeight="1">
      <c r="A19" s="313"/>
      <c r="B19" s="313"/>
      <c r="C19" s="4"/>
      <c r="D19" s="4"/>
      <c r="E19" s="4"/>
      <c r="F19" s="10"/>
      <c r="G19" s="4"/>
      <c r="H19" s="4"/>
      <c r="I19" s="4"/>
      <c r="J19" s="4"/>
      <c r="K19" s="339"/>
      <c r="L19" s="339"/>
      <c r="M19" s="339"/>
      <c r="N19" s="339"/>
      <c r="O19" s="339"/>
      <c r="Q19" s="14"/>
      <c r="R19" s="14"/>
      <c r="S19" s="14"/>
      <c r="T19" s="14"/>
      <c r="U19" s="14"/>
      <c r="V19" s="14"/>
    </row>
    <row r="20" spans="1:22" ht="16.5">
      <c r="A20" s="11"/>
      <c r="B20" s="4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308"/>
      <c r="Q20" s="308"/>
      <c r="R20" s="308"/>
      <c r="S20" s="308"/>
      <c r="T20" s="308"/>
      <c r="U20" s="308"/>
      <c r="V20" s="308"/>
    </row>
    <row r="21" spans="1:22" ht="15.75">
      <c r="A21" s="6"/>
      <c r="B21" s="4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15.75">
      <c r="A22" s="6"/>
      <c r="B22" s="43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5.75">
      <c r="A23" s="6"/>
      <c r="B23" s="4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</sheetData>
  <mergeCells count="10">
    <mergeCell ref="A1:P1"/>
    <mergeCell ref="A19:B19"/>
    <mergeCell ref="K19:O19"/>
    <mergeCell ref="P20:V20"/>
    <mergeCell ref="O2:P2"/>
    <mergeCell ref="A3:A5"/>
    <mergeCell ref="B3:B5"/>
    <mergeCell ref="C3:C5"/>
    <mergeCell ref="D3:D5"/>
    <mergeCell ref="E3:P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6">
      <selection activeCell="J20" sqref="J20"/>
    </sheetView>
  </sheetViews>
  <sheetFormatPr defaultColWidth="9.00390625" defaultRowHeight="15.75"/>
  <cols>
    <col min="1" max="1" width="6.875" style="0" customWidth="1"/>
    <col min="2" max="2" width="12.25390625" style="0" customWidth="1"/>
  </cols>
  <sheetData>
    <row r="1" spans="1:23" ht="15.75">
      <c r="A1" s="262" t="s">
        <v>43</v>
      </c>
      <c r="B1" s="262"/>
      <c r="C1" s="262"/>
      <c r="D1" s="262" t="s">
        <v>3</v>
      </c>
      <c r="E1" s="262"/>
      <c r="F1" s="262"/>
      <c r="G1" s="262"/>
      <c r="H1" s="262"/>
      <c r="I1" s="262"/>
      <c r="J1" s="262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>
      <c r="A2" s="262" t="s">
        <v>44</v>
      </c>
      <c r="B2" s="262"/>
      <c r="C2" s="262"/>
      <c r="D2" s="262" t="s">
        <v>4</v>
      </c>
      <c r="E2" s="262"/>
      <c r="F2" s="262"/>
      <c r="G2" s="262"/>
      <c r="H2" s="262"/>
      <c r="I2" s="262"/>
      <c r="J2" s="26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4" spans="1:10" ht="26.25" customHeight="1">
      <c r="A4" s="357" t="s">
        <v>124</v>
      </c>
      <c r="B4" s="357"/>
      <c r="C4" s="357"/>
      <c r="D4" s="357"/>
      <c r="E4" s="357"/>
      <c r="F4" s="357"/>
      <c r="G4" s="357"/>
      <c r="H4" s="357"/>
      <c r="I4" s="357"/>
      <c r="J4" s="111"/>
    </row>
    <row r="5" spans="1:10" ht="31.5" customHeight="1" hidden="1">
      <c r="A5" s="358"/>
      <c r="B5" s="358"/>
      <c r="C5" s="358"/>
      <c r="D5" s="358"/>
      <c r="E5" s="358"/>
      <c r="F5" s="358"/>
      <c r="G5" s="358"/>
      <c r="H5" s="358"/>
      <c r="I5" s="358"/>
      <c r="J5" s="111"/>
    </row>
    <row r="6" spans="1:12" ht="31.5" customHeight="1">
      <c r="A6" s="359" t="s">
        <v>54</v>
      </c>
      <c r="B6" s="359"/>
      <c r="C6" s="359"/>
      <c r="D6" s="359"/>
      <c r="E6" s="359"/>
      <c r="F6" s="359"/>
      <c r="G6" s="359"/>
      <c r="H6" s="359"/>
      <c r="I6" s="359"/>
      <c r="J6" s="359"/>
      <c r="K6" s="46"/>
      <c r="L6" s="46"/>
    </row>
    <row r="7" spans="1:10" ht="31.5" customHeight="1">
      <c r="A7" s="360" t="s">
        <v>0</v>
      </c>
      <c r="B7" s="361" t="s">
        <v>24</v>
      </c>
      <c r="C7" s="360" t="s">
        <v>116</v>
      </c>
      <c r="D7" s="360" t="s">
        <v>117</v>
      </c>
      <c r="E7" s="360" t="s">
        <v>90</v>
      </c>
      <c r="F7" s="360"/>
      <c r="G7" s="360"/>
      <c r="H7" s="360" t="s">
        <v>91</v>
      </c>
      <c r="I7" s="360"/>
      <c r="J7" s="360"/>
    </row>
    <row r="8" spans="1:10" ht="47.25">
      <c r="A8" s="360"/>
      <c r="B8" s="362"/>
      <c r="C8" s="360"/>
      <c r="D8" s="360"/>
      <c r="E8" s="360" t="s">
        <v>1</v>
      </c>
      <c r="F8" s="360" t="s">
        <v>118</v>
      </c>
      <c r="G8" s="84" t="s">
        <v>119</v>
      </c>
      <c r="H8" s="360" t="s">
        <v>1</v>
      </c>
      <c r="I8" s="360" t="s">
        <v>118</v>
      </c>
      <c r="J8" s="84" t="s">
        <v>121</v>
      </c>
    </row>
    <row r="9" spans="1:10" ht="15.75">
      <c r="A9" s="360"/>
      <c r="B9" s="363"/>
      <c r="C9" s="360"/>
      <c r="D9" s="360"/>
      <c r="E9" s="360"/>
      <c r="F9" s="360"/>
      <c r="G9" s="84" t="s">
        <v>120</v>
      </c>
      <c r="H9" s="360"/>
      <c r="I9" s="360"/>
      <c r="J9" s="84" t="s">
        <v>120</v>
      </c>
    </row>
    <row r="10" spans="1:10" ht="15.75">
      <c r="A10" s="183" t="s">
        <v>30</v>
      </c>
      <c r="B10" s="183" t="s">
        <v>31</v>
      </c>
      <c r="C10" s="183">
        <v>1</v>
      </c>
      <c r="D10" s="183">
        <v>2</v>
      </c>
      <c r="E10" s="183">
        <v>3</v>
      </c>
      <c r="F10" s="183">
        <v>4</v>
      </c>
      <c r="G10" s="183" t="s">
        <v>122</v>
      </c>
      <c r="H10" s="183">
        <v>6</v>
      </c>
      <c r="I10" s="183">
        <v>7</v>
      </c>
      <c r="J10" s="183" t="s">
        <v>123</v>
      </c>
    </row>
    <row r="11" spans="1:10" s="90" customFormat="1" ht="24.75" customHeight="1">
      <c r="A11" s="108">
        <v>1</v>
      </c>
      <c r="B11" s="109" t="s">
        <v>58</v>
      </c>
      <c r="C11" s="135">
        <v>1750</v>
      </c>
      <c r="D11" s="135">
        <v>6399</v>
      </c>
      <c r="E11" s="99">
        <v>90</v>
      </c>
      <c r="F11" s="99">
        <v>190</v>
      </c>
      <c r="G11" s="101">
        <f>E11/C11*100</f>
        <v>5.142857142857142</v>
      </c>
      <c r="H11" s="99">
        <v>65</v>
      </c>
      <c r="I11" s="99">
        <v>235</v>
      </c>
      <c r="J11" s="101">
        <f>H11/C11*100</f>
        <v>3.7142857142857144</v>
      </c>
    </row>
    <row r="12" spans="1:10" s="90" customFormat="1" ht="24.75" customHeight="1">
      <c r="A12" s="108">
        <v>2</v>
      </c>
      <c r="B12" s="109" t="s">
        <v>59</v>
      </c>
      <c r="C12" s="135">
        <v>828</v>
      </c>
      <c r="D12" s="135">
        <v>2848</v>
      </c>
      <c r="E12" s="99">
        <v>42</v>
      </c>
      <c r="F12" s="99">
        <v>84</v>
      </c>
      <c r="G12" s="101">
        <f aca="true" t="shared" si="0" ref="G12:G20">E12/C12*100</f>
        <v>5.072463768115942</v>
      </c>
      <c r="H12" s="99">
        <v>25</v>
      </c>
      <c r="I12" s="99">
        <v>84</v>
      </c>
      <c r="J12" s="101">
        <f aca="true" t="shared" si="1" ref="J12:J20">H12/C12*100</f>
        <v>3.0193236714975846</v>
      </c>
    </row>
    <row r="13" spans="1:10" s="90" customFormat="1" ht="24.75" customHeight="1">
      <c r="A13" s="108">
        <v>3</v>
      </c>
      <c r="B13" s="109" t="s">
        <v>60</v>
      </c>
      <c r="C13" s="135">
        <v>1380</v>
      </c>
      <c r="D13" s="112">
        <v>5576</v>
      </c>
      <c r="E13" s="99">
        <v>108</v>
      </c>
      <c r="F13" s="112">
        <v>282</v>
      </c>
      <c r="G13" s="101">
        <f t="shared" si="0"/>
        <v>7.82608695652174</v>
      </c>
      <c r="H13" s="99">
        <v>151</v>
      </c>
      <c r="I13" s="112">
        <v>642</v>
      </c>
      <c r="J13" s="101">
        <f t="shared" si="1"/>
        <v>10.942028985507246</v>
      </c>
    </row>
    <row r="14" spans="1:10" s="90" customFormat="1" ht="24.75" customHeight="1">
      <c r="A14" s="108">
        <v>4</v>
      </c>
      <c r="B14" s="109" t="s">
        <v>61</v>
      </c>
      <c r="C14" s="135">
        <v>1732</v>
      </c>
      <c r="D14" s="135">
        <v>6298</v>
      </c>
      <c r="E14" s="99">
        <v>99</v>
      </c>
      <c r="F14" s="99">
        <v>235</v>
      </c>
      <c r="G14" s="101">
        <f t="shared" si="0"/>
        <v>5.715935334872979</v>
      </c>
      <c r="H14" s="99">
        <v>97</v>
      </c>
      <c r="I14" s="99">
        <v>381</v>
      </c>
      <c r="J14" s="101">
        <f t="shared" si="1"/>
        <v>5.600461893764434</v>
      </c>
    </row>
    <row r="15" spans="1:10" s="90" customFormat="1" ht="24.75" customHeight="1">
      <c r="A15" s="108">
        <v>5</v>
      </c>
      <c r="B15" s="109" t="s">
        <v>62</v>
      </c>
      <c r="C15" s="135">
        <v>2140</v>
      </c>
      <c r="D15" s="135">
        <v>8365</v>
      </c>
      <c r="E15" s="99">
        <v>70</v>
      </c>
      <c r="F15" s="99">
        <v>230</v>
      </c>
      <c r="G15" s="101">
        <f t="shared" si="0"/>
        <v>3.2710280373831773</v>
      </c>
      <c r="H15" s="99">
        <v>83</v>
      </c>
      <c r="I15" s="99">
        <v>338</v>
      </c>
      <c r="J15" s="101">
        <f t="shared" si="1"/>
        <v>3.878504672897196</v>
      </c>
    </row>
    <row r="16" spans="1:10" s="90" customFormat="1" ht="24.75" customHeight="1">
      <c r="A16" s="108">
        <v>6</v>
      </c>
      <c r="B16" s="109" t="s">
        <v>63</v>
      </c>
      <c r="C16" s="135">
        <v>1389</v>
      </c>
      <c r="D16" s="135">
        <v>5781</v>
      </c>
      <c r="E16" s="99">
        <v>180</v>
      </c>
      <c r="F16" s="99">
        <v>621</v>
      </c>
      <c r="G16" s="101">
        <f t="shared" si="0"/>
        <v>12.958963282937367</v>
      </c>
      <c r="H16" s="99">
        <v>117</v>
      </c>
      <c r="I16" s="99">
        <v>575</v>
      </c>
      <c r="J16" s="101">
        <f t="shared" si="1"/>
        <v>8.423326133909287</v>
      </c>
    </row>
    <row r="17" spans="1:10" s="90" customFormat="1" ht="24.75" customHeight="1">
      <c r="A17" s="108">
        <v>7</v>
      </c>
      <c r="B17" s="109" t="s">
        <v>64</v>
      </c>
      <c r="C17" s="135">
        <v>2211</v>
      </c>
      <c r="D17" s="135">
        <v>8207</v>
      </c>
      <c r="E17" s="99">
        <v>98</v>
      </c>
      <c r="F17" s="99">
        <v>304</v>
      </c>
      <c r="G17" s="101">
        <f t="shared" si="0"/>
        <v>4.432383536861149</v>
      </c>
      <c r="H17" s="99">
        <v>79</v>
      </c>
      <c r="I17" s="99">
        <v>313</v>
      </c>
      <c r="J17" s="101">
        <f t="shared" si="1"/>
        <v>3.573043871551334</v>
      </c>
    </row>
    <row r="18" spans="1:10" s="90" customFormat="1" ht="24.75" customHeight="1">
      <c r="A18" s="108">
        <v>8</v>
      </c>
      <c r="B18" s="109" t="s">
        <v>65</v>
      </c>
      <c r="C18" s="135">
        <v>1406</v>
      </c>
      <c r="D18" s="135">
        <v>5244</v>
      </c>
      <c r="E18" s="99">
        <v>41</v>
      </c>
      <c r="F18" s="99">
        <v>75</v>
      </c>
      <c r="G18" s="101">
        <f t="shared" si="0"/>
        <v>2.9160739687055477</v>
      </c>
      <c r="H18" s="99">
        <v>40</v>
      </c>
      <c r="I18" s="99">
        <v>160</v>
      </c>
      <c r="J18" s="101">
        <f t="shared" si="1"/>
        <v>2.844950213371266</v>
      </c>
    </row>
    <row r="19" spans="1:10" s="90" customFormat="1" ht="24.75" customHeight="1">
      <c r="A19" s="108">
        <v>9</v>
      </c>
      <c r="B19" s="109" t="s">
        <v>66</v>
      </c>
      <c r="C19" s="135">
        <v>1616</v>
      </c>
      <c r="D19" s="136">
        <v>5751</v>
      </c>
      <c r="E19" s="99">
        <v>55</v>
      </c>
      <c r="F19" s="99">
        <v>121</v>
      </c>
      <c r="G19" s="101">
        <f t="shared" si="0"/>
        <v>3.4034653465346536</v>
      </c>
      <c r="H19" s="99">
        <v>126</v>
      </c>
      <c r="I19" s="99">
        <v>417</v>
      </c>
      <c r="J19" s="101">
        <f t="shared" si="1"/>
        <v>7.797029702970297</v>
      </c>
    </row>
    <row r="20" spans="1:10" s="75" customFormat="1" ht="24.75" customHeight="1">
      <c r="A20" s="100"/>
      <c r="B20" s="100" t="s">
        <v>115</v>
      </c>
      <c r="C20" s="110">
        <f>SUM(C11:C19)</f>
        <v>14452</v>
      </c>
      <c r="D20" s="155">
        <f>SUM(D11:D19)</f>
        <v>54469</v>
      </c>
      <c r="E20" s="100">
        <v>783</v>
      </c>
      <c r="F20" s="155">
        <f>SUM(F11:F19)</f>
        <v>2142</v>
      </c>
      <c r="G20" s="246">
        <f t="shared" si="0"/>
        <v>5.417935233877664</v>
      </c>
      <c r="H20" s="100">
        <v>783</v>
      </c>
      <c r="I20" s="110">
        <f>SUM(I11:I19)</f>
        <v>3145</v>
      </c>
      <c r="J20" s="246">
        <f t="shared" si="1"/>
        <v>5.417935233877664</v>
      </c>
    </row>
    <row r="22" spans="1:10" ht="15.75">
      <c r="A22" s="75" t="s">
        <v>144</v>
      </c>
      <c r="B22" s="75"/>
      <c r="C22" s="75"/>
      <c r="D22" s="75"/>
      <c r="E22" s="75"/>
      <c r="F22" s="75"/>
      <c r="G22" s="258" t="s">
        <v>147</v>
      </c>
      <c r="H22" s="258"/>
      <c r="I22" s="258"/>
      <c r="J22" s="258"/>
    </row>
  </sheetData>
  <mergeCells count="17">
    <mergeCell ref="F8:F9"/>
    <mergeCell ref="A1:C1"/>
    <mergeCell ref="D1:J1"/>
    <mergeCell ref="A2:C2"/>
    <mergeCell ref="D2:J2"/>
    <mergeCell ref="H8:H9"/>
    <mergeCell ref="I8:I9"/>
    <mergeCell ref="G22:J22"/>
    <mergeCell ref="A4:I5"/>
    <mergeCell ref="A6:J6"/>
    <mergeCell ref="A7:A9"/>
    <mergeCell ref="B7:B9"/>
    <mergeCell ref="C7:C9"/>
    <mergeCell ref="D7:D9"/>
    <mergeCell ref="E7:G7"/>
    <mergeCell ref="H7:J7"/>
    <mergeCell ref="E8:E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4"/>
  <sheetViews>
    <sheetView workbookViewId="0" topLeftCell="A6">
      <selection activeCell="K14" sqref="K14"/>
    </sheetView>
  </sheetViews>
  <sheetFormatPr defaultColWidth="9.00390625" defaultRowHeight="15.75"/>
  <cols>
    <col min="2" max="2" width="14.75390625" style="0" customWidth="1"/>
  </cols>
  <sheetData>
    <row r="1" spans="1:23" ht="15.75">
      <c r="A1" s="262" t="s">
        <v>43</v>
      </c>
      <c r="B1" s="262"/>
      <c r="C1" s="262"/>
      <c r="D1" s="262" t="s">
        <v>3</v>
      </c>
      <c r="E1" s="262"/>
      <c r="F1" s="262"/>
      <c r="G1" s="262"/>
      <c r="H1" s="262"/>
      <c r="I1" s="262"/>
      <c r="J1" s="262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ht="15.75">
      <c r="A2" s="262" t="s">
        <v>44</v>
      </c>
      <c r="B2" s="262"/>
      <c r="C2" s="262"/>
      <c r="D2" s="262" t="s">
        <v>4</v>
      </c>
      <c r="E2" s="262"/>
      <c r="F2" s="262"/>
      <c r="G2" s="262"/>
      <c r="H2" s="262"/>
      <c r="I2" s="262"/>
      <c r="J2" s="262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3" ht="15.75">
      <c r="A3" s="75"/>
      <c r="B3" s="75"/>
      <c r="C3" s="75"/>
    </row>
    <row r="4" spans="1:12" ht="15.75">
      <c r="A4" s="258" t="s">
        <v>143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ht="16.5">
      <c r="A5" s="365" t="s">
        <v>54</v>
      </c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</row>
    <row r="7" spans="1:13" ht="31.5" customHeight="1">
      <c r="A7" s="360" t="s">
        <v>0</v>
      </c>
      <c r="B7" s="360" t="s">
        <v>24</v>
      </c>
      <c r="C7" s="360" t="s">
        <v>127</v>
      </c>
      <c r="D7" s="360"/>
      <c r="E7" s="360" t="s">
        <v>128</v>
      </c>
      <c r="F7" s="360"/>
      <c r="G7" s="360"/>
      <c r="H7" s="360"/>
      <c r="I7" s="360"/>
      <c r="J7" s="360"/>
      <c r="K7" s="360"/>
      <c r="L7" s="360"/>
      <c r="M7" s="111"/>
    </row>
    <row r="8" spans="1:13" ht="31.5" customHeight="1">
      <c r="A8" s="360"/>
      <c r="B8" s="360"/>
      <c r="C8" s="364" t="s">
        <v>92</v>
      </c>
      <c r="D8" s="364" t="s">
        <v>129</v>
      </c>
      <c r="E8" s="360" t="s">
        <v>130</v>
      </c>
      <c r="F8" s="360"/>
      <c r="G8" s="360" t="s">
        <v>131</v>
      </c>
      <c r="H8" s="360"/>
      <c r="I8" s="360"/>
      <c r="J8" s="360"/>
      <c r="K8" s="360"/>
      <c r="L8" s="360"/>
      <c r="M8" s="111"/>
    </row>
    <row r="9" spans="1:13" ht="15.75">
      <c r="A9" s="360"/>
      <c r="B9" s="360"/>
      <c r="C9" s="364"/>
      <c r="D9" s="364"/>
      <c r="E9" s="364" t="s">
        <v>92</v>
      </c>
      <c r="F9" s="364" t="s">
        <v>129</v>
      </c>
      <c r="G9" s="364" t="s">
        <v>92</v>
      </c>
      <c r="H9" s="364" t="s">
        <v>129</v>
      </c>
      <c r="I9" s="360" t="s">
        <v>128</v>
      </c>
      <c r="J9" s="360"/>
      <c r="K9" s="360"/>
      <c r="L9" s="360"/>
      <c r="M9" s="111"/>
    </row>
    <row r="10" spans="1:13" ht="31.5" customHeight="1">
      <c r="A10" s="360"/>
      <c r="B10" s="360"/>
      <c r="C10" s="364"/>
      <c r="D10" s="364"/>
      <c r="E10" s="364"/>
      <c r="F10" s="364"/>
      <c r="G10" s="364"/>
      <c r="H10" s="364"/>
      <c r="I10" s="360" t="s">
        <v>132</v>
      </c>
      <c r="J10" s="360"/>
      <c r="K10" s="360" t="s">
        <v>133</v>
      </c>
      <c r="L10" s="360"/>
      <c r="M10" s="111"/>
    </row>
    <row r="11" spans="1:13" ht="31.5">
      <c r="A11" s="360"/>
      <c r="B11" s="360"/>
      <c r="C11" s="364"/>
      <c r="D11" s="364"/>
      <c r="E11" s="364"/>
      <c r="F11" s="364"/>
      <c r="G11" s="364"/>
      <c r="H11" s="364"/>
      <c r="I11" s="137" t="s">
        <v>134</v>
      </c>
      <c r="J11" s="137" t="s">
        <v>129</v>
      </c>
      <c r="K11" s="137" t="s">
        <v>134</v>
      </c>
      <c r="L11" s="137" t="s">
        <v>129</v>
      </c>
      <c r="M11" s="111"/>
    </row>
    <row r="12" spans="1:13" ht="15.75">
      <c r="A12" s="184" t="s">
        <v>30</v>
      </c>
      <c r="B12" s="184" t="s">
        <v>135</v>
      </c>
      <c r="C12" s="184" t="s">
        <v>136</v>
      </c>
      <c r="D12" s="184">
        <v>2</v>
      </c>
      <c r="E12" s="184">
        <v>3</v>
      </c>
      <c r="F12" s="184" t="s">
        <v>137</v>
      </c>
      <c r="G12" s="184" t="s">
        <v>138</v>
      </c>
      <c r="H12" s="184" t="s">
        <v>139</v>
      </c>
      <c r="I12" s="184">
        <v>7</v>
      </c>
      <c r="J12" s="184" t="s">
        <v>140</v>
      </c>
      <c r="K12" s="184" t="s">
        <v>141</v>
      </c>
      <c r="L12" s="184" t="s">
        <v>142</v>
      </c>
      <c r="M12" s="111"/>
    </row>
    <row r="13" spans="1:13" s="90" customFormat="1" ht="24.75" customHeight="1">
      <c r="A13" s="113">
        <v>1</v>
      </c>
      <c r="B13" s="114" t="s">
        <v>58</v>
      </c>
      <c r="C13" s="113">
        <v>90</v>
      </c>
      <c r="D13" s="113">
        <v>190</v>
      </c>
      <c r="E13" s="113">
        <v>78</v>
      </c>
      <c r="F13" s="113">
        <v>150</v>
      </c>
      <c r="G13" s="113">
        <v>12</v>
      </c>
      <c r="H13" s="113">
        <v>40</v>
      </c>
      <c r="I13" s="113">
        <v>12</v>
      </c>
      <c r="J13" s="113">
        <v>40</v>
      </c>
      <c r="K13" s="113">
        <v>0</v>
      </c>
      <c r="L13" s="113">
        <v>0</v>
      </c>
      <c r="M13" s="111"/>
    </row>
    <row r="14" spans="1:13" s="90" customFormat="1" ht="24.75" customHeight="1">
      <c r="A14" s="113">
        <v>2</v>
      </c>
      <c r="B14" s="114" t="s">
        <v>59</v>
      </c>
      <c r="C14" s="113">
        <v>42</v>
      </c>
      <c r="D14" s="113">
        <v>84</v>
      </c>
      <c r="E14" s="113">
        <v>38</v>
      </c>
      <c r="F14" s="113">
        <v>72</v>
      </c>
      <c r="G14" s="113">
        <v>4</v>
      </c>
      <c r="H14" s="138">
        <v>12</v>
      </c>
      <c r="I14" s="138">
        <v>4</v>
      </c>
      <c r="J14" s="138">
        <v>9</v>
      </c>
      <c r="K14" s="113">
        <v>0</v>
      </c>
      <c r="L14" s="113">
        <v>3</v>
      </c>
      <c r="M14" s="111" t="s">
        <v>156</v>
      </c>
    </row>
    <row r="15" spans="1:13" s="90" customFormat="1" ht="24.75" customHeight="1">
      <c r="A15" s="113">
        <v>3</v>
      </c>
      <c r="B15" s="114" t="s">
        <v>60</v>
      </c>
      <c r="C15" s="113">
        <v>108</v>
      </c>
      <c r="D15" s="113">
        <v>282</v>
      </c>
      <c r="E15" s="115">
        <v>94</v>
      </c>
      <c r="F15" s="115">
        <v>220</v>
      </c>
      <c r="G15" s="115">
        <v>14</v>
      </c>
      <c r="H15" s="139">
        <v>62</v>
      </c>
      <c r="I15" s="139">
        <v>14</v>
      </c>
      <c r="J15" s="139">
        <v>61</v>
      </c>
      <c r="K15" s="116">
        <v>0</v>
      </c>
      <c r="L15" s="115">
        <v>1</v>
      </c>
      <c r="M15" s="111"/>
    </row>
    <row r="16" spans="1:13" s="90" customFormat="1" ht="24.75" customHeight="1">
      <c r="A16" s="113">
        <v>4</v>
      </c>
      <c r="B16" s="114" t="s">
        <v>61</v>
      </c>
      <c r="C16" s="113">
        <v>99</v>
      </c>
      <c r="D16" s="113">
        <v>235</v>
      </c>
      <c r="E16" s="113">
        <v>99</v>
      </c>
      <c r="F16" s="113">
        <v>235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1"/>
    </row>
    <row r="17" spans="1:13" s="90" customFormat="1" ht="24.75" customHeight="1">
      <c r="A17" s="84">
        <v>5</v>
      </c>
      <c r="B17" s="114" t="s">
        <v>62</v>
      </c>
      <c r="C17" s="113">
        <v>70</v>
      </c>
      <c r="D17" s="113">
        <v>230</v>
      </c>
      <c r="E17" s="113">
        <v>67</v>
      </c>
      <c r="F17" s="113">
        <v>216</v>
      </c>
      <c r="G17" s="113">
        <v>3</v>
      </c>
      <c r="H17" s="113">
        <v>14</v>
      </c>
      <c r="I17" s="113">
        <v>3</v>
      </c>
      <c r="J17" s="113">
        <v>13</v>
      </c>
      <c r="K17" s="113">
        <v>0</v>
      </c>
      <c r="L17" s="113">
        <v>1</v>
      </c>
      <c r="M17" s="111" t="s">
        <v>163</v>
      </c>
    </row>
    <row r="18" spans="1:12" s="90" customFormat="1" ht="24.75" customHeight="1">
      <c r="A18" s="113">
        <v>6</v>
      </c>
      <c r="B18" s="114" t="s">
        <v>63</v>
      </c>
      <c r="C18" s="113">
        <v>180</v>
      </c>
      <c r="D18" s="113">
        <v>621</v>
      </c>
      <c r="E18" s="113">
        <v>163</v>
      </c>
      <c r="F18" s="113">
        <v>543</v>
      </c>
      <c r="G18" s="113">
        <v>17</v>
      </c>
      <c r="H18" s="113">
        <v>78</v>
      </c>
      <c r="I18" s="113">
        <v>17</v>
      </c>
      <c r="J18" s="113">
        <v>78</v>
      </c>
      <c r="K18" s="113">
        <v>0</v>
      </c>
      <c r="L18" s="113">
        <v>0</v>
      </c>
    </row>
    <row r="19" spans="1:13" s="90" customFormat="1" ht="24.75" customHeight="1">
      <c r="A19" s="113">
        <v>7</v>
      </c>
      <c r="B19" s="114" t="s">
        <v>64</v>
      </c>
      <c r="C19" s="113">
        <v>98</v>
      </c>
      <c r="D19" s="113">
        <v>304</v>
      </c>
      <c r="E19" s="113">
        <v>78</v>
      </c>
      <c r="F19" s="113">
        <v>212</v>
      </c>
      <c r="G19" s="113">
        <v>20</v>
      </c>
      <c r="H19" s="113">
        <v>92</v>
      </c>
      <c r="I19" s="113">
        <v>20</v>
      </c>
      <c r="J19" s="113">
        <v>92</v>
      </c>
      <c r="K19" s="113">
        <v>0</v>
      </c>
      <c r="L19" s="113">
        <v>0</v>
      </c>
      <c r="M19" s="111"/>
    </row>
    <row r="20" spans="1:13" s="90" customFormat="1" ht="24.75" customHeight="1">
      <c r="A20" s="113">
        <v>8</v>
      </c>
      <c r="B20" s="114" t="s">
        <v>65</v>
      </c>
      <c r="C20" s="113">
        <v>41</v>
      </c>
      <c r="D20" s="113">
        <v>75</v>
      </c>
      <c r="E20" s="113">
        <v>38</v>
      </c>
      <c r="F20" s="113">
        <v>66</v>
      </c>
      <c r="G20" s="113">
        <v>3</v>
      </c>
      <c r="H20" s="113">
        <v>9</v>
      </c>
      <c r="I20" s="113">
        <v>3</v>
      </c>
      <c r="J20" s="113">
        <v>9</v>
      </c>
      <c r="K20" s="113">
        <v>0</v>
      </c>
      <c r="L20" s="113">
        <v>0</v>
      </c>
      <c r="M20" s="111"/>
    </row>
    <row r="21" spans="1:13" s="90" customFormat="1" ht="24.75" customHeight="1">
      <c r="A21" s="113">
        <v>9</v>
      </c>
      <c r="B21" s="114" t="s">
        <v>66</v>
      </c>
      <c r="C21" s="113">
        <v>55</v>
      </c>
      <c r="D21" s="113">
        <v>121</v>
      </c>
      <c r="E21" s="113">
        <v>53</v>
      </c>
      <c r="F21" s="113">
        <v>112</v>
      </c>
      <c r="G21" s="113">
        <v>2</v>
      </c>
      <c r="H21" s="113">
        <v>9</v>
      </c>
      <c r="I21" s="113">
        <v>2</v>
      </c>
      <c r="J21" s="138">
        <v>7</v>
      </c>
      <c r="K21" s="113">
        <v>0</v>
      </c>
      <c r="L21" s="113">
        <v>2</v>
      </c>
      <c r="M21" s="111" t="s">
        <v>155</v>
      </c>
    </row>
    <row r="22" spans="1:12" s="75" customFormat="1" ht="15.75">
      <c r="A22" s="84"/>
      <c r="B22" s="140" t="s">
        <v>125</v>
      </c>
      <c r="C22" s="84">
        <v>783</v>
      </c>
      <c r="D22" s="84">
        <v>2142</v>
      </c>
      <c r="E22" s="84">
        <f aca="true" t="shared" si="0" ref="E22:L22">SUM(E13:E21)</f>
        <v>708</v>
      </c>
      <c r="F22" s="84">
        <f>SUM(F13:F21)</f>
        <v>1826</v>
      </c>
      <c r="G22" s="84">
        <f t="shared" si="0"/>
        <v>75</v>
      </c>
      <c r="H22" s="84">
        <f t="shared" si="0"/>
        <v>316</v>
      </c>
      <c r="I22" s="84">
        <f t="shared" si="0"/>
        <v>75</v>
      </c>
      <c r="J22" s="84">
        <f t="shared" si="0"/>
        <v>309</v>
      </c>
      <c r="K22" s="84">
        <f t="shared" si="0"/>
        <v>0</v>
      </c>
      <c r="L22" s="84">
        <f t="shared" si="0"/>
        <v>7</v>
      </c>
    </row>
    <row r="24" spans="1:10" ht="15.75">
      <c r="A24" s="75" t="s">
        <v>144</v>
      </c>
      <c r="B24" s="75"/>
      <c r="C24" s="75"/>
      <c r="D24" s="75"/>
      <c r="E24" s="75"/>
      <c r="F24" s="75"/>
      <c r="G24" s="258" t="s">
        <v>147</v>
      </c>
      <c r="H24" s="258"/>
      <c r="I24" s="258"/>
      <c r="J24" s="258"/>
    </row>
  </sheetData>
  <mergeCells count="22">
    <mergeCell ref="A1:C1"/>
    <mergeCell ref="D1:J1"/>
    <mergeCell ref="A2:C2"/>
    <mergeCell ref="D2:J2"/>
    <mergeCell ref="A4:L4"/>
    <mergeCell ref="A5:L5"/>
    <mergeCell ref="A7:A11"/>
    <mergeCell ref="B7:B11"/>
    <mergeCell ref="C7:D7"/>
    <mergeCell ref="E7:L7"/>
    <mergeCell ref="C8:C11"/>
    <mergeCell ref="D8:D11"/>
    <mergeCell ref="E8:F8"/>
    <mergeCell ref="G8:L8"/>
    <mergeCell ref="E9:E11"/>
    <mergeCell ref="F9:F11"/>
    <mergeCell ref="G9:G11"/>
    <mergeCell ref="H9:H11"/>
    <mergeCell ref="I9:L9"/>
    <mergeCell ref="I10:J10"/>
    <mergeCell ref="K10:L10"/>
    <mergeCell ref="G24:J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0972.645.777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LeminhTuan</dc:creator>
  <cp:keywords/>
  <dc:description/>
  <cp:lastModifiedBy>Thanh An</cp:lastModifiedBy>
  <cp:lastPrinted>2017-12-07T09:23:17Z</cp:lastPrinted>
  <dcterms:created xsi:type="dcterms:W3CDTF">2016-10-07T03:03:32Z</dcterms:created>
  <dcterms:modified xsi:type="dcterms:W3CDTF">2017-12-08T03:34:31Z</dcterms:modified>
  <cp:category/>
  <cp:version/>
  <cp:contentType/>
  <cp:contentStatus/>
</cp:coreProperties>
</file>