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80" windowHeight="8085" activeTab="8"/>
  </bookViews>
  <sheets>
    <sheet name="Thanh" sheetId="1" r:id="rId1"/>
    <sheet name="Thuy" sheetId="2" r:id="rId2"/>
    <sheet name="chinh" sheetId="3" r:id="rId3"/>
    <sheet name="Tuyen" sheetId="4" r:id="rId4"/>
    <sheet name="Than" sheetId="5" r:id="rId5"/>
    <sheet name="Hieu" sheetId="6" r:id="rId6"/>
    <sheet name="TTr" sheetId="7" r:id="rId7"/>
    <sheet name="An" sheetId="8" r:id="rId8"/>
    <sheet name="Nghia" sheetId="9" r:id="rId9"/>
  </sheets>
  <definedNames/>
  <calcPr fullCalcOnLoad="1"/>
</workbook>
</file>

<file path=xl/comments5.xml><?xml version="1.0" encoding="utf-8"?>
<comments xmlns="http://schemas.openxmlformats.org/spreadsheetml/2006/main">
  <authors>
    <author>User</author>
  </authors>
  <commentList>
    <comment ref="D6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<sst xmlns="http://schemas.openxmlformats.org/spreadsheetml/2006/main" count="6168" uniqueCount="2841">
  <si>
    <t xml:space="preserve">Người Cao tuổi cô đơn 80 tuổi </t>
  </si>
  <si>
    <t>Trẻ mồ côi</t>
  </si>
  <si>
    <t>Nguyễn Thị Dẫn</t>
  </si>
  <si>
    <t xml:space="preserve">Nguyễn Thị Tuyết </t>
  </si>
  <si>
    <t>Hoàng Văn Ánh</t>
  </si>
  <si>
    <t>Hoàng Thị A</t>
  </si>
  <si>
    <t>Hồ  Thị Sính</t>
  </si>
  <si>
    <t>Nguyễn  Văn  Tự</t>
  </si>
  <si>
    <t>Nguyễn  Thị  Nậy</t>
  </si>
  <si>
    <t>Hoàng  Thị Liêu</t>
  </si>
  <si>
    <t>Nguyễn  Thị  Thí</t>
  </si>
  <si>
    <t>Lê  Văn  Đen</t>
  </si>
  <si>
    <t xml:space="preserve">C/phú 2  </t>
  </si>
  <si>
    <t>Trần  Thị  Đành</t>
  </si>
  <si>
    <t>Đổ  Thị   Tiếu</t>
  </si>
  <si>
    <t xml:space="preserve"> Nguyễn  Thị  Ân</t>
  </si>
  <si>
    <t>Trần  Thụy</t>
  </si>
  <si>
    <t>Trần   Tuệ</t>
  </si>
  <si>
    <t>Nguyễn  Thị  Quýnh</t>
  </si>
  <si>
    <t>Trần  Thị  Con</t>
  </si>
  <si>
    <t>Nguyễn  Thị  Kia</t>
  </si>
  <si>
    <t>Trần   Thị  Đào</t>
  </si>
  <si>
    <t>Trần  Thị  San</t>
  </si>
  <si>
    <t>Nguyễn  Thị  Dung</t>
  </si>
  <si>
    <t>Trần Lường</t>
  </si>
  <si>
    <t xml:space="preserve">T/Lâm </t>
  </si>
  <si>
    <t>Trần Văn Kinh</t>
  </si>
  <si>
    <t xml:space="preserve">Tr.Khê </t>
  </si>
  <si>
    <t>Nguyễn  Văn  Tạo</t>
  </si>
  <si>
    <t>Hồ  Thị  Phấn</t>
  </si>
  <si>
    <t>Lê Thị Nậy</t>
  </si>
  <si>
    <t>Nguyễn Thị  Chanh</t>
  </si>
  <si>
    <t>Trần  Thị  Dụy</t>
  </si>
  <si>
    <t>Bùi  Thị  Tư</t>
  </si>
  <si>
    <t>Phi  Thị  yến</t>
  </si>
  <si>
    <t>Nguyễn Trọng Tân</t>
  </si>
  <si>
    <t>Trần Thị  Tình</t>
  </si>
  <si>
    <t>Cáp  Thị Huyến</t>
  </si>
  <si>
    <t>T/Xuân 1</t>
  </si>
  <si>
    <t>Nguyễn Thị Cháu</t>
  </si>
  <si>
    <t xml:space="preserve">T/Trang </t>
  </si>
  <si>
    <t>Trần  Thị  Chắt</t>
  </si>
  <si>
    <t>Đặng Xuân Thống</t>
  </si>
  <si>
    <t>Hoàng Thị  Quýt</t>
  </si>
  <si>
    <t>Bùi Hào</t>
  </si>
  <si>
    <t>Trần Thị Lợi</t>
  </si>
  <si>
    <t xml:space="preserve">Trần Đợi </t>
  </si>
  <si>
    <t>Phạm Thị Thắng</t>
  </si>
  <si>
    <t>Lâm Thị xuy</t>
  </si>
  <si>
    <t>Trần Thị  Hiền</t>
  </si>
  <si>
    <t>Trần Thị  Sâm</t>
  </si>
  <si>
    <t>Trần Văn Tình</t>
  </si>
  <si>
    <t>Thái Thị Thạnh</t>
  </si>
  <si>
    <t>Lê Việt Hoàng</t>
  </si>
  <si>
    <t>Đổ Thị Xuân</t>
  </si>
  <si>
    <t>Cao Thị Lệ</t>
  </si>
  <si>
    <t>Cao Thị Phương Uyên</t>
  </si>
  <si>
    <t>Mai Lộc2</t>
  </si>
  <si>
    <t>Mai Thị Quýnh</t>
  </si>
  <si>
    <t>Lê Hiếu Trung</t>
  </si>
  <si>
    <t>C Phú2</t>
  </si>
  <si>
    <t>Trần Thị Kéc</t>
  </si>
  <si>
    <t>c Phú 3</t>
  </si>
  <si>
    <t>T Định</t>
  </si>
  <si>
    <t>Trần Đức Trung</t>
  </si>
  <si>
    <t>T Trang</t>
  </si>
  <si>
    <t>Nguyễn Văn Khánh</t>
  </si>
  <si>
    <t>Nguyễn Xuân Tuấn</t>
  </si>
  <si>
    <t>Tân Phú</t>
  </si>
  <si>
    <t>Hoàng Văn Tiến</t>
  </si>
  <si>
    <t>Phạm  Thị  Yên</t>
  </si>
  <si>
    <t>Đ.Kỉnh</t>
  </si>
  <si>
    <t>Trương Thị Quýt</t>
  </si>
  <si>
    <t>Nguyễn Thị Lệ</t>
  </si>
  <si>
    <t>M. Lộc2</t>
  </si>
  <si>
    <t>Hoàng Thị Lý</t>
  </si>
  <si>
    <t>Th. Nghĩa</t>
  </si>
  <si>
    <t>Th.Nam</t>
  </si>
  <si>
    <t>Lê Duy Khang</t>
  </si>
  <si>
    <t>Nguyễn Văn Năm</t>
  </si>
  <si>
    <t>Lê Thị Nữ (Lữ)</t>
  </si>
  <si>
    <t>Hoàng Thị Sắt</t>
  </si>
  <si>
    <t>Đơn thân nuôi 01 con nhỏ dưới 16 tuổi</t>
  </si>
  <si>
    <t>Đặng Thị Kim Ly</t>
  </si>
  <si>
    <t>Lê Thị Giai Tiết</t>
  </si>
  <si>
    <t>Thái Thị Kim Anh</t>
  </si>
  <si>
    <t>Nguyễn Đắc Trực</t>
  </si>
  <si>
    <t>Nguyễn Trọng Nhơn</t>
  </si>
  <si>
    <t>Phạm Thị  Hoa</t>
  </si>
  <si>
    <t>Trần Thị Nô</t>
  </si>
  <si>
    <t>Hoàng Văn Em</t>
  </si>
  <si>
    <t>Đặng Thị  Hạnh</t>
  </si>
  <si>
    <t>Nguyễn Thị  Thu</t>
  </si>
  <si>
    <t>Nguyễn Bình</t>
  </si>
  <si>
    <t>Đào Tâm Tư</t>
  </si>
  <si>
    <t>Phan Thị Định</t>
  </si>
  <si>
    <t xml:space="preserve">Lê Thị  Hằng </t>
  </si>
  <si>
    <t>Đào Thị Hòa</t>
  </si>
  <si>
    <t>T. Định</t>
  </si>
  <si>
    <t>Nguyễn Thanh Sữu</t>
  </si>
  <si>
    <t>Lê Xuân Sự</t>
  </si>
  <si>
    <t>Lê Khiểm</t>
  </si>
  <si>
    <t>Đổ Thị Chanh</t>
  </si>
  <si>
    <t xml:space="preserve">Nguyễn Thi  Nguyệt </t>
  </si>
  <si>
    <t>Nguyễn Văn Trung</t>
  </si>
  <si>
    <t>Trần Duệ</t>
  </si>
  <si>
    <t>Trần Khâm</t>
  </si>
  <si>
    <t>Võ Văn Bĩnh</t>
  </si>
  <si>
    <t>Đặng Xuân Kế</t>
  </si>
  <si>
    <t>Nguyễn Thị Đĩu</t>
  </si>
  <si>
    <t>Trần  Loan</t>
  </si>
  <si>
    <t>Trần  Thị  Truyền</t>
  </si>
  <si>
    <t>Trần Thị Thơi</t>
  </si>
  <si>
    <t>Trần Văn  Hoa</t>
  </si>
  <si>
    <t>Đặng Xuân Phiên</t>
  </si>
  <si>
    <t>Trương Thị Nậy</t>
  </si>
  <si>
    <t>P/ Tuyền</t>
  </si>
  <si>
    <t>C/ Phú 2</t>
  </si>
  <si>
    <t>Nguyễn Thị  Mai</t>
  </si>
  <si>
    <t>Nguyễn Văn Hiền</t>
  </si>
  <si>
    <t>Trần  Văn  Việt</t>
  </si>
  <si>
    <t>Phùng  Quang</t>
  </si>
  <si>
    <t>Đinh  Ngọc Hiền</t>
  </si>
  <si>
    <t>Lê     Nghị</t>
  </si>
  <si>
    <t>Bùi Thị Tuyết</t>
  </si>
  <si>
    <t xml:space="preserve">Lê    Quốc </t>
  </si>
  <si>
    <t>Trần Ngọc  Anh</t>
  </si>
  <si>
    <t>Lê Thị Hợi</t>
  </si>
  <si>
    <t>Mai Văn Qúy</t>
  </si>
  <si>
    <t>Nguyễn Nhật Tân</t>
  </si>
  <si>
    <t>Tân Mỹ</t>
  </si>
  <si>
    <t>Trần Văn Uynh</t>
  </si>
  <si>
    <t>Ngô Thị A Nhi</t>
  </si>
  <si>
    <t>Trương  Hoài  Tâm</t>
  </si>
  <si>
    <t>Nguyễn Hùng</t>
  </si>
  <si>
    <t>Đào  Tâm  Bình</t>
  </si>
  <si>
    <t>Trần  Thị   Hạnh</t>
  </si>
  <si>
    <t xml:space="preserve">Trần Thị  Thuẩn </t>
  </si>
  <si>
    <t>Phan Văn Hiếu</t>
  </si>
  <si>
    <t>P/Cội</t>
  </si>
  <si>
    <t>Lê Văn Hoàng</t>
  </si>
  <si>
    <t>Võ Xuân Phát</t>
  </si>
  <si>
    <t>Đỗ Xuân Lâm</t>
  </si>
  <si>
    <t>Phan Đặng Hải Nam</t>
  </si>
  <si>
    <t>Phạm Công Xinh</t>
  </si>
  <si>
    <t>Nguyễn Thị Cúc</t>
  </si>
  <si>
    <t>Phan Thị Đản</t>
  </si>
  <si>
    <t xml:space="preserve">Nguyễn Nghệ </t>
  </si>
  <si>
    <t>Lê Thị Dễ</t>
  </si>
  <si>
    <t>Phạm Đề</t>
  </si>
  <si>
    <t xml:space="preserve">Lê Xuân Long </t>
  </si>
  <si>
    <t>Ngô  Văn  Quý</t>
  </si>
  <si>
    <t>Trần  Thị   Hường</t>
  </si>
  <si>
    <t>T/Xuân1</t>
  </si>
  <si>
    <t>Nguyễn  Thị  Hà</t>
  </si>
  <si>
    <t>Phan  Ngọc  Hiền</t>
  </si>
  <si>
    <t>Lê  Hữu  Ngôn</t>
  </si>
  <si>
    <t>T/Xuân2</t>
  </si>
  <si>
    <t>Nguyễn Văn Toán</t>
  </si>
  <si>
    <t>N/ Đồng</t>
  </si>
  <si>
    <t>Cao  Thị Mơ</t>
  </si>
  <si>
    <t xml:space="preserve">Lê Văn  Ánh </t>
  </si>
  <si>
    <t>Hoàng  Thị yến</t>
  </si>
  <si>
    <t>Ng. Văn Thế Lưu</t>
  </si>
  <si>
    <t>C/ Phú 1</t>
  </si>
  <si>
    <t>Nguyễn Đình Phú</t>
  </si>
  <si>
    <t>Đoàn Thị Bé</t>
  </si>
  <si>
    <t>Kđâu 4</t>
  </si>
  <si>
    <t>Lê  Thị  Phượng</t>
  </si>
  <si>
    <t>Hoàng Văn Phiên</t>
  </si>
  <si>
    <t>Lê  Văn  Lịnh</t>
  </si>
  <si>
    <t>Phan Chí  Rin</t>
  </si>
  <si>
    <t>Trần Thị Tham</t>
  </si>
  <si>
    <t>Trần Văn  Hải</t>
  </si>
  <si>
    <t>Phạm Công  Thái</t>
  </si>
  <si>
    <t>Đặng Thị  Thuận</t>
  </si>
  <si>
    <t>Hoàng Thị  Thảo</t>
  </si>
  <si>
    <t xml:space="preserve">Nguyễn Thị Toản </t>
  </si>
  <si>
    <t>Nguyễn Văn Sơn</t>
  </si>
  <si>
    <t>Nguyễn Thị Nhung</t>
  </si>
  <si>
    <t>Nguyễn  Thị Thu</t>
  </si>
  <si>
    <t xml:space="preserve">N/ Đồng </t>
  </si>
  <si>
    <t>Trần Văn Sở</t>
  </si>
  <si>
    <t>Nguyễn  Thị  Hà</t>
  </si>
  <si>
    <t>T/ Xuân 1</t>
  </si>
  <si>
    <t>Nguyễn Thị  Xanh</t>
  </si>
  <si>
    <t>T/Lâm</t>
  </si>
  <si>
    <t>Thái Thị Mùi</t>
  </si>
  <si>
    <t>Bùi Thị  Năm</t>
  </si>
  <si>
    <t>Lê  Thị   Huệ</t>
  </si>
  <si>
    <t>Lê Thị Diệu ly</t>
  </si>
  <si>
    <t>Hoàng Thị Thùy Linh</t>
  </si>
  <si>
    <t>Lê Đình Nguyên</t>
  </si>
  <si>
    <t>Người cao tuổi 60-79 tuổi</t>
  </si>
  <si>
    <t>B/Sơn 2</t>
  </si>
  <si>
    <t>Định Sơn</t>
  </si>
  <si>
    <t>N.Phong</t>
  </si>
  <si>
    <t>Đinh Thị Bào</t>
  </si>
  <si>
    <t>Hoàn Cát</t>
  </si>
  <si>
    <t>Người cao tuổi cô đơn 80t trở lên</t>
  </si>
  <si>
    <t>Cu Hoan</t>
  </si>
  <si>
    <t>Trịnh Thị Điệp</t>
  </si>
  <si>
    <t>P/An 1</t>
  </si>
  <si>
    <t>Lê Xuân Hoãn</t>
  </si>
  <si>
    <t>Nguyễn Thị Me</t>
  </si>
  <si>
    <t>P/An 2</t>
  </si>
  <si>
    <t>Trần Thị Sâm</t>
  </si>
  <si>
    <t>B/Sơn 1</t>
  </si>
  <si>
    <t xml:space="preserve">Hoàng Thị Thiết </t>
  </si>
  <si>
    <t xml:space="preserve">Trần Thị Tuyết </t>
  </si>
  <si>
    <t>Phạm.T.Ph. Nhung</t>
  </si>
  <si>
    <t>Nguyễn Mạnh Sĩ</t>
  </si>
  <si>
    <t>Phan Thị Đông</t>
  </si>
  <si>
    <t>Nguyễn Thị Tá</t>
  </si>
  <si>
    <t>Lê Thị Trà</t>
  </si>
  <si>
    <t>L. Lang</t>
  </si>
  <si>
    <t>L. Lang1</t>
  </si>
  <si>
    <t>Trương Quang Điểu</t>
  </si>
  <si>
    <t>Trương Thị  Xoong</t>
  </si>
  <si>
    <t>Nguyễn Thị Chua</t>
  </si>
  <si>
    <t>Nguyễn Thị Chuột</t>
  </si>
  <si>
    <t>Nguyễn Thị Thẻn</t>
  </si>
  <si>
    <t>CLP</t>
  </si>
  <si>
    <t>Hoàng Thị Chắt</t>
  </si>
  <si>
    <t>Th Nghĩa</t>
  </si>
  <si>
    <t>Người KTĐBN là TE</t>
  </si>
  <si>
    <t>Hoàng Thị Xanh</t>
  </si>
  <si>
    <t>Phạm Thị Mít</t>
  </si>
  <si>
    <t>Trần Trí</t>
  </si>
  <si>
    <t>Hồ T Thùy Dương</t>
  </si>
  <si>
    <t>Phạm Thị Lượng</t>
  </si>
  <si>
    <t>Tạ Thị Thả</t>
  </si>
  <si>
    <t>Mai Luôm (Nam)</t>
  </si>
  <si>
    <t>C/m</t>
  </si>
  <si>
    <t>Võ Thị Hòa</t>
  </si>
  <si>
    <t>Trần Thị Xê</t>
  </si>
  <si>
    <t>Lê Minh Ánh</t>
  </si>
  <si>
    <t>Ng. T. Thanh Xuân</t>
  </si>
  <si>
    <t>Nguyễn Văn Tiếp</t>
  </si>
  <si>
    <t>Nguyễn Thị Xinh</t>
  </si>
  <si>
    <t>Lê Niệm</t>
  </si>
  <si>
    <t>c/m</t>
  </si>
  <si>
    <t>Nguyễn Thị Thẻo</t>
  </si>
  <si>
    <t>Thái Thị Thia</t>
  </si>
  <si>
    <t>Trần Thị Lưu</t>
  </si>
  <si>
    <t>Trẻ mồ côi 4 tuổi trở lên 22 tuổi</t>
  </si>
  <si>
    <t>B/Sơn 3</t>
  </si>
  <si>
    <t>Phan Văn Cổn</t>
  </si>
  <si>
    <t>Đông Lai</t>
  </si>
  <si>
    <t>Trần Ngọc Vỵ</t>
  </si>
  <si>
    <t>Hoàng Thị Hớn</t>
  </si>
  <si>
    <t>Hoàng Thị Con</t>
  </si>
  <si>
    <t>Hoàng Hùng</t>
  </si>
  <si>
    <t>Cao Xuân Thi</t>
  </si>
  <si>
    <t>Trần Văn Noãn</t>
  </si>
  <si>
    <t>Hoàng Thị Khâm</t>
  </si>
  <si>
    <t>Trần Thị Xảo</t>
  </si>
  <si>
    <t>Mai Duy</t>
  </si>
  <si>
    <t>Nguyễn Thị Thia</t>
  </si>
  <si>
    <t>Nguyễn Thị Xoài</t>
  </si>
  <si>
    <t>Nguyễn Thị Thẩn</t>
  </si>
  <si>
    <t>Lê Thị Chanh</t>
  </si>
  <si>
    <t>Trần Thị Tiết</t>
  </si>
  <si>
    <t>Võ Thị Quýt</t>
  </si>
  <si>
    <t>Trần Văn Cảnh</t>
  </si>
  <si>
    <t>Võ Thị Thảo</t>
  </si>
  <si>
    <t>Trần Văn Dẫn</t>
  </si>
  <si>
    <t>Trần Thị Khướu</t>
  </si>
  <si>
    <t>Trần Thị Chuẩn</t>
  </si>
  <si>
    <t>Võ Thị Xinh</t>
  </si>
  <si>
    <t>Trần Thị Ngắn</t>
  </si>
  <si>
    <t>Thái Thị Le</t>
  </si>
  <si>
    <t>Nguyễn Thị Màng</t>
  </si>
  <si>
    <t>Hoàng Thị Cùa</t>
  </si>
  <si>
    <t>Trần Thị Xoài</t>
  </si>
  <si>
    <t>Nguyễn Thị Kiên</t>
  </si>
  <si>
    <t>Nguyễn Thị Kiếm</t>
  </si>
  <si>
    <t>Lê Thị Rắc</t>
  </si>
  <si>
    <t>Lê Văn Giản</t>
  </si>
  <si>
    <t>Trần Thị Chắt</t>
  </si>
  <si>
    <t>Lê Thị Hòa</t>
  </si>
  <si>
    <t>Trần Thị Điu</t>
  </si>
  <si>
    <t>Đâu Bình2</t>
  </si>
  <si>
    <t>Nguyễn Văn Đồng</t>
  </si>
  <si>
    <t>Võ Thị Bỉnh</t>
  </si>
  <si>
    <t xml:space="preserve">Định Sơn </t>
  </si>
  <si>
    <t>Võ Miễn</t>
  </si>
  <si>
    <t>P/ An 2</t>
  </si>
  <si>
    <t>Trần Văn Khôi</t>
  </si>
  <si>
    <t>Ngô Thị Lẵn</t>
  </si>
  <si>
    <t>Trần Thị Tỉu</t>
  </si>
  <si>
    <t>Phan Thị Hoài</t>
  </si>
  <si>
    <t>Nguyễn Thị Khế</t>
  </si>
  <si>
    <t>Thái Thị Mỹ</t>
  </si>
  <si>
    <t>Trần Kim</t>
  </si>
  <si>
    <t>Võ Văn Hà</t>
  </si>
  <si>
    <t>Thái Thị Me</t>
  </si>
  <si>
    <t>Nguyễn Văn Huy</t>
  </si>
  <si>
    <t>T/Nghĩa</t>
  </si>
  <si>
    <t>Nguyễn Văn Chung</t>
  </si>
  <si>
    <t>Võ Văn Đào</t>
  </si>
  <si>
    <t>Nguyễn Thị Xuyên</t>
  </si>
  <si>
    <t>Trần Thị Quýt</t>
  </si>
  <si>
    <t>Hoàng Thị Nguyệt</t>
  </si>
  <si>
    <t>Trần Thị Phương</t>
  </si>
  <si>
    <t>Nguyễn Văn Có</t>
  </si>
  <si>
    <t>Trần Thị Sừng</t>
  </si>
  <si>
    <t>Trần Thị Thỉu</t>
  </si>
  <si>
    <t>Thái Thị Tình</t>
  </si>
  <si>
    <t>Võ Thị Sắt</t>
  </si>
  <si>
    <t>Nguyễn Thị Sơn</t>
  </si>
  <si>
    <t>Gia đình nuôi dưỡng trẻ mồ côi</t>
  </si>
  <si>
    <t>Đơn thân nuôi 01 con nhỏ</t>
  </si>
  <si>
    <t>Trần Thị Nghiễm</t>
  </si>
  <si>
    <t>Đơn thân nuôi 02 con nhỏ</t>
  </si>
  <si>
    <t>Nguyễn Thi Quýt</t>
  </si>
  <si>
    <t>Nguyễn Văn Ngôn</t>
  </si>
  <si>
    <t>Nguyễn Văn Lộc</t>
  </si>
  <si>
    <t>Võ Văn Hoài</t>
  </si>
  <si>
    <t>Bùi Văn Tân</t>
  </si>
  <si>
    <t>T. Quang</t>
  </si>
  <si>
    <t>Trần Công</t>
  </si>
  <si>
    <t>3,2004</t>
  </si>
  <si>
    <t>3,2003</t>
  </si>
  <si>
    <t>8,2006</t>
  </si>
  <si>
    <t xml:space="preserve">Người KTĐBN </t>
  </si>
  <si>
    <t>Trần Thị Liệu</t>
  </si>
  <si>
    <t>Mai Vĩnh Thành</t>
  </si>
  <si>
    <t>Mai Vĩnh Nhân</t>
  </si>
  <si>
    <t>Phạm Hùng Quý</t>
  </si>
  <si>
    <t>Võ Thị Mai</t>
  </si>
  <si>
    <t>Đào Tâm Thành</t>
  </si>
  <si>
    <t>Hoàng Thị Phượng</t>
  </si>
  <si>
    <t>chuyển</t>
  </si>
  <si>
    <t>mức t6</t>
  </si>
  <si>
    <t>Thái Tăng Thiện (MTP: Thái Tăng Luyến)</t>
  </si>
  <si>
    <t xml:space="preserve">                                    Cam Lộ, ngày   08  tháng  7  năm  2017</t>
  </si>
  <si>
    <t>Kp3</t>
  </si>
  <si>
    <t>Đ. Kỉnh</t>
  </si>
  <si>
    <t>Nguyễn Thị Đông</t>
  </si>
  <si>
    <t>Trần Thị Hiên</t>
  </si>
  <si>
    <t>Phạm Thị Yễn</t>
  </si>
  <si>
    <t>Nguyễn Văn Phụng</t>
  </si>
  <si>
    <t>Th. Nam</t>
  </si>
  <si>
    <t>Trần Xuân Dũng</t>
  </si>
  <si>
    <t>T/Định</t>
  </si>
  <si>
    <t>N/Đồng</t>
  </si>
  <si>
    <t>P/Xá</t>
  </si>
  <si>
    <t>T/Xuân 2</t>
  </si>
  <si>
    <t>T/Tường</t>
  </si>
  <si>
    <t>Q/Xá</t>
  </si>
  <si>
    <t>C/Phú1</t>
  </si>
  <si>
    <t>Phan/Xá</t>
  </si>
  <si>
    <t>T/ Định</t>
  </si>
  <si>
    <t>Nguyễn Đắc Luyện</t>
  </si>
  <si>
    <t xml:space="preserve">T/Mỷ </t>
  </si>
  <si>
    <t>T/ Tường</t>
  </si>
  <si>
    <t>C/Phú 3</t>
  </si>
  <si>
    <t xml:space="preserve">N/Đồng </t>
  </si>
  <si>
    <t xml:space="preserve">T/Định </t>
  </si>
  <si>
    <t>T/Phú</t>
  </si>
  <si>
    <t xml:space="preserve">T/ Xuân 2 </t>
  </si>
  <si>
    <t>T/ Xuân1</t>
  </si>
  <si>
    <t>C/Phú2</t>
  </si>
  <si>
    <t>C/Phú 1</t>
  </si>
  <si>
    <t>C/Phú3</t>
  </si>
  <si>
    <t>Trần Quỳnh Lê Nhạn</t>
  </si>
  <si>
    <t>Lê Văn Mót</t>
  </si>
  <si>
    <t>T/Mỹ</t>
  </si>
  <si>
    <t>T/Mỷ</t>
  </si>
  <si>
    <t>C/Phu 1</t>
  </si>
  <si>
    <t>Nguyễn Thị Lành</t>
  </si>
  <si>
    <t>Nguyễn V Chứng</t>
  </si>
  <si>
    <t>Nguyễn Văn Tình</t>
  </si>
  <si>
    <t>Nguyễn Tùng Sơn</t>
  </si>
  <si>
    <t>Phạm Văn Sáo</t>
  </si>
  <si>
    <t>Trần Thị Kim Đào</t>
  </si>
  <si>
    <t>Trương Văn Trọng</t>
  </si>
  <si>
    <t>T.Nghĩa</t>
  </si>
  <si>
    <t>Th.Nghĩa</t>
  </si>
  <si>
    <t>Nguyễn Thị Liễu</t>
  </si>
  <si>
    <t>Trần Văn Hiệp</t>
  </si>
  <si>
    <t>Trần Thị Xuân</t>
  </si>
  <si>
    <t>Đào Thị Thừa</t>
  </si>
  <si>
    <t>Trần Thị Quyện</t>
  </si>
  <si>
    <t>Trần Viết Luật</t>
  </si>
  <si>
    <t>Nguyễn Thị Phất</t>
  </si>
  <si>
    <t>Trần Thế Vinh</t>
  </si>
  <si>
    <t>B/sơn 3</t>
  </si>
  <si>
    <t>Nguyễn Thị Vân</t>
  </si>
  <si>
    <t>Võ Thị Thuỷ Trúc</t>
  </si>
  <si>
    <t>Đ/Sơn</t>
  </si>
  <si>
    <t>Trần Thị Loan</t>
  </si>
  <si>
    <t>Tạ Xuân Đơn</t>
  </si>
  <si>
    <t>Lê Văn Duẩn</t>
  </si>
  <si>
    <t>Trần Thị Nhạn</t>
  </si>
  <si>
    <t>Lê Văn An</t>
  </si>
  <si>
    <t>Bành Thị Nga</t>
  </si>
  <si>
    <t>Nguyễn Trân</t>
  </si>
  <si>
    <t>T.Tràng</t>
  </si>
  <si>
    <t>Trần Tấn</t>
  </si>
  <si>
    <t>Trần Vấn</t>
  </si>
  <si>
    <t>Nguyễn Bá Quốc</t>
  </si>
  <si>
    <t>Hoàng Thị Phiếu</t>
  </si>
  <si>
    <t>Nguyễn Gầm</t>
  </si>
  <si>
    <t>Hoàng Chuông</t>
  </si>
  <si>
    <t>Người khuyết tật nặng cao tuổi</t>
  </si>
  <si>
    <t>Hồ Thỏn</t>
  </si>
  <si>
    <t>cm</t>
  </si>
  <si>
    <r>
      <t>Phan Ngọc Hiền</t>
    </r>
    <r>
      <rPr>
        <sz val="8"/>
        <color indexed="8"/>
        <rFont val="Times New Roman"/>
        <family val="1"/>
      </rPr>
      <t>(Trừu)</t>
    </r>
  </si>
  <si>
    <t>Phạm Văn Chính</t>
  </si>
  <si>
    <t>Trần Thị Lan Chi</t>
  </si>
  <si>
    <t>Trần Văn Thuấn</t>
  </si>
  <si>
    <t>Cao Hữu Anh</t>
  </si>
  <si>
    <t>Hà Ngọc Phúc</t>
  </si>
  <si>
    <t>Hoàn cát</t>
  </si>
  <si>
    <t>Trương Thị Lệ</t>
  </si>
  <si>
    <t>Trần Minh Hậu</t>
  </si>
  <si>
    <t>Võ Thị Cúc</t>
  </si>
  <si>
    <t>Nguyễn Thị Thủy</t>
  </si>
  <si>
    <t>Mai Vĩnh Khả</t>
  </si>
  <si>
    <t>Lê Văn Thuật</t>
  </si>
  <si>
    <t>Phan Thị Hà</t>
  </si>
  <si>
    <t>Nguyễn Thi Hòa</t>
  </si>
  <si>
    <t>Phạm Thái Hồng</t>
  </si>
  <si>
    <t>Phạm Văn Đông</t>
  </si>
  <si>
    <t>Phạm Văn Hà</t>
  </si>
  <si>
    <t>Trần Thị Lân</t>
  </si>
  <si>
    <t>Người khuyết tật  nặng là cao tuổi</t>
  </si>
  <si>
    <t>Trần Văn Dòn</t>
  </si>
  <si>
    <t>Đinh Xuân Linh</t>
  </si>
  <si>
    <t>Lê Văn Cáo</t>
  </si>
  <si>
    <t>Mai Trọng Xanh</t>
  </si>
  <si>
    <t>Mai Dung</t>
  </si>
  <si>
    <t>Nguyễn Văn Bửu</t>
  </si>
  <si>
    <t>Trần Thị Đơn</t>
  </si>
  <si>
    <t>Lê Thị Tầm</t>
  </si>
  <si>
    <t>Nguyễn Thị Kiệm</t>
  </si>
  <si>
    <t>Nguyễn Thị Miến</t>
  </si>
  <si>
    <t>Nguyễn Thị Duy</t>
  </si>
  <si>
    <t>Trần Văn Lợi</t>
  </si>
  <si>
    <t>Lê Thị Lan</t>
  </si>
  <si>
    <t>Phan Thị Sa</t>
  </si>
  <si>
    <t>Người khuyết tật  nặng là trẻ em</t>
  </si>
  <si>
    <t>Trần T Ánh Tuyết</t>
  </si>
  <si>
    <t>Võ Thị Nhật Anh</t>
  </si>
  <si>
    <t>Hoàng Gia Hoàng</t>
  </si>
  <si>
    <t>Đinh Công Huế</t>
  </si>
  <si>
    <t>Đặng Quốc Quyền</t>
  </si>
  <si>
    <t>Nguyễn Văn Thành</t>
  </si>
  <si>
    <t xml:space="preserve">Người từ đủ 80 tuổi trở lên </t>
  </si>
  <si>
    <t>Tân Sơn</t>
  </si>
  <si>
    <t>Lê Văn Hưng</t>
  </si>
  <si>
    <t>Ngô Đăng Khánh</t>
  </si>
  <si>
    <t>Nguyễn Anh Vũ</t>
  </si>
  <si>
    <t>Võ Văn Hùng</t>
  </si>
  <si>
    <t>Trần Thị Hiếu</t>
  </si>
  <si>
    <t>Võ Thị Hương</t>
  </si>
  <si>
    <t>Trương Thị Kiều</t>
  </si>
  <si>
    <t>Lê Văn Mướp</t>
  </si>
  <si>
    <t>Lê Thị Đạt</t>
  </si>
  <si>
    <t>Trương Xuân Quốc</t>
  </si>
  <si>
    <t>Đinh Văn Hải</t>
  </si>
  <si>
    <t>Nguyễn Minh Vinh</t>
  </si>
  <si>
    <t>Đơn thân nuôi 02 con nhỏ dưới 16 tuổi</t>
  </si>
  <si>
    <t>Lê Thị Liễu</t>
  </si>
  <si>
    <t>Lê Văn Ngoãn</t>
  </si>
  <si>
    <t>Lê Linh Giang</t>
  </si>
  <si>
    <t>Lê Xuân Tùng</t>
  </si>
  <si>
    <t>Lê Hải Hiền</t>
  </si>
  <si>
    <t>Phan Thị Thu</t>
  </si>
  <si>
    <t xml:space="preserve">Nguyễn Văn Phẩm </t>
  </si>
  <si>
    <t>Nguyễn Văn Miễn</t>
  </si>
  <si>
    <t xml:space="preserve">                          THỦ TRƯỞNG ĐƠN VỊ</t>
  </si>
  <si>
    <t>Nguyễn Linh Sơn</t>
  </si>
  <si>
    <t>Võ Văn Dương</t>
  </si>
  <si>
    <t>Đinh Xuân Hưng</t>
  </si>
  <si>
    <t>Ng. Thành Vương</t>
  </si>
  <si>
    <t>Lê Văn Khanh</t>
  </si>
  <si>
    <t>Lê Thị Nhung</t>
  </si>
  <si>
    <t>Lê Văn Hùng</t>
  </si>
  <si>
    <t>Trần Thị Dỏ</t>
  </si>
  <si>
    <t>Nguyễn Thị Quýt</t>
  </si>
  <si>
    <t>Bùi Thị Em</t>
  </si>
  <si>
    <t>Võ Thị Yến</t>
  </si>
  <si>
    <t>Lê Thị Chắt</t>
  </si>
  <si>
    <t>Võ Thị Hồng</t>
  </si>
  <si>
    <t>Dương Thị Nguyệt</t>
  </si>
  <si>
    <t>Trần Văn Bảng</t>
  </si>
  <si>
    <t>Hoàng Thị Mượn</t>
  </si>
  <si>
    <t xml:space="preserve">Lê Thị Én </t>
  </si>
  <si>
    <t>Nguyễn Thị Tiếu</t>
  </si>
  <si>
    <t>Trần Ngoãn</t>
  </si>
  <si>
    <t>Trần Thị Thỉ</t>
  </si>
  <si>
    <t>Trần Thị Lộc</t>
  </si>
  <si>
    <t>Nguyễn Thị Huyến</t>
  </si>
  <si>
    <t>Phan Thị Hồng</t>
  </si>
  <si>
    <t>Lê Thị Điu</t>
  </si>
  <si>
    <t>Ng Khánh Hưng</t>
  </si>
  <si>
    <t>Trần Văn Quân</t>
  </si>
  <si>
    <t>Võ Như Thành</t>
  </si>
  <si>
    <t>Nguyễn Công Lĩnh</t>
  </si>
  <si>
    <t>Nguyễn Thảo Uyên</t>
  </si>
  <si>
    <t>Lê Thị Hoài Nhớ</t>
  </si>
  <si>
    <t>Trần Văn Hưng</t>
  </si>
  <si>
    <t xml:space="preserve">Hoàng Kim Sỹ </t>
  </si>
  <si>
    <t>Trần  Kim  Thại</t>
  </si>
  <si>
    <t xml:space="preserve">Trần Thị  Mỵ </t>
  </si>
  <si>
    <t>Nguyễn Thị H.Vân</t>
  </si>
  <si>
    <t>Lê  Văn  Phúc</t>
  </si>
  <si>
    <t>Phạm  Thu Sương</t>
  </si>
  <si>
    <t>Hoàng Văn Thính</t>
  </si>
  <si>
    <t>Dương Văn Lũy</t>
  </si>
  <si>
    <t xml:space="preserve">Bành Thị  Kiều  Hoa </t>
  </si>
  <si>
    <t>Phạm Bảo Toàn</t>
  </si>
  <si>
    <t>Trần Văn Bi</t>
  </si>
  <si>
    <t>Nguyễn Văn Chương</t>
  </si>
  <si>
    <t>Lê Nguyện</t>
  </si>
  <si>
    <t>7,2018</t>
  </si>
  <si>
    <t>Hộ nuôi dưỡng, chăm sóc NKTĐB nặng</t>
  </si>
  <si>
    <t>Phạm Thị Hòa</t>
  </si>
  <si>
    <t>Trần Văn Phong</t>
  </si>
  <si>
    <t>Trần Văn Hải</t>
  </si>
  <si>
    <t>(Số tiền bằng chữ: Một trăm lẽ năm triệu, môt trăm sáu mươi lăm ngàn đồng)</t>
  </si>
  <si>
    <t>trừ 2 th</t>
  </si>
  <si>
    <t>810/2</t>
  </si>
  <si>
    <r>
      <t xml:space="preserve">Bằng chữ: </t>
    </r>
    <r>
      <rPr>
        <b/>
        <i/>
        <sz val="12"/>
        <rFont val="Times New Roman"/>
        <family val="1"/>
      </rPr>
      <t xml:space="preserve">Một trăm bốn mươi ba triệu, năm trăm lẽ năm ngàn đồng chẵn </t>
    </r>
  </si>
  <si>
    <t>Võ Thị Tím</t>
  </si>
  <si>
    <t>Lê Thế Việt</t>
  </si>
  <si>
    <t>Nguyễn Thị Luận</t>
  </si>
  <si>
    <t>Trương Thị Thúy</t>
  </si>
  <si>
    <t>Nguyễn Thị Lẽn</t>
  </si>
  <si>
    <t>Lê Văn Kỹ</t>
  </si>
  <si>
    <t>Lê Văn Dương</t>
  </si>
  <si>
    <t>Nguyễn Văn Hạnh</t>
  </si>
  <si>
    <t>Trương Văn Lợi</t>
  </si>
  <si>
    <t>Trần Văn Phúc</t>
  </si>
  <si>
    <t>Nguyễn Quang Lợi</t>
  </si>
  <si>
    <t>Ngô Đăng Thố</t>
  </si>
  <si>
    <t>Nguyễn T. Thuận</t>
  </si>
  <si>
    <t>Phạm Văn Chiến</t>
  </si>
  <si>
    <t>Trương Đình Huấn</t>
  </si>
  <si>
    <t>Nguyễn Thị Sen</t>
  </si>
  <si>
    <t>Trần Phước Phượng</t>
  </si>
  <si>
    <t>Nguyễn Hữu Khanh</t>
  </si>
  <si>
    <t>Trần Thị Hằng</t>
  </si>
  <si>
    <t>Võ Thị Hoa</t>
  </si>
  <si>
    <t>Lê Hồng Thắm</t>
  </si>
  <si>
    <t>Lê Văn Thanh</t>
  </si>
  <si>
    <t>Phạm Thị Bông(H)</t>
  </si>
  <si>
    <t>Nguyễn Tấn  Thuận</t>
  </si>
  <si>
    <t>Lê Văn Dỏ</t>
  </si>
  <si>
    <t>Trương Thị Sen</t>
  </si>
  <si>
    <t xml:space="preserve">T/ Định </t>
  </si>
  <si>
    <t>Trần Sức</t>
  </si>
  <si>
    <t>Pham  Kiệm</t>
  </si>
  <si>
    <t>Ng.Hà  Hữu Nhân</t>
  </si>
  <si>
    <t> 1950</t>
  </si>
  <si>
    <t>Lê  Thị   Phải</t>
  </si>
  <si>
    <t>Trần  Thị  Huyền</t>
  </si>
  <si>
    <t>Lê       Hướng</t>
  </si>
  <si>
    <t xml:space="preserve">Thái Tăng  Quỵ </t>
  </si>
  <si>
    <t>Đào Thị Tám</t>
  </si>
  <si>
    <t>Hộ nuôi dưỡng chăm sóc</t>
  </si>
  <si>
    <t>Lê Văn Quang</t>
  </si>
  <si>
    <t xml:space="preserve">Hoàng Văn Thuận </t>
  </si>
  <si>
    <t>Quật xá</t>
  </si>
  <si>
    <t xml:space="preserve">Lê Kỳ </t>
  </si>
  <si>
    <t xml:space="preserve">Hà Thị Chắt </t>
  </si>
  <si>
    <t>Phạm Hồng  Tư</t>
  </si>
  <si>
    <t>Trần Thị  Hoa</t>
  </si>
  <si>
    <t>Nguyễn Thị  Thại</t>
  </si>
  <si>
    <t xml:space="preserve">Lê Thị   Quyền </t>
  </si>
  <si>
    <t xml:space="preserve">Trần sòi </t>
  </si>
  <si>
    <t>Hoàng Văn Kế</t>
  </si>
  <si>
    <t xml:space="preserve">Nguyễn Văn Đức </t>
  </si>
  <si>
    <t>Th Nam</t>
  </si>
  <si>
    <t xml:space="preserve"> Phạm Thị Huệ</t>
  </si>
  <si>
    <t xml:space="preserve">Hoàng Thị Lợi </t>
  </si>
  <si>
    <t xml:space="preserve">Trần Thị Phưương </t>
  </si>
  <si>
    <t xml:space="preserve">Trần Thị Đỉu </t>
  </si>
  <si>
    <t xml:space="preserve">Nguyễn Thị Một </t>
  </si>
  <si>
    <t xml:space="preserve">Trần Thị Chắt                 </t>
  </si>
  <si>
    <t>Nguyễn Thị Cẩn</t>
  </si>
  <si>
    <t>CB CHI TRẢ</t>
  </si>
  <si>
    <t>XÁC NHẬN CỦA ĐƠN VỊ CHI TRẢ ( Bưu Điện Cam Lộ)</t>
  </si>
  <si>
    <t>Người nhận mai Táng Phí</t>
  </si>
  <si>
    <t xml:space="preserve">Hồ Thị Lý </t>
  </si>
  <si>
    <t xml:space="preserve">Lê Thị ốm </t>
  </si>
  <si>
    <t>Phạm  Hạnh</t>
  </si>
  <si>
    <t xml:space="preserve"> Người Khuyết tật đặc biệt nặng nuôi con dưới 36t tuổi</t>
  </si>
  <si>
    <t>Người nhận mai táng phí</t>
  </si>
  <si>
    <t>Người cao tuổi cô đơn trên 80 tuổi HN</t>
  </si>
  <si>
    <t>Người cao tuổi cô đơn từ 60- 79 tuổi Hộ nghèo</t>
  </si>
  <si>
    <t>N. Hùng</t>
  </si>
  <si>
    <t>Trần T Ph Thảo</t>
  </si>
  <si>
    <t>TTràng</t>
  </si>
  <si>
    <t>TNguyên</t>
  </si>
  <si>
    <t>T Quang</t>
  </si>
  <si>
    <t>ghi rõ họ tên</t>
  </si>
  <si>
    <t>Nguyễn Thị  Đông</t>
  </si>
  <si>
    <t xml:space="preserve"> Bắc bình</t>
  </si>
  <si>
    <t>Trần Tuấn Anh</t>
  </si>
  <si>
    <t xml:space="preserve">Nguyễn Thị  Điển </t>
  </si>
  <si>
    <t xml:space="preserve">Lê Thị  Thủy </t>
  </si>
  <si>
    <t>TRƯỞNG PHÒNG</t>
  </si>
  <si>
    <t>KẾ TOÁN</t>
  </si>
  <si>
    <t>THỦ TRƯỞNG ĐƠN VỊ</t>
  </si>
  <si>
    <t xml:space="preserve">Trương Minh  Hiếu </t>
  </si>
  <si>
    <t xml:space="preserve">Đào  Tâm Phúc </t>
  </si>
  <si>
    <t>Tống  Thị  Lựu</t>
  </si>
  <si>
    <r>
      <t>Mai Văn Dung</t>
    </r>
    <r>
      <rPr>
        <sz val="8"/>
        <color indexed="8"/>
        <rFont val="Times New Roman"/>
        <family val="1"/>
      </rPr>
      <t>(Trình)</t>
    </r>
  </si>
  <si>
    <t>Lê  Văn  Dỏ</t>
  </si>
  <si>
    <t xml:space="preserve">Trần Thị Hường </t>
  </si>
  <si>
    <t xml:space="preserve">Trần Hữu Thành </t>
  </si>
  <si>
    <t xml:space="preserve">Hồ Thị  Phúc </t>
  </si>
  <si>
    <t xml:space="preserve">Lê Thị  Linh </t>
  </si>
  <si>
    <t>Trần Thị Kim  Sen</t>
  </si>
  <si>
    <t>Trần  Thị  Thi</t>
  </si>
  <si>
    <t xml:space="preserve">Dương Thị  Cầm </t>
  </si>
  <si>
    <t>Đặng  Văn  Hán</t>
  </si>
  <si>
    <t>Nguyễn Dỏ</t>
  </si>
  <si>
    <t>Vỏ Thị  Mai</t>
  </si>
  <si>
    <t>Lê Thị Tuyết Mai</t>
  </si>
  <si>
    <t>Võ Thị Hà</t>
  </si>
  <si>
    <t xml:space="preserve"> DANH SÁCH ĐỐI TƯỢNG NHẬN TIỀN TRỢ CẤP BTXH</t>
  </si>
  <si>
    <t xml:space="preserve">Nguyễn Thanh  Bình </t>
  </si>
  <si>
    <t xml:space="preserve">Trần Thị  Mừng </t>
  </si>
  <si>
    <t>Bành Phi  Sơn</t>
  </si>
  <si>
    <t>Phạm Thị  Thông</t>
  </si>
  <si>
    <t>Lê Thị  Vui</t>
  </si>
  <si>
    <t>T/ Lâm</t>
  </si>
  <si>
    <t xml:space="preserve">Số
 tiền </t>
  </si>
  <si>
    <t xml:space="preserve">                TRƯỞNG PHÒNG</t>
  </si>
  <si>
    <t>PHÒNG LĐ-TB-XH</t>
  </si>
  <si>
    <t xml:space="preserve">Ghi rõ họ tên </t>
  </si>
  <si>
    <t>Ng Thị Như  Huệ</t>
  </si>
  <si>
    <t xml:space="preserve">Trần Minh Trường </t>
  </si>
  <si>
    <t>Trẻ em mồ côi (khoản 1)</t>
  </si>
  <si>
    <t>Mộc Đức</t>
  </si>
  <si>
    <t>ĐT nghèo nuôi 01 con nhỏ(Khoản 9)</t>
  </si>
  <si>
    <t>Phan Thị Sơn</t>
  </si>
  <si>
    <t>Bích Giang</t>
  </si>
  <si>
    <t>Hoàng Thị Thu Hà</t>
  </si>
  <si>
    <t>Thạch Đâu</t>
  </si>
  <si>
    <t>Phan Thị Mai</t>
  </si>
  <si>
    <t>ĐT nghèo nuôi 02 con nhỏ(Khoản 9)</t>
  </si>
  <si>
    <t>Hoàng Thị Anh Đào</t>
  </si>
  <si>
    <t>Trần Thị Sành</t>
  </si>
  <si>
    <t>Tân Trúc</t>
  </si>
  <si>
    <t>Nguyễn Thị Lê Ngoan</t>
  </si>
  <si>
    <t>Tân Hiếu</t>
  </si>
  <si>
    <t>Hoàng Văn Thi</t>
  </si>
  <si>
    <t>Vĩnh Đại</t>
  </si>
  <si>
    <t>Phan Thị Đức</t>
  </si>
  <si>
    <t>Cao tuổi cô đơn 60-79(K.2a)</t>
  </si>
  <si>
    <t>Nguyễn Thị Ái</t>
  </si>
  <si>
    <t>Nguyễn Thị Cụt</t>
  </si>
  <si>
    <t>Định xá</t>
  </si>
  <si>
    <t>Đỗ Thị Thiết</t>
  </si>
  <si>
    <t>Nguyễn Thị Hàng</t>
  </si>
  <si>
    <t>Trương Xá</t>
  </si>
  <si>
    <t>Nguyễn Thị Nhỏ</t>
  </si>
  <si>
    <t>Nguyễn Thị Dõ</t>
  </si>
  <si>
    <t>Nguyễn Thị Bích</t>
  </si>
  <si>
    <t>Lê Thị Lãm</t>
  </si>
  <si>
    <t>KP 4</t>
  </si>
  <si>
    <t>Nguyễn Nhật Minh</t>
  </si>
  <si>
    <t>Hoàng Thị Khiếu</t>
  </si>
  <si>
    <t>Vĩnh An</t>
  </si>
  <si>
    <t>Trần Thị Hường</t>
  </si>
  <si>
    <t>KP2</t>
  </si>
  <si>
    <t>Lê Thị Giỏ</t>
  </si>
  <si>
    <t>An Hưng</t>
  </si>
  <si>
    <t>Phạm Thị Cầm</t>
  </si>
  <si>
    <t>Th viên</t>
  </si>
  <si>
    <t>Nguyễn Thị Thoan</t>
  </si>
  <si>
    <t>Tr Viên</t>
  </si>
  <si>
    <t>Thái Thị Hạnh</t>
  </si>
  <si>
    <t>Hậu Viên</t>
  </si>
  <si>
    <t>Ng Hy</t>
  </si>
  <si>
    <t>Mai Thị Tiên</t>
  </si>
  <si>
    <t>Nguyễn Thị Hoát</t>
  </si>
  <si>
    <t>Trương Thị Diễn</t>
  </si>
  <si>
    <t>KP1</t>
  </si>
  <si>
    <t>Đào Thị Thí</t>
  </si>
  <si>
    <t>Trần Thị Manh</t>
  </si>
  <si>
    <t>Hồ Quang Sắt</t>
  </si>
  <si>
    <t>Ngô Thị Cờn</t>
  </si>
  <si>
    <t>Hoàng Thị Hoa</t>
  </si>
  <si>
    <t>Hoàng Thị Út</t>
  </si>
  <si>
    <t>KP 3</t>
  </si>
  <si>
    <t>Thái Thị Quýt</t>
  </si>
  <si>
    <t>KP3</t>
  </si>
  <si>
    <t>Thái Thị Nguyệt</t>
  </si>
  <si>
    <t>Trần Thị Ngởi</t>
  </si>
  <si>
    <t>KP4</t>
  </si>
  <si>
    <t>Lê Thị Oanh</t>
  </si>
  <si>
    <t>Hoàng Thị Kiều</t>
  </si>
  <si>
    <t>Nguyễn Sỹ</t>
  </si>
  <si>
    <t>Lê Thị Tùng</t>
  </si>
  <si>
    <t xml:space="preserve">Th Chánh </t>
  </si>
  <si>
    <t>Phùng Ngọc Bút</t>
  </si>
  <si>
    <t>Lê Thị Lợn</t>
  </si>
  <si>
    <t>Nguyễn Văn Đá</t>
  </si>
  <si>
    <t>Nguyễn Thị Cả</t>
  </si>
  <si>
    <t>Phùng Đình Thọ</t>
  </si>
  <si>
    <t>Lê Hữu Đạo</t>
  </si>
  <si>
    <t>Trương T Thương</t>
  </si>
  <si>
    <t>Trần Thị Ngại</t>
  </si>
  <si>
    <t>Nguyễn Trung Kiên</t>
  </si>
  <si>
    <t>Hoàng Chung</t>
  </si>
  <si>
    <t>Hồ Thị Du</t>
  </si>
  <si>
    <t>Phạm Thị Chiến</t>
  </si>
  <si>
    <t>Lê Thị Chút</t>
  </si>
  <si>
    <t>Tây Hòa</t>
  </si>
  <si>
    <t>Nguyễn Thị Sao</t>
  </si>
  <si>
    <t>Tây Hoà</t>
  </si>
  <si>
    <t>Nguyễn Thị Soa</t>
  </si>
  <si>
    <t>Thái Thị Chút</t>
  </si>
  <si>
    <t>Đoạn Đen</t>
  </si>
  <si>
    <t>Nguyễn Thị Huyên</t>
  </si>
  <si>
    <t>Thái Hề</t>
  </si>
  <si>
    <t>Th. Viên</t>
  </si>
  <si>
    <t>Th Viên</t>
  </si>
  <si>
    <t>Thái Thị Thanh</t>
  </si>
  <si>
    <t>Nguyễn Thị Khâm</t>
  </si>
  <si>
    <t>T Viên</t>
  </si>
  <si>
    <t>Thái Lạn</t>
  </si>
  <si>
    <t>Hoàng Cháu</t>
  </si>
  <si>
    <t>Trần Thị Nguyên</t>
  </si>
  <si>
    <t>Thái Thị Mông</t>
  </si>
  <si>
    <t>Lê Thị Hà</t>
  </si>
  <si>
    <t>Nguyễn Hiệp</t>
  </si>
  <si>
    <t>Thái Phồn</t>
  </si>
  <si>
    <t>Phạm Lộng</t>
  </si>
  <si>
    <t>Phạm Thị Mực</t>
  </si>
  <si>
    <t>Thái Thị Tằm</t>
  </si>
  <si>
    <t>Nguyễn công Bá</t>
  </si>
  <si>
    <t>Lê Văn Đỉu</t>
  </si>
  <si>
    <t>Đ Định</t>
  </si>
  <si>
    <t>Thái Tăng Quảng</t>
  </si>
  <si>
    <t>Đoạn Thị Tứ</t>
  </si>
  <si>
    <t>Lê Thị Út</t>
  </si>
  <si>
    <t>Nguyễn Thị Giỏ</t>
  </si>
  <si>
    <t>Nguyễn Thị Kéc</t>
  </si>
  <si>
    <t>Thái Tăng Tiêu</t>
  </si>
  <si>
    <t>Trần Thị Càng</t>
  </si>
  <si>
    <t>Thái Thi Manh</t>
  </si>
  <si>
    <t>Hồ Thị Liễu</t>
  </si>
  <si>
    <t>Th Nguyên</t>
  </si>
  <si>
    <t>T Nguyên</t>
  </si>
  <si>
    <t>Trần Thị Mót</t>
  </si>
  <si>
    <t>Th Tràng</t>
  </si>
  <si>
    <t>Nguyễn Lân</t>
  </si>
  <si>
    <t>Thái Thị Nậy</t>
  </si>
  <si>
    <t>Mai Thị Hễ</t>
  </si>
  <si>
    <t>Nguyễn Văn Con</t>
  </si>
  <si>
    <t>Thái Thị Hoè</t>
  </si>
  <si>
    <t>Nguyễn Thị Chanh</t>
  </si>
  <si>
    <t>Nguyễn Thị Đà</t>
  </si>
  <si>
    <t>Trần Thị Đức</t>
  </si>
  <si>
    <t>N Hùng</t>
  </si>
  <si>
    <t>Hoàng Thị Khuy</t>
  </si>
  <si>
    <t>Nguyễn Thị Mèo</t>
  </si>
  <si>
    <t>Hàn Chắt</t>
  </si>
  <si>
    <t>Phạm Thị Điệu</t>
  </si>
  <si>
    <t>Mai Thị Phò</t>
  </si>
  <si>
    <t>Trần Thị Mê</t>
  </si>
  <si>
    <t>Trần Thị Doãn</t>
  </si>
  <si>
    <t>Nguyễn Đức Diện</t>
  </si>
  <si>
    <t>Phan Văn Thỏn</t>
  </si>
  <si>
    <t>Phan Văn Khâm</t>
  </si>
  <si>
    <t>Phan T Th Sương</t>
  </si>
  <si>
    <t>Lê Thị Linh</t>
  </si>
  <si>
    <t>Phạm Th H Nhung</t>
  </si>
  <si>
    <t>Trần Văn Cường</t>
  </si>
  <si>
    <t>KP 1</t>
  </si>
  <si>
    <t>Trần Ninh Bình</t>
  </si>
  <si>
    <t>Phan Hữu Tri</t>
  </si>
  <si>
    <t>Lê Hữu Tài</t>
  </si>
  <si>
    <t>Thái Thúc Tú</t>
  </si>
  <si>
    <t>Thái Thị Sen</t>
  </si>
  <si>
    <t>Lê Tiến Dũng</t>
  </si>
  <si>
    <t>Hoàng Thị Thỏn</t>
  </si>
  <si>
    <t>Trần Lợi</t>
  </si>
  <si>
    <t>Mai Bá Ngọc</t>
  </si>
  <si>
    <t>Lê Văn Túy</t>
  </si>
  <si>
    <t>Ng T Hương Giang</t>
  </si>
  <si>
    <t>Ng T Ng Phương</t>
  </si>
  <si>
    <t>Ng T Thanh Nhã</t>
  </si>
  <si>
    <t>Nguyễn Thị Thi</t>
  </si>
  <si>
    <t>Đặng Lạc</t>
  </si>
  <si>
    <t>Ng Thị Uyển</t>
  </si>
  <si>
    <t>Trần Thị Dăng</t>
  </si>
  <si>
    <t>Hồ Thị Kỷ</t>
  </si>
  <si>
    <t>Nguyễn Thành Quốc</t>
  </si>
  <si>
    <t>Trần Vinh Thiện</t>
  </si>
  <si>
    <t>Trần Văn Hoa</t>
  </si>
  <si>
    <t>Thái Th Thanh Mỹ</t>
  </si>
  <si>
    <t>Thái Tăng Phòng</t>
  </si>
  <si>
    <t>Ng Quỳnh Như</t>
  </si>
  <si>
    <t>Lê Thị Diệu</t>
  </si>
  <si>
    <t>Lê Thị Phúc Ngân</t>
  </si>
  <si>
    <t>Trần Đặng Nga My</t>
  </si>
  <si>
    <t>Ng Minh Vượng</t>
  </si>
  <si>
    <t>Nguyễn Tấn Sinh</t>
  </si>
  <si>
    <t>Đoàn Minh Thành</t>
  </si>
  <si>
    <t>Thái Tăng An</t>
  </si>
  <si>
    <t>Nguyễn M Cường</t>
  </si>
  <si>
    <t>Trần Thị Hậu</t>
  </si>
  <si>
    <t>Trần Thị Hồng Tâm</t>
  </si>
  <si>
    <t>Trần Thị Nga</t>
  </si>
  <si>
    <t>Thái Công Khanh</t>
  </si>
  <si>
    <t>Lê Thị Hảo</t>
  </si>
  <si>
    <t>Hồ văn Thạch</t>
  </si>
  <si>
    <t>Phan Hữu Khiên</t>
  </si>
  <si>
    <t>Th,Nghĩa</t>
  </si>
  <si>
    <t>Nguyễn Văn Phẩm</t>
  </si>
  <si>
    <t>B Sơn2</t>
  </si>
  <si>
    <t>Nguyễn Phan Đức</t>
  </si>
  <si>
    <t>Đào Phi</t>
  </si>
  <si>
    <t>Đoạn Thị Lệ</t>
  </si>
  <si>
    <t>Thái Tăng Tùng</t>
  </si>
  <si>
    <t>Trần Văn Thiện</t>
  </si>
  <si>
    <t>Ng Th Thùy Dương</t>
  </si>
  <si>
    <t>Nguyễn Thị Như Ý</t>
  </si>
  <si>
    <t xml:space="preserve"> Nguyễn Công Khánh</t>
  </si>
  <si>
    <t>Bảng Sơn1</t>
  </si>
  <si>
    <t>Nguyễn Văn Định</t>
  </si>
  <si>
    <t>Trần Thị Sẽ</t>
  </si>
  <si>
    <t>Võ Thị Sõ</t>
  </si>
  <si>
    <t>Trần Văn Trạch</t>
  </si>
  <si>
    <t>Lê Thị Phụng</t>
  </si>
  <si>
    <t xml:space="preserve"> Đồng Lai</t>
  </si>
  <si>
    <t>P.An1</t>
  </si>
  <si>
    <t>Bảng Sơn</t>
  </si>
  <si>
    <t>NKT nặng nuôi con nhỏ &lt; 36 tháng tuổi</t>
  </si>
  <si>
    <t>Trần Hoàng Công</t>
  </si>
  <si>
    <t>Thái Tăng Hải</t>
  </si>
  <si>
    <t>Nguyễn Lai</t>
  </si>
  <si>
    <t>Lê Thị Diệu Hương</t>
  </si>
  <si>
    <t>Kp4</t>
  </si>
  <si>
    <t>Thái Thị Kiều Loan</t>
  </si>
  <si>
    <t>Trần Thị Hương</t>
  </si>
  <si>
    <t>Nguyễn Thị Mỹ Lệ</t>
  </si>
  <si>
    <t>Nguyễn Long</t>
  </si>
  <si>
    <t>Lê Thị Cẩm</t>
  </si>
  <si>
    <t>Nguyễn Thị Xuân</t>
  </si>
  <si>
    <t>Th. Chánh</t>
  </si>
  <si>
    <t>Lê Thị Trang</t>
  </si>
  <si>
    <t>Lê Thị Hằng</t>
  </si>
  <si>
    <t>T Tràng</t>
  </si>
  <si>
    <t>Ng Thị Hằng Nga</t>
  </si>
  <si>
    <t xml:space="preserve">: </t>
  </si>
  <si>
    <t>Trần Thị Quý</t>
  </si>
  <si>
    <t>Lê Hồng Tuyến</t>
  </si>
  <si>
    <t>Lê Văn Lý</t>
  </si>
  <si>
    <t>Trần Thị Tuyết</t>
  </si>
  <si>
    <t xml:space="preserve">Thái Thị Lý </t>
  </si>
  <si>
    <t>Mai Bá Long</t>
  </si>
  <si>
    <t>Hoàng Thị Muội</t>
  </si>
  <si>
    <t>Nguyễn Văn Mãn</t>
  </si>
  <si>
    <t>Phan Thị Quế</t>
  </si>
  <si>
    <t>Trần Thị Cúc</t>
  </si>
  <si>
    <t>Nguyễn Văn Đình</t>
  </si>
  <si>
    <t>Nguyễn Đình Sơn</t>
  </si>
  <si>
    <t xml:space="preserve"> Ng Quốc Thịnh</t>
  </si>
  <si>
    <t>Ng Quốc Thịnh</t>
  </si>
  <si>
    <t>Đặng Nam</t>
  </si>
  <si>
    <t>Phạm Việt Hoàng</t>
  </si>
  <si>
    <t>Hoàng Đăng Hùng</t>
  </si>
  <si>
    <t>Nguyễn Văn Trung</t>
  </si>
  <si>
    <t>Trần Vinh Thanh</t>
  </si>
  <si>
    <t>Phạm Thị Kéc</t>
  </si>
  <si>
    <t>Trần Thị Hồng</t>
  </si>
  <si>
    <t>Đoàn Minh Hoàng</t>
  </si>
  <si>
    <t>Trần Văn Hoà</t>
  </si>
  <si>
    <t>Thái Tăng Thiêm</t>
  </si>
  <si>
    <t>Hoàng Thị Loan</t>
  </si>
  <si>
    <t>Trần Hiệp</t>
  </si>
  <si>
    <t>Trần Viết Liêm</t>
  </si>
  <si>
    <t>Ng Xuân Phương</t>
  </si>
  <si>
    <t>Lê Thanh Hiền</t>
  </si>
  <si>
    <t>Hồ Văn Thành</t>
  </si>
  <si>
    <t>Nguyễn Trọng Đức</t>
  </si>
  <si>
    <t>Nguyễn Văn Cận</t>
  </si>
  <si>
    <t>Nguyễn Văn Dược</t>
  </si>
  <si>
    <t>Lê Thị Vui</t>
  </si>
  <si>
    <t>Nguyễn Thanh Trâm</t>
  </si>
  <si>
    <t>Tạ Thị Thủy</t>
  </si>
  <si>
    <t>Lý Thị Lê</t>
  </si>
  <si>
    <t>Nguyễn Thị Lựu</t>
  </si>
  <si>
    <t>Lý Thị Tơ</t>
  </si>
  <si>
    <t>Hồ Thị Luyến</t>
  </si>
  <si>
    <t>Nguyễn Thị Tằm</t>
  </si>
  <si>
    <t>Nguyễn Thị Viễn</t>
  </si>
  <si>
    <t>Lý Thị Vân</t>
  </si>
  <si>
    <t>Th.Viên</t>
  </si>
  <si>
    <t>Cao tuổi cô đơn 80 trở lên (K.2b)</t>
  </si>
  <si>
    <t>Phan Thị Kiểu</t>
  </si>
  <si>
    <t>Phạm Thị Me</t>
  </si>
  <si>
    <t>Nguyễn Thị Lữ</t>
  </si>
  <si>
    <t>Hoàng Thị Xoan</t>
  </si>
  <si>
    <t>Cao tuổi 80 trở lên (Khoản 3)</t>
  </si>
  <si>
    <t>Hoàng Thị Đá</t>
  </si>
  <si>
    <t>Hoàng Thị Bướm</t>
  </si>
  <si>
    <t>Nguyễn Văn Đàn</t>
  </si>
  <si>
    <t>Trần - Dụng</t>
  </si>
  <si>
    <t>Nguyễn Thị Minh</t>
  </si>
  <si>
    <t>Hoàng Thị Em</t>
  </si>
  <si>
    <t>Lê Thị Tiềng</t>
  </si>
  <si>
    <t>Đào Thị Hẹ</t>
  </si>
  <si>
    <t>Nguyễn Thị Khiên</t>
  </si>
  <si>
    <t>Đỗ Thị Tình</t>
  </si>
  <si>
    <t>Nguyễn Thị Quản</t>
  </si>
  <si>
    <t>Đường 9</t>
  </si>
  <si>
    <t>Hoàng Thị Thuông</t>
  </si>
  <si>
    <t>Nguyễn Thị Tuy</t>
  </si>
  <si>
    <t>Nguyễn Thị Ẩn</t>
  </si>
  <si>
    <t>Nguyễn Thị Nguyện</t>
  </si>
  <si>
    <t>Lê Thị Vân</t>
  </si>
  <si>
    <t>Nguyễn Thị Đào</t>
  </si>
  <si>
    <t>Nguyễn Thị Thỏ</t>
  </si>
  <si>
    <t>Hoàng Văn Toản</t>
  </si>
  <si>
    <t>Hoàng Thị Quẻ</t>
  </si>
  <si>
    <t>Trần Thị Hòe</t>
  </si>
  <si>
    <t>Hoàng Thị Miu</t>
  </si>
  <si>
    <t>Hoàng Thị Đằng</t>
  </si>
  <si>
    <t>Hoàng Cậy</t>
  </si>
  <si>
    <t>Hoàng Thị Nương</t>
  </si>
  <si>
    <t>Hoàng Thị Mụn</t>
  </si>
  <si>
    <t>Hồ Thị Nậy</t>
  </si>
  <si>
    <t>Hoàng Tiết</t>
  </si>
  <si>
    <t>Phan Thị Liên</t>
  </si>
  <si>
    <t>Trần Thọ</t>
  </si>
  <si>
    <t>Nguyễn Thị Mẹo</t>
  </si>
  <si>
    <t>Đặng Thị Lực</t>
  </si>
  <si>
    <t>Trần Thị Trương</t>
  </si>
  <si>
    <t>Trương Thị Liểu</t>
  </si>
  <si>
    <t>Trần Thị Tường</t>
  </si>
  <si>
    <t>Mai Thị Thỏa</t>
  </si>
  <si>
    <t>Lê Thị Rợ</t>
  </si>
  <si>
    <t>Trần Kim Nam</t>
  </si>
  <si>
    <t>Đinh Thị Duyên</t>
  </si>
  <si>
    <t>Nguyễn Thị Thắm</t>
  </si>
  <si>
    <t>P. Lại</t>
  </si>
  <si>
    <t>Trần Văn Liên</t>
  </si>
  <si>
    <t>Trương T Huyền Trang</t>
  </si>
  <si>
    <t>Ngô Đức Thảo</t>
  </si>
  <si>
    <t>Phan Thị Đóa</t>
  </si>
  <si>
    <t>T. Kinh</t>
  </si>
  <si>
    <t>K. Đâu 4</t>
  </si>
  <si>
    <t>Hoàng Thị Khuyến</t>
  </si>
  <si>
    <t>Trần Thị Lài</t>
  </si>
  <si>
    <t>Hoàng Ngọc Tuyền</t>
  </si>
  <si>
    <t>Hoàng Thị Nghê</t>
  </si>
  <si>
    <t>Trần Bồi</t>
  </si>
  <si>
    <t>Trần Thị Thanh</t>
  </si>
  <si>
    <t>Hoàng Thị Khuể</t>
  </si>
  <si>
    <t>Hồ Thị Con</t>
  </si>
  <si>
    <t>Thái Thị Lộc</t>
  </si>
  <si>
    <t>Phan Cua</t>
  </si>
  <si>
    <t>Trần Thị Thư</t>
  </si>
  <si>
    <t>Nguyễn Đăng</t>
  </si>
  <si>
    <t>Thái Thị Hằng</t>
  </si>
  <si>
    <t>Nguyễn Cừ</t>
  </si>
  <si>
    <t>Phan Thị Quắn</t>
  </si>
  <si>
    <t>Nguyễn Sáu</t>
  </si>
  <si>
    <t>Định Xá</t>
  </si>
  <si>
    <t>Hoàng Thị Cầu</t>
  </si>
  <si>
    <t>Nguyễn Thị Nhuận</t>
  </si>
  <si>
    <t>Nguyễn Thị Nuôi</t>
  </si>
  <si>
    <t>Hoàn Thị Túy</t>
  </si>
  <si>
    <t>Hoàng Thị Ngùy</t>
  </si>
  <si>
    <t>Trần Thị Luyện</t>
  </si>
  <si>
    <t>Phan Thị Phượng</t>
  </si>
  <si>
    <t>Nguyễn Thị Biện</t>
  </si>
  <si>
    <t>Đỗ Thị Mót</t>
  </si>
  <si>
    <t>Đoàn Thị Kim Oanh</t>
  </si>
  <si>
    <t>Trần Đức Bát</t>
  </si>
  <si>
    <t>Hoàng Kim Thơ</t>
  </si>
  <si>
    <t>Hoàng Kim Tuấn</t>
  </si>
  <si>
    <t>Trần Đức Cư</t>
  </si>
  <si>
    <t>Hoàng Ngọc Hoàng</t>
  </si>
  <si>
    <t>Dương Thị Gái</t>
  </si>
  <si>
    <t>Trần Thị Thu</t>
  </si>
  <si>
    <t>Trần Thị Thu Hiền</t>
  </si>
  <si>
    <t>Nguyễn Văn Ngữ</t>
  </si>
  <si>
    <t>Hoàng Ngọc Hiếu</t>
  </si>
  <si>
    <t>Hoàng Văn Bồng</t>
  </si>
  <si>
    <t>n</t>
  </si>
  <si>
    <t xml:space="preserve">         Người KT nặng Cao tuổi</t>
  </si>
  <si>
    <t xml:space="preserve">        Người KT nặng là TE</t>
  </si>
  <si>
    <t xml:space="preserve">Người KTN  là trẻ em </t>
  </si>
  <si>
    <t xml:space="preserve">Hộ gia đình nuôi dưỡng KTĐBN </t>
  </si>
  <si>
    <t>Hoàng Thị Mai</t>
  </si>
  <si>
    <t>Hoàng Thị Thu</t>
  </si>
  <si>
    <t>Nguyễn Thái Hưng</t>
  </si>
  <si>
    <t>Hoàn Kim Sỹ</t>
  </si>
  <si>
    <t>Hoàng Thị Thỉ</t>
  </si>
  <si>
    <t>Lê Quyền</t>
  </si>
  <si>
    <t>Phan Phúc</t>
  </si>
  <si>
    <t>Hồ Thị Thùy Nhung</t>
  </si>
  <si>
    <t>Lê Văn Cần</t>
  </si>
  <si>
    <t>Nguyễn Văn Trai</t>
  </si>
  <si>
    <t>Hồ Sỹ Hữu</t>
  </si>
  <si>
    <t>Phan Thị Huế</t>
  </si>
  <si>
    <t>Phạm Tr Nguyên</t>
  </si>
  <si>
    <t>Phan Thị Hương</t>
  </si>
  <si>
    <t>Lê Văn Dũng</t>
  </si>
  <si>
    <t>T Khê</t>
  </si>
  <si>
    <t>Nguyễn Văn Chiến (Em)</t>
  </si>
  <si>
    <t>Bùi Thị Lê</t>
  </si>
  <si>
    <t>Nguyễn Thị Thu Thủy</t>
  </si>
  <si>
    <r>
      <t xml:space="preserve">(Số tiền bằng chữ: </t>
    </r>
    <r>
      <rPr>
        <b/>
        <i/>
        <sz val="13"/>
        <rFont val="Times New Roman"/>
        <family val="1"/>
      </rPr>
      <t>Một trăm hai mươi ba triệu, chín trăm ba mươi ngàn đồng</t>
    </r>
    <r>
      <rPr>
        <i/>
        <sz val="13"/>
        <rFont val="Times New Roman"/>
        <family val="1"/>
      </rPr>
      <t>)</t>
    </r>
  </si>
  <si>
    <t>Trần Thị Điếm</t>
  </si>
  <si>
    <t>Trần Viết Thành</t>
  </si>
  <si>
    <t>Đ. Bình 2</t>
  </si>
  <si>
    <t>Nguyễn Văn Phước</t>
  </si>
  <si>
    <t>Hoàng Ngọc Ân</t>
  </si>
  <si>
    <t>Đ. Bình 1</t>
  </si>
  <si>
    <t>Trần Quang Đỉnh</t>
  </si>
  <si>
    <t>Đào Văn Thành</t>
  </si>
  <si>
    <t>Trần Thị Ý Nhi</t>
  </si>
  <si>
    <t>Hồ Liễu</t>
  </si>
  <si>
    <t>Lê Thị Lài</t>
  </si>
  <si>
    <t>Thái Phong Trường</t>
  </si>
  <si>
    <t>Nguyễn Văn Sỹ</t>
  </si>
  <si>
    <t>Nguyễn Thị Chí Nữ</t>
  </si>
  <si>
    <t>Trần Tài</t>
  </si>
  <si>
    <t>Lê Thanh Hoài</t>
  </si>
  <si>
    <t>Trần Văn Hồ</t>
  </si>
  <si>
    <t>Phạm Thị Tề</t>
  </si>
  <si>
    <t>Đào Thị Thu</t>
  </si>
  <si>
    <t>Trần Thanh Sum</t>
  </si>
  <si>
    <t xml:space="preserve">Q /Xá </t>
  </si>
  <si>
    <t>Hoàng Văn Tờn</t>
  </si>
  <si>
    <t>Trần Xuân Quý</t>
  </si>
  <si>
    <t>Võ Thị Dung</t>
  </si>
  <si>
    <t>Nguyễn Quang Vinh</t>
  </si>
  <si>
    <t>Trần Đ . Ngọc Dũng</t>
  </si>
  <si>
    <t>Phan Văn Lộc (MTP:Ngô Thị Huệ)</t>
  </si>
  <si>
    <t>Phan Xá</t>
  </si>
  <si>
    <r>
      <t>Lê Thị H Thắm</t>
    </r>
    <r>
      <rPr>
        <sz val="8"/>
        <color indexed="10"/>
        <rFont val="Times New Roman"/>
        <family val="1"/>
      </rPr>
      <t>(hiếu)</t>
    </r>
  </si>
  <si>
    <r>
      <t xml:space="preserve">Nguyễn Văn Thường </t>
    </r>
    <r>
      <rPr>
        <sz val="10"/>
        <color indexed="8"/>
        <rFont val="Times New Roman"/>
        <family val="1"/>
      </rPr>
      <t>(MTP:Lê Thị Nguyệt)</t>
    </r>
  </si>
  <si>
    <r>
      <t xml:space="preserve">(Số tiền bằng chữ: </t>
    </r>
    <r>
      <rPr>
        <b/>
        <i/>
        <sz val="12"/>
        <color indexed="8"/>
        <rFont val="Times New Roman"/>
        <family val="1"/>
      </rPr>
      <t xml:space="preserve"> Tám mươi lăm triệu,  chín trăm chín mươi lăm  ngàn đồng chẵn)</t>
    </r>
  </si>
  <si>
    <r>
      <t>Bằng chữ:</t>
    </r>
    <r>
      <rPr>
        <b/>
        <i/>
        <sz val="12"/>
        <color indexed="8"/>
        <rFont val="Times New Roman"/>
        <family val="1"/>
      </rPr>
      <t xml:space="preserve">   Một trăm  hai mươi hai triệu, bảy trăm mười lăm ngàn đồng chẵn.</t>
    </r>
  </si>
  <si>
    <r>
      <t xml:space="preserve">(Bằng chữ: </t>
    </r>
    <r>
      <rPr>
        <b/>
        <i/>
        <sz val="12"/>
        <color indexed="8"/>
        <rFont val="Times New Roman"/>
        <family val="1"/>
      </rPr>
      <t>Một trăm bốn mươi bốn triệu, một trăm tám mươi  ngàn đồng</t>
    </r>
    <r>
      <rPr>
        <i/>
        <sz val="12"/>
        <color indexed="8"/>
        <rFont val="Times New Roman"/>
        <family val="1"/>
      </rPr>
      <t>)</t>
    </r>
  </si>
  <si>
    <t xml:space="preserve">                                          Cam Lộ, ngày  06 tháng 7 năm  2017</t>
  </si>
  <si>
    <r>
      <t>(Bằng chữ:</t>
    </r>
    <r>
      <rPr>
        <b/>
        <i/>
        <sz val="12"/>
        <color indexed="8"/>
        <rFont val="Times New Roman"/>
        <family val="1"/>
      </rPr>
      <t xml:space="preserve"> Một trăm lẽ tám triệu, sáu trăm bảy mươi lăm ngàn đồng chẵn)</t>
    </r>
  </si>
  <si>
    <t xml:space="preserve">                           Cam Lộ, ngày  06  tháng 7 năm  2017</t>
  </si>
  <si>
    <t>K. Đâu 2</t>
  </si>
  <si>
    <t>Phạm Thị Thủy</t>
  </si>
  <si>
    <t>Trần Thị Bồn</t>
  </si>
  <si>
    <t>P.Lại.P</t>
  </si>
  <si>
    <t>Nguyễn Văn Phồn(3)</t>
  </si>
  <si>
    <t>Người đơn thân nuôi 1 con nhỏ - Hộ nghèo</t>
  </si>
  <si>
    <t>Người đơn thân nuôi 2 con nhỏ - Hộ nghèo</t>
  </si>
  <si>
    <t>Mai Thị Thương</t>
  </si>
  <si>
    <t>Nguyễn Thị Hiền</t>
  </si>
  <si>
    <t>Trần Thị Chìa</t>
  </si>
  <si>
    <t>Hoàng Thị Hiền</t>
  </si>
  <si>
    <t xml:space="preserve">      Người từ đủ 80 tuổi trở lên.</t>
  </si>
  <si>
    <t>Nguyễn Đông</t>
  </si>
  <si>
    <t xml:space="preserve">Ng.Thanh Chung </t>
  </si>
  <si>
    <t>Lê Thị Thơ</t>
  </si>
  <si>
    <t>Nguyễn văn Tuần</t>
  </si>
  <si>
    <t>Lê Văn Khôi</t>
  </si>
  <si>
    <t>Th.Chánh</t>
  </si>
  <si>
    <t>Lê Thị Tỵ</t>
  </si>
  <si>
    <t>Dư Thị Di</t>
  </si>
  <si>
    <t>Trần Văn Sẽ</t>
  </si>
  <si>
    <t xml:space="preserve">Người khuyết tật năng - cao tuổi </t>
  </si>
  <si>
    <t>Hoàng.T. Ánh Linh</t>
  </si>
  <si>
    <t xml:space="preserve">       Người cao tuổi cô đơn - hộ nghèo 80 tuổi trở lên </t>
  </si>
  <si>
    <t>Võ Thị Dàn</t>
  </si>
  <si>
    <t>Trần Thị Khoai</t>
  </si>
  <si>
    <t>Mai Thị Dy</t>
  </si>
  <si>
    <t>Trần Thị Ba</t>
  </si>
  <si>
    <t>Lê Thị Xúy</t>
  </si>
  <si>
    <t>Trần Văn Út</t>
  </si>
  <si>
    <t>Cao Thị Phượng</t>
  </si>
  <si>
    <t>Võ Tiến</t>
  </si>
  <si>
    <t>Đặng Tùng Long</t>
  </si>
  <si>
    <t>Lê Văn Giao</t>
  </si>
  <si>
    <t>Nguyễn Thị Hòa</t>
  </si>
  <si>
    <t>Nguyễn Thị Thẹn</t>
  </si>
  <si>
    <t>Võ Văn Vượng</t>
  </si>
  <si>
    <t>Mai Vĩnh Điền</t>
  </si>
  <si>
    <t>Nguyễn Văn Diễn</t>
  </si>
  <si>
    <t>Phan Nhật Lệ</t>
  </si>
  <si>
    <t>Lê Thị Tuyết</t>
  </si>
  <si>
    <t>Đào Thị Bờ</t>
  </si>
  <si>
    <t>Trần Thị Đào</t>
  </si>
  <si>
    <t>Nguyễn Thị Ngọc</t>
  </si>
  <si>
    <t>Nguyễn Văn Đính</t>
  </si>
  <si>
    <t>Ph. Thị Thu Hương</t>
  </si>
  <si>
    <t>Hoàng Thị Hường</t>
  </si>
  <si>
    <t>Phan Công Sáng</t>
  </si>
  <si>
    <t>Phan Công Lương</t>
  </si>
  <si>
    <t>Lê Thị Thuận</t>
  </si>
  <si>
    <t>Lê Hữu Tứ</t>
  </si>
  <si>
    <t>Ngô Thị Thiện</t>
  </si>
  <si>
    <t>Bùi Thị Mai</t>
  </si>
  <si>
    <t>Hoàng Minh Dũng</t>
  </si>
  <si>
    <t>K. Đâu 1</t>
  </si>
  <si>
    <t>Lý Thị Dàn</t>
  </si>
  <si>
    <t>Kim Đâu 4</t>
  </si>
  <si>
    <t>Dương Công Đen</t>
  </si>
  <si>
    <t>Lê Hữu Sắt</t>
  </si>
  <si>
    <t>Lê Hữu Thí</t>
  </si>
  <si>
    <t>Đặng Thị Nuôi</t>
  </si>
  <si>
    <t>Hồ Công Minh</t>
  </si>
  <si>
    <t>Nguyễn Thị Vương</t>
  </si>
  <si>
    <t>Mai Xuân Hãi</t>
  </si>
  <si>
    <t>Hoàng Thị Chi</t>
  </si>
  <si>
    <t>Nguyễn Quang Tính</t>
  </si>
  <si>
    <t>Hoàng T. Thùy Lâm</t>
  </si>
  <si>
    <t>Võ T Thuý Phượng</t>
  </si>
  <si>
    <t>T Nghĩa</t>
  </si>
  <si>
    <t>x</t>
  </si>
  <si>
    <t>PHÒNG LĐ-TB &amp; XH</t>
  </si>
  <si>
    <t xml:space="preserve">          Người nhận nuôi dưỡng trẻ em mồ côi</t>
  </si>
  <si>
    <t xml:space="preserve">           Trẻ mồ côi từ 4 trở lên 22 tuổi</t>
  </si>
  <si>
    <t xml:space="preserve">           Người cao tuổi 60-79</t>
  </si>
  <si>
    <t xml:space="preserve">          Người Cao tuổi cô đơn 80 tuổi trở lên</t>
  </si>
  <si>
    <t xml:space="preserve">             Người cao tuổi  80 tuổi trở lên</t>
  </si>
  <si>
    <t xml:space="preserve">           Người Khuyết tật nặng</t>
  </si>
  <si>
    <t xml:space="preserve">             Người KT nặng Trẻ em</t>
  </si>
  <si>
    <t xml:space="preserve">            Người KT nặng Cao Tuổi</t>
  </si>
  <si>
    <t xml:space="preserve">              Người KT đặc biệt nặng</t>
  </si>
  <si>
    <t xml:space="preserve">             Người KT đặc biệt nặng Trẻ em </t>
  </si>
  <si>
    <t xml:space="preserve">            Người KT đặc biệt nặng cao tuổi</t>
  </si>
  <si>
    <t xml:space="preserve">               GĐ nuôi KTĐBN</t>
  </si>
  <si>
    <t>Thái Thị Thỉ</t>
  </si>
  <si>
    <t>Đỗ Thành Đạt</t>
  </si>
  <si>
    <t>Người khuyết tật nặng là trẻ  em</t>
  </si>
  <si>
    <t>Thái Xuân Vỹ</t>
  </si>
  <si>
    <t>Hoàng Kim Tân</t>
  </si>
  <si>
    <t>Nguyễn Thị Ý Nhi</t>
  </si>
  <si>
    <t>Nguyễn Th. Trí Nam</t>
  </si>
  <si>
    <t>Nguyễn T Hoàng Hà</t>
  </si>
  <si>
    <t>Trần Thị Như Trang</t>
  </si>
  <si>
    <t>Phan Trương</t>
  </si>
  <si>
    <t>Nguyễn Thị Ngò</t>
  </si>
  <si>
    <t>Hoàng Đức Minh</t>
  </si>
  <si>
    <t>Phan Thị Tằm</t>
  </si>
  <si>
    <t>Mai Thị Tằm</t>
  </si>
  <si>
    <t>Hoàng Phùng</t>
  </si>
  <si>
    <t>Phan Thị Thương</t>
  </si>
  <si>
    <t>Phan Thị Em</t>
  </si>
  <si>
    <t>Nguyễn Trường</t>
  </si>
  <si>
    <t>Hoàng Muồng</t>
  </si>
  <si>
    <t>Phan Thị Nhẫn</t>
  </si>
  <si>
    <t>Trần Thị Huê</t>
  </si>
  <si>
    <t>Nguyễn Thị Bòn</t>
  </si>
  <si>
    <t>Nguyễn Thị Dy</t>
  </si>
  <si>
    <t>NKT đặc biệt nặng</t>
  </si>
  <si>
    <t>Trần Thị Rớt</t>
  </si>
  <si>
    <t>Nguyễn Xuân Học</t>
  </si>
  <si>
    <t>Cam Vũ3</t>
  </si>
  <si>
    <t xml:space="preserve">          NKT nặng là người cao tuổi</t>
  </si>
  <si>
    <t>Kp 3</t>
  </si>
  <si>
    <t>Đ. Định</t>
  </si>
  <si>
    <t>Kp 4</t>
  </si>
  <si>
    <t>Dương Thị Viết</t>
  </si>
  <si>
    <t>Hồ Thị Vân</t>
  </si>
  <si>
    <t>Nguyễn Đức Tiến</t>
  </si>
  <si>
    <t>Nguyễn Duy Khánh</t>
  </si>
  <si>
    <t>Hoàng Thị Thành</t>
  </si>
  <si>
    <t>Phan Phước Long</t>
  </si>
  <si>
    <t>Trần Đình Cả</t>
  </si>
  <si>
    <t>Hoàng Thị Uyên</t>
  </si>
  <si>
    <t>Nguyễn Thị Nga</t>
  </si>
  <si>
    <t>Nguyễn Văn Quốc</t>
  </si>
  <si>
    <t>Phạm Thị Mỹ Thùy</t>
  </si>
  <si>
    <t>Hoàng Ng Chí Tâm</t>
  </si>
  <si>
    <t>Trần Hữu Dũng</t>
  </si>
  <si>
    <t>Hoàng Ng Anh Tuấn</t>
  </si>
  <si>
    <t>NKT đặc biệt nặng là Trẻ em dưới 16 t</t>
  </si>
  <si>
    <t>Nguyễn Như Ngọc</t>
  </si>
  <si>
    <t>Hoàng Anh Tuấn</t>
  </si>
  <si>
    <t>Lê Kim Dung</t>
  </si>
  <si>
    <t>Trần Phước Đại</t>
  </si>
  <si>
    <t>Đặng Ngọc Phong</t>
  </si>
  <si>
    <t>Phan Linh Quyền</t>
  </si>
  <si>
    <t>Lữ Đức Nhân</t>
  </si>
  <si>
    <t>Hoàng Thị Tâm Như</t>
  </si>
  <si>
    <t>Đỗ Trần Long Thành</t>
  </si>
  <si>
    <t>Đỗ Trần Long Vũ</t>
  </si>
  <si>
    <t>Hoàng Đức Hòa</t>
  </si>
  <si>
    <t>Phan Văn Hóa</t>
  </si>
  <si>
    <t>Hoàng Kim Phác</t>
  </si>
  <si>
    <t>Hoàng Thị Thầm</t>
  </si>
  <si>
    <t>Trần Thị Nhung</t>
  </si>
  <si>
    <t>Hoàng Thị Trì</t>
  </si>
  <si>
    <t>Hoàng Thị Chẹt</t>
  </si>
  <si>
    <t>Thái Thị Ái</t>
  </si>
  <si>
    <t>Hoàng Văn Ất</t>
  </si>
  <si>
    <t>Nguyễn Thị Tha</t>
  </si>
  <si>
    <t>Nguyễn Thị Tính</t>
  </si>
  <si>
    <t>Hộ nuôi dưỡng NKT đặc biệt nặng</t>
  </si>
  <si>
    <t>Phan Thị Tuyền</t>
  </si>
  <si>
    <t>Hoàng Thị Hương</t>
  </si>
  <si>
    <t>Lê Hữu Hưng</t>
  </si>
  <si>
    <t>Nguyễn Văn Ly</t>
  </si>
  <si>
    <t>Nguyến Đức Giới</t>
  </si>
  <si>
    <t>Nguyễn Minh Thuẩn</t>
  </si>
  <si>
    <t>Nguyễn Thị Hồng</t>
  </si>
  <si>
    <t>Đỗ Tấn Lâm</t>
  </si>
  <si>
    <t>Trần Đức Vạn</t>
  </si>
  <si>
    <t>Ngô Xuân Cảm</t>
  </si>
  <si>
    <t>Nguyễn Thành Luân</t>
  </si>
  <si>
    <t>Trần Đình Hiểu</t>
  </si>
  <si>
    <t>Hoàng Đức Tàng</t>
  </si>
  <si>
    <t>Hoàng Thị Dơi</t>
  </si>
  <si>
    <t>Phạm Thị Thê</t>
  </si>
  <si>
    <t>Nguyễn Thị Tự</t>
  </si>
  <si>
    <t>Thái Thị Tâm</t>
  </si>
  <si>
    <t>Hoàng Đức Phán</t>
  </si>
  <si>
    <t>Trần Đức Hồ</t>
  </si>
  <si>
    <t>Hoàng Thị Bỉ</t>
  </si>
  <si>
    <t>Nguyễn Sang(2)</t>
  </si>
  <si>
    <t>Lê t Thúy Thương</t>
  </si>
  <si>
    <t>Hoàng Thị Luyến</t>
  </si>
  <si>
    <t>Người nhận Mai táng phí</t>
  </si>
  <si>
    <t>Nguyễn Hữu Hiền</t>
  </si>
  <si>
    <t>DANH SÁCH ĐỐI TƯỢNG  NHẬN TIỀN TRỢ CẤP BTXH</t>
  </si>
  <si>
    <t>TT</t>
  </si>
  <si>
    <t>HỌ VÀ TÊN</t>
  </si>
  <si>
    <t xml:space="preserve">Số tiền nhận
 tháng này </t>
  </si>
  <si>
    <t xml:space="preserve">Truy lĩnh </t>
  </si>
  <si>
    <t xml:space="preserve">Số tiền </t>
  </si>
  <si>
    <t xml:space="preserve">Tổng cộng </t>
  </si>
  <si>
    <t xml:space="preserve">Ký nhận </t>
  </si>
  <si>
    <t xml:space="preserve">Tổng 
cộng </t>
  </si>
  <si>
    <t>Năm
 sinh</t>
  </si>
  <si>
    <t xml:space="preserve">Số tháng </t>
  </si>
  <si>
    <t>Thôn</t>
  </si>
  <si>
    <t>XÃ CAM THỦY</t>
  </si>
  <si>
    <t>Người KTĐBN nuôi con &lt; 36 th tuổi</t>
  </si>
  <si>
    <t xml:space="preserve">Hoàng T. Thu Thuỷ </t>
  </si>
  <si>
    <t xml:space="preserve">Đào Thị Nghiểm </t>
  </si>
  <si>
    <t>Trần Đăng Phát</t>
  </si>
  <si>
    <t>Nguyễn Thanh Việt</t>
  </si>
  <si>
    <t>Nguyễn Văn Hà</t>
  </si>
  <si>
    <t>Bùi Thanh Tân</t>
  </si>
  <si>
    <t>Nguyễn Đình Tiến</t>
  </si>
  <si>
    <t>Phan Thị Thơ(Tân)</t>
  </si>
  <si>
    <t>Hồ Văn Số</t>
  </si>
  <si>
    <t>Nguyễn Độ</t>
  </si>
  <si>
    <t>Ng Thị Quỳnh Phương</t>
  </si>
  <si>
    <t>Hoàng Thị Mỹ Duyên</t>
  </si>
  <si>
    <t>Nguyễn Ngọc Thủy Tiên</t>
  </si>
  <si>
    <t>Nguyễn Tấn Ngọc</t>
  </si>
  <si>
    <t>Hoàng Diệu</t>
  </si>
  <si>
    <t>Phạm Ngọc Thắng</t>
  </si>
  <si>
    <t>Nguyễn Hoàng</t>
  </si>
  <si>
    <t>Hồ Viết Kiên</t>
  </si>
  <si>
    <t>Nguyễn Văn Hoằng</t>
  </si>
  <si>
    <t>Hoàng Thị Vân</t>
  </si>
  <si>
    <t>Tổng cộng các khoản:</t>
  </si>
  <si>
    <t>Cam Lộ</t>
  </si>
  <si>
    <t>Nguyễn Thị Con</t>
  </si>
  <si>
    <t>Người khuyết tật nặng</t>
  </si>
  <si>
    <t>Nguyễn Thị Trừu</t>
  </si>
  <si>
    <t>Trần Oanh</t>
  </si>
  <si>
    <t>Hoàng Thị Ba</t>
  </si>
  <si>
    <t>Võ Nậy</t>
  </si>
  <si>
    <t>Thái Thị Nhỏ</t>
  </si>
  <si>
    <t>Hồ Niệm</t>
  </si>
  <si>
    <t>Trương Đình Tiến</t>
  </si>
  <si>
    <t>Võ Thị Quy</t>
  </si>
  <si>
    <t>Phan Sỏ</t>
  </si>
  <si>
    <t>Phạm Thị Thỉ</t>
  </si>
  <si>
    <t>Hoàng Xuân Quảng</t>
  </si>
  <si>
    <t>Tr.Khê</t>
  </si>
  <si>
    <t>Ph.Hậu</t>
  </si>
  <si>
    <t>Nguyễn.T.Ánh Dương</t>
  </si>
  <si>
    <t>Người khuyết tật đặc biệt nặng</t>
  </si>
  <si>
    <t xml:space="preserve">Cộng </t>
  </si>
  <si>
    <t>Cộng</t>
  </si>
  <si>
    <t>Tống  Văn  Cam</t>
  </si>
  <si>
    <t>Nguyễn  Thị  Bướm</t>
  </si>
  <si>
    <t>An Mü</t>
  </si>
  <si>
    <t xml:space="preserve">Người khuyết tật đặc biệt nặng là trẻ em </t>
  </si>
  <si>
    <t xml:space="preserve">                       TRƯỞNG PHÒNG</t>
  </si>
  <si>
    <t xml:space="preserve">        Nguyễn Thị Minh</t>
  </si>
  <si>
    <t>Người khuyết tật đặc biệt nặng là người cao tuổi</t>
  </si>
  <si>
    <t>Trần Thị Dung</t>
  </si>
  <si>
    <t>Lê Thị Sóc</t>
  </si>
  <si>
    <t>Đơn thân nuôi 1 con nhỏ</t>
  </si>
  <si>
    <t>Đơn thân nuôi 2 con nhỏ</t>
  </si>
  <si>
    <t>Người khuyết tật nặng là trẻ em</t>
  </si>
  <si>
    <t>Đơn thân nghèo nuôi 1 con nhỏ</t>
  </si>
  <si>
    <t>Đơn thân nghèo nuôi 2 con nhỏ</t>
  </si>
  <si>
    <t xml:space="preserve"> </t>
  </si>
  <si>
    <t xml:space="preserve">        TRƯỞNG PHÒNG</t>
  </si>
  <si>
    <t>Trương Thị Hòa</t>
  </si>
  <si>
    <t>Hoàng Huy Cẩn</t>
  </si>
  <si>
    <t>P. An 2</t>
  </si>
  <si>
    <t>Nguyễn Thị Tơ</t>
  </si>
  <si>
    <t>P. An1</t>
  </si>
  <si>
    <t>Hoàng Thị Nga</t>
  </si>
  <si>
    <t>Hoàng Thị Tránh</t>
  </si>
  <si>
    <t>Phạm Văn Ngô</t>
  </si>
  <si>
    <t>Võ Thị Ánh Phương</t>
  </si>
  <si>
    <t>Thái Thị Thị</t>
  </si>
  <si>
    <t>Nguyễn Thị Hóa</t>
  </si>
  <si>
    <t>T.Định</t>
  </si>
  <si>
    <t>Trần Thị Trừ</t>
  </si>
  <si>
    <t>Trịnh Thị Kiểu</t>
  </si>
  <si>
    <t>Cao tuổi cô đơn 60-80 tuổi</t>
  </si>
  <si>
    <t>Hộ nuôi dưỡng, chăm sóc</t>
  </si>
  <si>
    <t>DANH SÁCH ĐỐI TƯỢNG NHẬN TIỀN TRỢ CẤP BTXH</t>
  </si>
  <si>
    <t>Họ và tên</t>
  </si>
  <si>
    <t>Năm Sinh</t>
  </si>
  <si>
    <t>Số tiền nhận tháng này</t>
  </si>
  <si>
    <t>Truy lỉnh</t>
  </si>
  <si>
    <t>Tổng cộng</t>
  </si>
  <si>
    <t>Ký nhận</t>
  </si>
  <si>
    <t>Số tháng</t>
  </si>
  <si>
    <t>Số tiền</t>
  </si>
  <si>
    <t xml:space="preserve">  GĐ nhận nuôi trẻ mồ côi </t>
  </si>
  <si>
    <t>Tam Hiệp</t>
  </si>
  <si>
    <t>Nguyễn Thị Dần</t>
  </si>
  <si>
    <t>Tân Xuân</t>
  </si>
  <si>
    <t>Thọ Xuân</t>
  </si>
  <si>
    <t>Nguyễn Thị Mễ</t>
  </si>
  <si>
    <t>Hà Thị Xoan</t>
  </si>
  <si>
    <t>Phạm Văn Phú</t>
  </si>
  <si>
    <t>Đổ Kim Nghĩa</t>
  </si>
  <si>
    <t>Ngô Viết Thỉ</t>
  </si>
  <si>
    <t xml:space="preserve"> Đơn thân nuôi con nhỏ 1 con </t>
  </si>
  <si>
    <t>Nguyễn Văn Nam</t>
  </si>
  <si>
    <t>Nhật Lệ</t>
  </si>
  <si>
    <t>Nguyễn Thị Hằng</t>
  </si>
  <si>
    <t xml:space="preserve"> Đơn thân nuôi con nhỏ 2 con </t>
  </si>
  <si>
    <t>Phan Thị Thuý</t>
  </si>
  <si>
    <t>Lâm Lang1</t>
  </si>
  <si>
    <t>Trần Thị Gái</t>
  </si>
  <si>
    <t>Lâm Lang3</t>
  </si>
  <si>
    <t>Nguyễn Thị Liểu</t>
  </si>
  <si>
    <t>Lê Thị Sen</t>
  </si>
  <si>
    <t>Lê Thị Diệp</t>
  </si>
  <si>
    <t>LêThị Kiềm</t>
  </si>
  <si>
    <t>Lê Thị Dược</t>
  </si>
  <si>
    <t>Trần Thị Do</t>
  </si>
  <si>
    <t>Nguyễn Thị Thú</t>
  </si>
  <si>
    <t>Nguyễn Thị Em</t>
  </si>
  <si>
    <t xml:space="preserve">Nguyễn Thám </t>
  </si>
  <si>
    <t xml:space="preserve">Lê Thị Hoan </t>
  </si>
  <si>
    <t>Ng Thị Phượng</t>
  </si>
  <si>
    <t>Nguyễn Thị Hoa</t>
  </si>
  <si>
    <t>Lê Thị Nhỏ</t>
  </si>
  <si>
    <t>Nguyễn Thị Mai</t>
  </si>
  <si>
    <t>Nguyễn Thị Thỉ</t>
  </si>
  <si>
    <t>Nguyễn Thị Phượng</t>
  </si>
  <si>
    <t>Lê Thị Nghĩa</t>
  </si>
  <si>
    <t>Lê Thị Diêu</t>
  </si>
  <si>
    <t>Lê Thị Miền</t>
  </si>
  <si>
    <t>Nguyễn Văn Thỉ</t>
  </si>
  <si>
    <t>Đào Thị Dòn</t>
  </si>
  <si>
    <t>Lê Thị Tỷ</t>
  </si>
  <si>
    <t>Lê Thị Viện</t>
  </si>
  <si>
    <t>Lê Văn Nhân</t>
  </si>
  <si>
    <t>Lê T Kiều Oanh</t>
  </si>
  <si>
    <t xml:space="preserve">Nguyễn Phùng </t>
  </si>
  <si>
    <t xml:space="preserve">Thái Thị Ân </t>
  </si>
  <si>
    <t xml:space="preserve">Trần Thị Sen </t>
  </si>
  <si>
    <t xml:space="preserve">Lê Thị Sen </t>
  </si>
  <si>
    <t xml:space="preserve">Nguyễn Đông </t>
  </si>
  <si>
    <t>Võ Thị Phương</t>
  </si>
  <si>
    <t>Phạm Thị Chanh</t>
  </si>
  <si>
    <t xml:space="preserve">Ngô Thị Tại </t>
  </si>
  <si>
    <t xml:space="preserve">Thiện Chánh </t>
  </si>
  <si>
    <t xml:space="preserve">Lê Phước Văn </t>
  </si>
  <si>
    <t xml:space="preserve">Lê Thị Thái Hoà </t>
  </si>
  <si>
    <t xml:space="preserve">Ng Xuân Nghĩa </t>
  </si>
  <si>
    <t xml:space="preserve">Lê Thị Mót </t>
  </si>
  <si>
    <t xml:space="preserve">Nguyễn Thị Thảo </t>
  </si>
  <si>
    <t xml:space="preserve">Lê Thị Kiểm </t>
  </si>
  <si>
    <t xml:space="preserve">Nguyễn Thị Diển </t>
  </si>
  <si>
    <t>NgThị Thu Thuý</t>
  </si>
  <si>
    <t xml:space="preserve">Hoàng Thị Bích </t>
  </si>
  <si>
    <t xml:space="preserve">Lê Tài Hành </t>
  </si>
  <si>
    <t xml:space="preserve">Lê Quỳnh Anh </t>
  </si>
  <si>
    <t>Ng Phan Bảo Châu</t>
  </si>
  <si>
    <t xml:space="preserve">Hoàng Kim Lỉnh </t>
  </si>
  <si>
    <t xml:space="preserve">Ng Ngọc Hướng </t>
  </si>
  <si>
    <t>Nguyễn Thị Báy</t>
  </si>
  <si>
    <t xml:space="preserve">Nguyễn Thị Đỉu </t>
  </si>
  <si>
    <t>Cam Vũ 1</t>
  </si>
  <si>
    <t>Trương Thị Nghiệm</t>
  </si>
  <si>
    <t>Lê Văn Hiệp</t>
  </si>
  <si>
    <t>Lê Thị Em</t>
  </si>
  <si>
    <t>Nguyễn Phong</t>
  </si>
  <si>
    <t>Nguyễn Thị Ngỏi</t>
  </si>
  <si>
    <t>Lê Thị Cháu</t>
  </si>
  <si>
    <t>Mai Lộc1</t>
  </si>
  <si>
    <t xml:space="preserve">Nguyễn Thị Khảm </t>
  </si>
  <si>
    <t xml:space="preserve">Nguyễn Thị Nậy </t>
  </si>
  <si>
    <t xml:space="preserve">Nguyễn Thị Cháu </t>
  </si>
  <si>
    <t>`</t>
  </si>
  <si>
    <t>Nguyễn Thị Dư</t>
  </si>
  <si>
    <t>Nguyễn Đức Giám</t>
  </si>
  <si>
    <t>Trần Thị Sản</t>
  </si>
  <si>
    <t>Lê Thị Xảo</t>
  </si>
  <si>
    <t>Lê Thị Hựu</t>
  </si>
  <si>
    <t>Nguyễn Thuỷ</t>
  </si>
  <si>
    <t>Ng Văn Tha</t>
  </si>
  <si>
    <t>Vỏ Thê</t>
  </si>
  <si>
    <t xml:space="preserve">Hoàng Lượng </t>
  </si>
  <si>
    <t>Mai Thị Con</t>
  </si>
  <si>
    <t>Trần Thị Thậm</t>
  </si>
  <si>
    <t>Trần Thị Lý</t>
  </si>
  <si>
    <t>Nguyễn Thị Bời</t>
  </si>
  <si>
    <t>Trương Thị Thanh</t>
  </si>
  <si>
    <t>Võ Thị Kim Ngân</t>
  </si>
  <si>
    <t>Phạm Thị Xảo (MTP: Trần Thị Nghệ)</t>
  </si>
  <si>
    <t>XÃ CAM AN                          Tháng  7 năm  2017</t>
  </si>
  <si>
    <t>Nguyễn Thị Ky</t>
  </si>
  <si>
    <t>Lê Điểu</t>
  </si>
  <si>
    <t>Phan Thị Lý</t>
  </si>
  <si>
    <t>Kđâu 1</t>
  </si>
  <si>
    <t>Nguyễn Xuân Hóa</t>
  </si>
  <si>
    <t xml:space="preserve">Người Cao tuổi cô đơn 60-80 </t>
  </si>
  <si>
    <t>Ng Thị Hường</t>
  </si>
  <si>
    <t>Nguyễn Thị Nhàn</t>
  </si>
  <si>
    <t>Nguyễn Thị Sâm</t>
  </si>
  <si>
    <t>Nguyễn Thị Khê</t>
  </si>
  <si>
    <t>Trần Thị Con</t>
  </si>
  <si>
    <t>Phạm Thị Viện</t>
  </si>
  <si>
    <t>Đặng Cầu</t>
  </si>
  <si>
    <t>Nguyễn Thị Ký</t>
  </si>
  <si>
    <t>Lê Hiền</t>
  </si>
  <si>
    <t>Nguyễn Thị Tuỷ</t>
  </si>
  <si>
    <t>Trương Thị Ngại</t>
  </si>
  <si>
    <t>Lê Thị Thừa</t>
  </si>
  <si>
    <t>Đỗ Thị Thu</t>
  </si>
  <si>
    <t>Hồ Thị Cảnh</t>
  </si>
  <si>
    <t>Phan Thị Luyến</t>
  </si>
  <si>
    <t>Thái Văn Minh</t>
  </si>
  <si>
    <t>Đỗ Công Trình</t>
  </si>
  <si>
    <t>Nguyễn Văn Thu</t>
  </si>
  <si>
    <t>Nguyễn Thành Kế</t>
  </si>
  <si>
    <t>Phan Phước Linh</t>
  </si>
  <si>
    <t>Thái Thị Quế</t>
  </si>
  <si>
    <t>Lê Cao</t>
  </si>
  <si>
    <t>Hoàng Thị Vẽ</t>
  </si>
  <si>
    <t>Nguyễn Thị Lý</t>
  </si>
  <si>
    <t>Lâm Lang2</t>
  </si>
  <si>
    <t>Lê Thị Sy</t>
  </si>
  <si>
    <t>Trần Thị Nử</t>
  </si>
  <si>
    <t>Nguyễn Thị Hoà</t>
  </si>
  <si>
    <t>Lê Thị Hy</t>
  </si>
  <si>
    <t>Nguyễn Thị Xỹ</t>
  </si>
  <si>
    <t>Nguyễn Thị Tuyền</t>
  </si>
  <si>
    <t>Nguyễn Thị Lãnh</t>
  </si>
  <si>
    <t>Ng Thị Chuột</t>
  </si>
  <si>
    <t>Lê Thị Vấn</t>
  </si>
  <si>
    <t>Nguyễn Thị Bướm</t>
  </si>
  <si>
    <t>Nguyễn Thị Thiếp</t>
  </si>
  <si>
    <t>Nguyễn Văn Tân</t>
  </si>
  <si>
    <t>Nguyễn Thị ốm</t>
  </si>
  <si>
    <t>Đào Thị Diểm</t>
  </si>
  <si>
    <t>Nguyễn Thủ</t>
  </si>
  <si>
    <t>Trần Thị Ngỏi</t>
  </si>
  <si>
    <t>Trần Thị Mai</t>
  </si>
  <si>
    <t>Lư Thị Con</t>
  </si>
  <si>
    <t>Lê Thị Mai</t>
  </si>
  <si>
    <t>Nguyễn Thị Liên</t>
  </si>
  <si>
    <t>Nguyễn  Thị Thêm</t>
  </si>
  <si>
    <t>Nguyễn Thị Xanh</t>
  </si>
  <si>
    <t xml:space="preserve">Nguyễn Ngọc An </t>
  </si>
  <si>
    <t xml:space="preserve">Nguyễn Thị Con  </t>
  </si>
  <si>
    <t xml:space="preserve">Hồ Thị Nương  </t>
  </si>
  <si>
    <t xml:space="preserve">T. Chánh </t>
  </si>
  <si>
    <t xml:space="preserve">Đào Thị Vân </t>
  </si>
  <si>
    <t>Dương Thị Sắt</t>
  </si>
  <si>
    <t>Hoàng Thị Trâm</t>
  </si>
  <si>
    <t xml:space="preserve">Nguyễn Thị Diệu </t>
  </si>
  <si>
    <t>Hồ Thị Thí</t>
  </si>
  <si>
    <t>Nguyễn Văn Ẹt</t>
  </si>
  <si>
    <t xml:space="preserve">    Tổng cộng </t>
  </si>
  <si>
    <t xml:space="preserve">Người khuyết tật nặng </t>
  </si>
  <si>
    <t xml:space="preserve">Tam Hiệp </t>
  </si>
  <si>
    <t xml:space="preserve">Nguyễn Ngọc Yên </t>
  </si>
  <si>
    <t xml:space="preserve">Nguyễn Hồng </t>
  </si>
  <si>
    <t xml:space="preserve">Hà Thị Oanh </t>
  </si>
  <si>
    <t xml:space="preserve">Tân Xuân </t>
  </si>
  <si>
    <t xml:space="preserve">Nguyễn Quang </t>
  </si>
  <si>
    <t xml:space="preserve">Phạm Văn Hải </t>
  </si>
  <si>
    <t xml:space="preserve">Lê Tài Quý </t>
  </si>
  <si>
    <t>An Bình</t>
  </si>
  <si>
    <t>Võ Văn Quang</t>
  </si>
  <si>
    <t>B/Sơn1</t>
  </si>
  <si>
    <t xml:space="preserve">Võ Hào </t>
  </si>
  <si>
    <t>Lâm Lang 1</t>
  </si>
  <si>
    <t xml:space="preserve">Lê Phước Mành </t>
  </si>
  <si>
    <t>Lâm Lang 2</t>
  </si>
  <si>
    <t xml:space="preserve">Lê Tú </t>
  </si>
  <si>
    <t xml:space="preserve">Võ Thanh Phương </t>
  </si>
  <si>
    <t xml:space="preserve">Lê Phước Hùng </t>
  </si>
  <si>
    <t xml:space="preserve">Lê Tài Quân </t>
  </si>
  <si>
    <t xml:space="preserve">Lê Phước Thành </t>
  </si>
  <si>
    <t xml:space="preserve">Võ Thị Hương </t>
  </si>
  <si>
    <t xml:space="preserve">Nguyễn Hiệu </t>
  </si>
  <si>
    <t xml:space="preserve">Nguyễn Bờ </t>
  </si>
  <si>
    <t xml:space="preserve">Lê Minh Tý </t>
  </si>
  <si>
    <t>Trần Thị Thiểu</t>
  </si>
  <si>
    <t xml:space="preserve">Nguyễn Thị Hy </t>
  </si>
  <si>
    <t>Cam Vũ 2</t>
  </si>
  <si>
    <t xml:space="preserve">Ng Thị Vân Anh </t>
  </si>
  <si>
    <t xml:space="preserve">Lê Văn Hải </t>
  </si>
  <si>
    <t xml:space="preserve">Ng Thị Bích Ngọc </t>
  </si>
  <si>
    <t xml:space="preserve">Nguyễn Thị Vân </t>
  </si>
  <si>
    <t xml:space="preserve">Nguyễn Thị Hoan </t>
  </si>
  <si>
    <t xml:space="preserve">Ng Thanh Thiên </t>
  </si>
  <si>
    <t>Nguyễn Thanh Tú</t>
  </si>
  <si>
    <t xml:space="preserve">Võ Thị Hoa </t>
  </si>
  <si>
    <t>Cam Vũ 3</t>
  </si>
  <si>
    <t xml:space="preserve">Nguyễn Thị Tường </t>
  </si>
  <si>
    <t xml:space="preserve">Nguyễn Ký </t>
  </si>
  <si>
    <t xml:space="preserve">Nhật Lệ </t>
  </si>
  <si>
    <t xml:space="preserve">Nguyễn Thị Hải </t>
  </si>
  <si>
    <t xml:space="preserve">Nguyễn Lượng </t>
  </si>
  <si>
    <t xml:space="preserve">Nguyễn Vỵ </t>
  </si>
  <si>
    <t xml:space="preserve">Tạ Thị Khánh Linh </t>
  </si>
  <si>
    <t xml:space="preserve">Hồ Quốc </t>
  </si>
  <si>
    <t xml:space="preserve">Lê Tưởng </t>
  </si>
  <si>
    <t xml:space="preserve">Lê Thị Huề </t>
  </si>
  <si>
    <t xml:space="preserve">Lê Tài Hiếu </t>
  </si>
  <si>
    <t xml:space="preserve">Lê Thị Tuyền </t>
  </si>
  <si>
    <t xml:space="preserve">Người khuyết tật năng là trẻ em </t>
  </si>
  <si>
    <t xml:space="preserve">Hoàng Minh Tuấn </t>
  </si>
  <si>
    <t xml:space="preserve">Lê Ngọc Vũ </t>
  </si>
  <si>
    <t>Lâm Lang 3</t>
  </si>
  <si>
    <t xml:space="preserve">Nguyễn Xuân Hoài </t>
  </si>
  <si>
    <t xml:space="preserve">Lê Thị Diệu Huyền </t>
  </si>
  <si>
    <t xml:space="preserve">Nguyễn Thi Sang </t>
  </si>
  <si>
    <t xml:space="preserve">Hoàng Văn Hoà </t>
  </si>
  <si>
    <t xml:space="preserve">Nguyễn Thị Thỉ </t>
  </si>
  <si>
    <t xml:space="preserve">Lê Thị Ngại </t>
  </si>
  <si>
    <t xml:space="preserve">Đào Kinh </t>
  </si>
  <si>
    <t xml:space="preserve">Phan Thị Đông </t>
  </si>
  <si>
    <t>Trần Thiệp</t>
  </si>
  <si>
    <t xml:space="preserve">Lê Vỉnh </t>
  </si>
  <si>
    <t>Lê Thị Kinh</t>
  </si>
  <si>
    <t xml:space="preserve">Lê Thị Mỹ </t>
  </si>
  <si>
    <t xml:space="preserve">Lê Thị Táo </t>
  </si>
  <si>
    <t xml:space="preserve">Lê Thị Bang </t>
  </si>
  <si>
    <t xml:space="preserve">Lê Thị Thềm </t>
  </si>
  <si>
    <t xml:space="preserve">Nguyễn Hải </t>
  </si>
  <si>
    <t xml:space="preserve">Nguyễn Văn Thọ </t>
  </si>
  <si>
    <t xml:space="preserve">Nguyễn Văn Hoàn </t>
  </si>
  <si>
    <t>Phùng Thị Lý</t>
  </si>
  <si>
    <t>Ghi rõ họ tên</t>
  </si>
  <si>
    <t>Phú Ngạn</t>
  </si>
  <si>
    <t>PHÒNG LĐ- TB &amp; XH</t>
  </si>
  <si>
    <t xml:space="preserve">Nguyễn Thị Hoè </t>
  </si>
  <si>
    <t xml:space="preserve">Lê Huynh </t>
  </si>
  <si>
    <t xml:space="preserve">Nguyễn Vũ </t>
  </si>
  <si>
    <t xml:space="preserve">Phan Thị Hồng </t>
  </si>
  <si>
    <t xml:space="preserve">Nguyễn Thị Loan </t>
  </si>
  <si>
    <t xml:space="preserve">Nguyễn Xoan </t>
  </si>
  <si>
    <t xml:space="preserve">Nguyễn Thị Huệ </t>
  </si>
  <si>
    <t>Nguyễn Thị Hìu</t>
  </si>
  <si>
    <t xml:space="preserve">Lê Văn Độc </t>
  </si>
  <si>
    <t xml:space="preserve">Nguyễn Thị Uất </t>
  </si>
  <si>
    <t xml:space="preserve">Nguyễn Thị Hoa </t>
  </si>
  <si>
    <t xml:space="preserve">Hoàng Thạnh </t>
  </si>
  <si>
    <t xml:space="preserve">Nguyễn Thị Điểm </t>
  </si>
  <si>
    <t xml:space="preserve">Nguyễn Thị Miến </t>
  </si>
  <si>
    <t xml:space="preserve">Trần Em </t>
  </si>
  <si>
    <t xml:space="preserve">Nguyễn Thị Quế </t>
  </si>
  <si>
    <t xml:space="preserve">Trần Văn Quý </t>
  </si>
  <si>
    <t xml:space="preserve">Tho Xuân </t>
  </si>
  <si>
    <t>Nguyễn Văn Trí</t>
  </si>
  <si>
    <t xml:space="preserve">Nguyễn Thị Lai </t>
  </si>
  <si>
    <t xml:space="preserve">      Người khuyết tật đặc biệt nặng </t>
  </si>
  <si>
    <t xml:space="preserve">Trần Viết Chuân </t>
  </si>
  <si>
    <t xml:space="preserve">Đặng Thị Thuý </t>
  </si>
  <si>
    <t xml:space="preserve">Nguyễn Thị Thi </t>
  </si>
  <si>
    <t xml:space="preserve">Nguyễn Thị Triển </t>
  </si>
  <si>
    <t xml:space="preserve">Nguyễn Thị Sa </t>
  </si>
  <si>
    <t>Lê Thị Én</t>
  </si>
  <si>
    <t xml:space="preserve">Lê Lân </t>
  </si>
  <si>
    <t xml:space="preserve">Nguyễn Thị Liểu </t>
  </si>
  <si>
    <t xml:space="preserve">Lê Thị Hồng </t>
  </si>
  <si>
    <t xml:space="preserve">Lê Phương </t>
  </si>
  <si>
    <t xml:space="preserve">Lê Thị Gái </t>
  </si>
  <si>
    <t>Trần Văn Vinh</t>
  </si>
  <si>
    <t>B/sơn 1</t>
  </si>
  <si>
    <t xml:space="preserve">Lê Lại </t>
  </si>
  <si>
    <t xml:space="preserve">Lê Thị Hiền </t>
  </si>
  <si>
    <t xml:space="preserve">Nguyễn Văn Trai </t>
  </si>
  <si>
    <t>Nguyễn Đức Duy</t>
  </si>
  <si>
    <t xml:space="preserve">Nguyễn Đức Học </t>
  </si>
  <si>
    <t xml:space="preserve">Lê Thị Bách Phai </t>
  </si>
  <si>
    <t xml:space="preserve">Nguyễn Mạnh Tùng </t>
  </si>
  <si>
    <t xml:space="preserve">Ng Thị Thu Hiền </t>
  </si>
  <si>
    <t xml:space="preserve">Hoàng Thị Năm </t>
  </si>
  <si>
    <t xml:space="preserve">Nguyễn Thị Thuý </t>
  </si>
  <si>
    <t>Nguyễn Thị  Thương</t>
  </si>
  <si>
    <t xml:space="preserve">Trần Tịnh </t>
  </si>
  <si>
    <t xml:space="preserve">Trần Văn Thanh </t>
  </si>
  <si>
    <t xml:space="preserve">Ng Thị Ánh Nguyệt </t>
  </si>
  <si>
    <t xml:space="preserve">Thọ Xuân </t>
  </si>
  <si>
    <t xml:space="preserve">Đào Duy Thành </t>
  </si>
  <si>
    <t>Trần Thị  Mùi</t>
  </si>
  <si>
    <t xml:space="preserve">Nguyễn Văn Hưng </t>
  </si>
  <si>
    <t xml:space="preserve">Lê Thị Minh Tâm </t>
  </si>
  <si>
    <t xml:space="preserve">Võ Văn Đức </t>
  </si>
  <si>
    <t xml:space="preserve">Lê Thị Cẩm Tú </t>
  </si>
  <si>
    <t xml:space="preserve">Trần Minh Vương </t>
  </si>
  <si>
    <t xml:space="preserve">Nguyễn Thị Sáu </t>
  </si>
  <si>
    <t xml:space="preserve">Nguyễn Đức Hải </t>
  </si>
  <si>
    <t>Cam Vũ1</t>
  </si>
  <si>
    <t xml:space="preserve">Võ Yến Nhi </t>
  </si>
  <si>
    <t>Cam Vũ2</t>
  </si>
  <si>
    <t xml:space="preserve">Trần Khánh Tiên </t>
  </si>
  <si>
    <t xml:space="preserve">Trần Văn Thiên </t>
  </si>
  <si>
    <t xml:space="preserve">Ng Thị Bảo Châu </t>
  </si>
  <si>
    <t xml:space="preserve">Người khuyết tật đặc biệt nặng là người cao tuổi </t>
  </si>
  <si>
    <t xml:space="preserve">Phạm Văn Xu </t>
  </si>
  <si>
    <t xml:space="preserve">Nguyễn Văn Thơ </t>
  </si>
  <si>
    <t xml:space="preserve">Cam Vũ 1 </t>
  </si>
  <si>
    <t>Trần Văn Quốc</t>
  </si>
  <si>
    <t>Trần Văn Định</t>
  </si>
  <si>
    <t>M.Hương</t>
  </si>
  <si>
    <t>Trần Hồng Quân</t>
  </si>
  <si>
    <t>C. Trung</t>
  </si>
  <si>
    <t>Trần Thị Phượng</t>
  </si>
  <si>
    <t>Lê Thị Ngọc</t>
  </si>
  <si>
    <t>Hồ Anh Thản</t>
  </si>
  <si>
    <t>Hồ Văn Thịnh(Thản)</t>
  </si>
  <si>
    <t>Plai P</t>
  </si>
  <si>
    <t>Võ Văn Học</t>
  </si>
  <si>
    <t>Hoàng Thị Hòa</t>
  </si>
  <si>
    <t>Nguyễn Thị Gián</t>
  </si>
  <si>
    <t>B, Sơn3</t>
  </si>
  <si>
    <t xml:space="preserve">Nguyễn Thị Thị </t>
  </si>
  <si>
    <t xml:space="preserve">Lê Dương </t>
  </si>
  <si>
    <t>Trần Hửu Duận</t>
  </si>
  <si>
    <t>Phạm Thị Duông</t>
  </si>
  <si>
    <t>Nguyễn Văn Sỷ</t>
  </si>
  <si>
    <t>Nguyễn Thị Ngoan</t>
  </si>
  <si>
    <t>Trần Tùng</t>
  </si>
  <si>
    <t>T/Xuân 3</t>
  </si>
  <si>
    <t>Trương Thị Hồng</t>
  </si>
  <si>
    <t>Lê Văn Tàng</t>
  </si>
  <si>
    <t>C.Phú 3</t>
  </si>
  <si>
    <t>Hà Thị Thu</t>
  </si>
  <si>
    <t>T.Mỹ</t>
  </si>
  <si>
    <t>Trần Văn Thọ</t>
  </si>
  <si>
    <t>Nguyễn Thị Chiến</t>
  </si>
  <si>
    <t>Hồ Thị Long</t>
  </si>
  <si>
    <t>T,Quang</t>
  </si>
  <si>
    <t>Hồ Văn Dừa</t>
  </si>
  <si>
    <t>Nguyễn Văn Thắng</t>
  </si>
  <si>
    <t>Trần Thị Dàn</t>
  </si>
  <si>
    <t>Trần Thị Phiến</t>
  </si>
  <si>
    <t>Hồ Thị Hoài</t>
  </si>
  <si>
    <t>Lê Thị Quyên</t>
  </si>
  <si>
    <t>Hồ Lưu</t>
  </si>
  <si>
    <t>Nguyễn Minh Khang</t>
  </si>
  <si>
    <t>Ngô Kiến Văn</t>
  </si>
  <si>
    <t>Đ.bình 1</t>
  </si>
  <si>
    <t>Đặng Thị Tỷ</t>
  </si>
  <si>
    <t>Hoàng Văn Thông</t>
  </si>
  <si>
    <t>Ngô Văn Xảo</t>
  </si>
  <si>
    <t>Nguyễn Hiếu Phúc</t>
  </si>
  <si>
    <t>Nguyễn Thị Thu Hiền</t>
  </si>
  <si>
    <t xml:space="preserve">Hộ nuôi dưởng chăm sóc </t>
  </si>
  <si>
    <t xml:space="preserve">Lê Thị Sinh </t>
  </si>
  <si>
    <t xml:space="preserve">Đặng Văn An </t>
  </si>
  <si>
    <t xml:space="preserve">Hoàng Thị Vân Anh </t>
  </si>
  <si>
    <t>Nguyễn Thị Hoài</t>
  </si>
  <si>
    <t xml:space="preserve">Trần Thọ Hoà </t>
  </si>
  <si>
    <t xml:space="preserve">Nguiyễn Thị Sinh </t>
  </si>
  <si>
    <t xml:space="preserve">Đào Thị Dòn </t>
  </si>
  <si>
    <t xml:space="preserve">Nguyễn Văn Tiêu </t>
  </si>
  <si>
    <t xml:space="preserve">Nguyễn Văn Chương </t>
  </si>
  <si>
    <t xml:space="preserve">Nguyễn Thị Lụt </t>
  </si>
  <si>
    <t xml:space="preserve">Nguyễn Thị Xuyến </t>
  </si>
  <si>
    <t xml:space="preserve">Nguyễn Đăng </t>
  </si>
  <si>
    <t xml:space="preserve">Trần Thị Giao </t>
  </si>
  <si>
    <t xml:space="preserve">Lê Thị Lý </t>
  </si>
  <si>
    <t xml:space="preserve">Lê Văn Huy </t>
  </si>
  <si>
    <t xml:space="preserve">Ng Thị Kiều Trang </t>
  </si>
  <si>
    <t xml:space="preserve">Lê Thị Nữ </t>
  </si>
  <si>
    <t xml:space="preserve">Lê Phước Tiếp </t>
  </si>
  <si>
    <t>Lê Thị Miên</t>
  </si>
  <si>
    <t xml:space="preserve">Nguyễn Thị Nhỏ </t>
  </si>
  <si>
    <t xml:space="preserve">Lê Thị Dược </t>
  </si>
  <si>
    <t xml:space="preserve">Trần Thị Hoa Nhài </t>
  </si>
  <si>
    <t xml:space="preserve">Lê Kinh </t>
  </si>
  <si>
    <t xml:space="preserve">Lê Văn Đán </t>
  </si>
  <si>
    <t xml:space="preserve">Nguyễn Thị Sỏi </t>
  </si>
  <si>
    <t xml:space="preserve">Nguyễn Thị Tuyến </t>
  </si>
  <si>
    <t xml:space="preserve">Nguyễn Văn Phiện </t>
  </si>
  <si>
    <t xml:space="preserve">Lê Văn Hoành </t>
  </si>
  <si>
    <t xml:space="preserve">Trần Thị Thỉ </t>
  </si>
  <si>
    <t>Nguyễn Thị Tưởng</t>
  </si>
  <si>
    <t xml:space="preserve">Nguyễn Thị Nga </t>
  </si>
  <si>
    <t xml:space="preserve">Cam Vũ </t>
  </si>
  <si>
    <t>Nguyễn Thị Đỉu</t>
  </si>
  <si>
    <t xml:space="preserve">Nguyễn Thị Hoài </t>
  </si>
  <si>
    <t xml:space="preserve">Nguyễn Xuân Tới </t>
  </si>
  <si>
    <t xml:space="preserve">Trần Văn Thắng </t>
  </si>
  <si>
    <t>Nguyễn Thanh Vinh</t>
  </si>
  <si>
    <t xml:space="preserve">Nguyễn Toàn </t>
  </si>
  <si>
    <t xml:space="preserve">Nơi ở </t>
  </si>
  <si>
    <t xml:space="preserve">Số
 tháng </t>
  </si>
  <si>
    <t>Người cao tuổi cô đơn 60-79 tuổi</t>
  </si>
  <si>
    <t>Trần Thị Thỏn</t>
  </si>
  <si>
    <t>Sơn Nam</t>
  </si>
  <si>
    <t>Mai Lộc 2</t>
  </si>
  <si>
    <t>Nguyễn Thị Kim Hồng</t>
  </si>
  <si>
    <t>Đốc Kỉnh</t>
  </si>
  <si>
    <t>Nguyễn Thị Miên</t>
  </si>
  <si>
    <t>Thiết Xá</t>
  </si>
  <si>
    <t>Lê Văn Hùng (hiếu)</t>
  </si>
  <si>
    <t>Đặng Văn Hán(san)</t>
  </si>
  <si>
    <t>Nguyễn Văn Thỉnh</t>
  </si>
  <si>
    <t>Trần Văn Lộc</t>
  </si>
  <si>
    <t>Lê Văn Tiếm</t>
  </si>
  <si>
    <t>Lê Văn Mạnh</t>
  </si>
  <si>
    <t>Đoàn Thị Xấu</t>
  </si>
  <si>
    <t>Hoàng Ngọc Phán</t>
  </si>
  <si>
    <t>Hoàng Huy Phong</t>
  </si>
  <si>
    <t>T nguyên</t>
  </si>
  <si>
    <t>Đào Thị Thiu</t>
  </si>
  <si>
    <t>Hồ Thị Tứ</t>
  </si>
  <si>
    <t>Nguyễn Thị Lề</t>
  </si>
  <si>
    <t>Nguyễn Thị Vui</t>
  </si>
  <si>
    <t>Võ Thị Thỏn</t>
  </si>
  <si>
    <t>Lý Thị Nậy</t>
  </si>
  <si>
    <t>Thái Thị Ất</t>
  </si>
  <si>
    <t>Lộc An</t>
  </si>
  <si>
    <t>Nguyễn Thị Hòe</t>
  </si>
  <si>
    <t>Đặng Thị Hòan</t>
  </si>
  <si>
    <t>Trần Thị Diệp</t>
  </si>
  <si>
    <t>Mai Đàn</t>
  </si>
  <si>
    <t>Hoàng Thị Song</t>
  </si>
  <si>
    <t>Trần Thị Đỹ</t>
  </si>
  <si>
    <t>Cam Phú 3</t>
  </si>
  <si>
    <t>Phạm Thị Hồng Quế</t>
  </si>
  <si>
    <t>Nguyễn Thị Vàng</t>
  </si>
  <si>
    <t>Hứa Toàn Quyền</t>
  </si>
  <si>
    <t>Lê Hữu Định</t>
  </si>
  <si>
    <t>Phường Cội</t>
  </si>
  <si>
    <t>Trần Văn Thăng</t>
  </si>
  <si>
    <t>Nguyễn Dũng</t>
  </si>
  <si>
    <t>Lê Xuân Hoàng</t>
  </si>
  <si>
    <t>Lê Văn Thiết</t>
  </si>
  <si>
    <t>Đàm Hải Nam</t>
  </si>
  <si>
    <t xml:space="preserve">                             DANH SÁCH ĐỐI TƯỢNG NHẬN TIỀN TRỢ CẤP BTXH</t>
  </si>
  <si>
    <t>Người cao tuổi 60-79 tuổi cô đơn nghèo</t>
  </si>
  <si>
    <t>Đỗ Hoài Ni</t>
  </si>
  <si>
    <t>Lê Quang Ý</t>
  </si>
  <si>
    <t>Hoàng Ngọc Hải</t>
  </si>
  <si>
    <t>Trần Thiết</t>
  </si>
  <si>
    <t>Trần Thị Thuý</t>
  </si>
  <si>
    <t>Lê Gia Bảo</t>
  </si>
  <si>
    <t>T/Mỹ</t>
  </si>
  <si>
    <t>Nguyễn Thị Út</t>
  </si>
  <si>
    <t>Nguyễn Thị Mượn</t>
  </si>
  <si>
    <t>Trần Ngô</t>
  </si>
  <si>
    <t>Trần Thị Nậy</t>
  </si>
  <si>
    <t>Lê Văn Mão</t>
  </si>
  <si>
    <t>Nguyễn Thị Tầm</t>
  </si>
  <si>
    <t>Nguyễn Thị Câu</t>
  </si>
  <si>
    <t>Trần Thị Vỵ</t>
  </si>
  <si>
    <t>Hồ Thị Ngại</t>
  </si>
  <si>
    <t>Mai Lộc 1</t>
  </si>
  <si>
    <t>Nguyễn Thị Thơ</t>
  </si>
  <si>
    <t>Hoàng Thị Dụng</t>
  </si>
  <si>
    <t>Nguyễn Thị Dâu</t>
  </si>
  <si>
    <t>Trần Thị Lượng</t>
  </si>
  <si>
    <t>Hoàng Thị Chơn</t>
  </si>
  <si>
    <t>Nguyễn Thị Chắt</t>
  </si>
  <si>
    <t>Hồ Thị Kìa</t>
  </si>
  <si>
    <t xml:space="preserve"> CB. BTXH</t>
  </si>
  <si>
    <t xml:space="preserve"> Kế toán</t>
  </si>
  <si>
    <t xml:space="preserve">                                           TRƯỞNG PHÒNG</t>
  </si>
  <si>
    <t xml:space="preserve">Quật xá </t>
  </si>
  <si>
    <t xml:space="preserve">Phạm Thị xanh </t>
  </si>
  <si>
    <t xml:space="preserve">Nguyễn Thị Kê </t>
  </si>
  <si>
    <t>Bảng sơn 2</t>
  </si>
  <si>
    <t>Trần Thị Em</t>
  </si>
  <si>
    <t xml:space="preserve">Đinh Văn Tính </t>
  </si>
  <si>
    <t>H. Cát</t>
  </si>
  <si>
    <t>Trần Văn Châu</t>
  </si>
  <si>
    <t>B Sơn3</t>
  </si>
  <si>
    <t xml:space="preserve">Đinh Văn Đoái </t>
  </si>
  <si>
    <t>Lê Thanh Hòe</t>
  </si>
  <si>
    <t>Ph Thanh Trường</t>
  </si>
  <si>
    <t>Hoàng Đức Trinh</t>
  </si>
  <si>
    <t xml:space="preserve">Lê Văn Diệm </t>
  </si>
  <si>
    <t>P An1</t>
  </si>
  <si>
    <t xml:space="preserve">    CB CHI TRẢ</t>
  </si>
  <si>
    <t xml:space="preserve">Lý Lâm Khang </t>
  </si>
  <si>
    <t>Kim Đâu1</t>
  </si>
  <si>
    <t xml:space="preserve">Phạm Nguyên Khang </t>
  </si>
  <si>
    <t xml:space="preserve">Nguyễn Thị Dĩnh </t>
  </si>
  <si>
    <t xml:space="preserve">Trần Văn Sửu </t>
  </si>
  <si>
    <t xml:space="preserve">Hoàng Thị Xây </t>
  </si>
  <si>
    <t xml:space="preserve">Trần Vĩnh Thái </t>
  </si>
  <si>
    <t xml:space="preserve">Trần Văn Hiếu </t>
  </si>
  <si>
    <t>Ngô Viết Diêu</t>
  </si>
  <si>
    <t>Phạm Nuôi</t>
  </si>
  <si>
    <t>Kim Đâu 1</t>
  </si>
  <si>
    <t>Trần Văn Trường Giang</t>
  </si>
  <si>
    <t xml:space="preserve">Lê Thị Dung </t>
  </si>
  <si>
    <t xml:space="preserve">            CB CHI TRẢ</t>
  </si>
  <si>
    <t xml:space="preserve">                                                 THỦ TRƯỞNG ĐƠN VỊ</t>
  </si>
  <si>
    <t xml:space="preserve">Hoàng Thị Thông </t>
  </si>
  <si>
    <t xml:space="preserve">Thái Thị Quê </t>
  </si>
  <si>
    <t>Trương Thị Sử</t>
  </si>
  <si>
    <t xml:space="preserve">Tây Hòa </t>
  </si>
  <si>
    <t>Lê Văn Tín</t>
  </si>
  <si>
    <t xml:space="preserve">Lê Thị  Hà </t>
  </si>
  <si>
    <t xml:space="preserve">Tây hòa </t>
  </si>
  <si>
    <t>Nguyễn Thình</t>
  </si>
  <si>
    <t>Tr Đặng Nga My</t>
  </si>
  <si>
    <t>Thái Thị Thanh Mỹ</t>
  </si>
  <si>
    <t xml:space="preserve">Thái Tăng Phòng </t>
  </si>
  <si>
    <t xml:space="preserve">Lê Thị Hợi </t>
  </si>
  <si>
    <t>Cộng MTP</t>
  </si>
  <si>
    <t>Nguyễn Khoan</t>
  </si>
  <si>
    <t>Nguyễn Thị Can</t>
  </si>
  <si>
    <t xml:space="preserve">Nguyễn Phục </t>
  </si>
  <si>
    <t>Ng Quang Thuận</t>
  </si>
  <si>
    <t xml:space="preserve">Phan Thị Luận </t>
  </si>
  <si>
    <t>Ng Thị Mỹ Hiền</t>
  </si>
  <si>
    <t>Ng Thị Cao Quý</t>
  </si>
  <si>
    <t>Ng. Thị Hồng Diệu</t>
  </si>
  <si>
    <t>H. Ngọc Thuyên(3)</t>
  </si>
  <si>
    <t>Ng. T Thu Sương</t>
  </si>
  <si>
    <t xml:space="preserve">Trần Thị Lan </t>
  </si>
  <si>
    <t>T Tường</t>
  </si>
  <si>
    <t>T.Xuân1</t>
  </si>
  <si>
    <t>Ng Thị Thu Huyền</t>
  </si>
  <si>
    <t>Ng Hồng Trường</t>
  </si>
  <si>
    <t xml:space="preserve">Trần Văn Phòng </t>
  </si>
  <si>
    <t xml:space="preserve">Q Xá </t>
  </si>
  <si>
    <t xml:space="preserve">Lê Văn Lượng </t>
  </si>
  <si>
    <t>T Xuân 2</t>
  </si>
  <si>
    <t>Dương Thị  Ba</t>
  </si>
  <si>
    <t>T Xuân 1</t>
  </si>
  <si>
    <t xml:space="preserve">Phạm Thị Thế </t>
  </si>
  <si>
    <t xml:space="preserve">Trần Bình </t>
  </si>
  <si>
    <t>C Phú 3</t>
  </si>
  <si>
    <t xml:space="preserve">Nguyễn Thị Hiểu </t>
  </si>
  <si>
    <t>Trần Thị Hiện</t>
  </si>
  <si>
    <t>Đào Tâm Chất(lũy)</t>
  </si>
  <si>
    <t>Trúc Khê</t>
  </si>
  <si>
    <t xml:space="preserve">Mai Thanh Nghị </t>
  </si>
  <si>
    <t xml:space="preserve">Mai Thị Xuân </t>
  </si>
  <si>
    <t>Hoàng T. Thanh Nhàn</t>
  </si>
  <si>
    <t>Hoàng Thị Yến</t>
  </si>
  <si>
    <t xml:space="preserve">Lê Thị Nọn </t>
  </si>
  <si>
    <t xml:space="preserve">Hoàng Thị Thược </t>
  </si>
  <si>
    <t xml:space="preserve">Lê Thị Sỏi </t>
  </si>
  <si>
    <t>NgThị Hồng Hoa</t>
  </si>
  <si>
    <t>Trương NgThu Sương</t>
  </si>
  <si>
    <t xml:space="preserve">Lê Thị Phải </t>
  </si>
  <si>
    <t xml:space="preserve">Đào Thị Tám </t>
  </si>
  <si>
    <t>Ng Thị Hồng Hoa</t>
  </si>
  <si>
    <t xml:space="preserve">Lê Xuân Bảo </t>
  </si>
  <si>
    <t>Lê Quang</t>
  </si>
  <si>
    <t>Bành  Thị Kiều Hoa</t>
  </si>
  <si>
    <t xml:space="preserve">Thái Thị  Mùi </t>
  </si>
  <si>
    <t>Phạm Minh Chung</t>
  </si>
  <si>
    <t xml:space="preserve">Trần Văn Sở </t>
  </si>
  <si>
    <t>Bùi Thị Năm</t>
  </si>
  <si>
    <t>Cao Thị Mơ</t>
  </si>
  <si>
    <t xml:space="preserve">Ng Thị Xanh </t>
  </si>
  <si>
    <t xml:space="preserve">Cộng MTP </t>
  </si>
  <si>
    <t xml:space="preserve">Trần Viết Quý </t>
  </si>
  <si>
    <t xml:space="preserve">Nguyễn Thị Xê </t>
  </si>
  <si>
    <t xml:space="preserve">Tân Hòa </t>
  </si>
  <si>
    <t xml:space="preserve">Trần Minh </t>
  </si>
  <si>
    <t>Trần Văn Thuận (4)</t>
  </si>
  <si>
    <t xml:space="preserve">Đào Thị Lài </t>
  </si>
  <si>
    <t xml:space="preserve">Hoàng Thị Nguyệt </t>
  </si>
  <si>
    <t>Cộng:MTP</t>
  </si>
  <si>
    <t>Nguyễn.T.Tích Nhược</t>
  </si>
  <si>
    <t>Trần Kim Tuệ</t>
  </si>
  <si>
    <t xml:space="preserve">                           Cam Lộ, ngày  08  tháng  11   năm  2016</t>
  </si>
  <si>
    <t xml:space="preserve">  Trẻ em &lt;16 tuổi mồ côi cả cha lẫn mẹ</t>
  </si>
  <si>
    <t xml:space="preserve">Phạm Văn Thiều </t>
  </si>
  <si>
    <t xml:space="preserve">Nguyễn Đình Lộc </t>
  </si>
  <si>
    <t>Ng  Thị Chạnh</t>
  </si>
  <si>
    <t xml:space="preserve">Ng  Văn Đương </t>
  </si>
  <si>
    <t>Ng  Thị Quéng</t>
  </si>
  <si>
    <t>Ng  Văn Thiên</t>
  </si>
  <si>
    <t xml:space="preserve">Lê Thị Thoan </t>
  </si>
  <si>
    <t>Lâm lang 2</t>
  </si>
  <si>
    <t>Nguyễn Văn Viêm</t>
  </si>
  <si>
    <t xml:space="preserve">Nguyễn Thỉ </t>
  </si>
  <si>
    <t xml:space="preserve">Nguyễn Đẹt </t>
  </si>
  <si>
    <t xml:space="preserve">Ng Khánh Linh </t>
  </si>
  <si>
    <t>Ng  Xuân Lãm</t>
  </si>
  <si>
    <t xml:space="preserve">Nguyễn Hưu Vương </t>
  </si>
  <si>
    <t xml:space="preserve">Nhật lệ </t>
  </si>
  <si>
    <t>Ng Văn Trung</t>
  </si>
  <si>
    <t xml:space="preserve">Hồ Thị Lãnh </t>
  </si>
  <si>
    <t xml:space="preserve">Hoàng Thị Thuận </t>
  </si>
  <si>
    <t xml:space="preserve">Hoàng  Thị Bích </t>
  </si>
  <si>
    <t xml:space="preserve">Nguyễn Thị Tầm </t>
  </si>
  <si>
    <t xml:space="preserve">Nguyễn Thị Sừng </t>
  </si>
  <si>
    <t>Đôckỉnh</t>
  </si>
  <si>
    <t>Nguyễn Văn Đắc</t>
  </si>
  <si>
    <t xml:space="preserve">Lê Kiến </t>
  </si>
  <si>
    <t xml:space="preserve">Nguyễn Thành Đức </t>
  </si>
  <si>
    <t xml:space="preserve">Trần Đức Linh </t>
  </si>
  <si>
    <t>Hộ nuôi dưỡng  NKT đặc biệt nặng</t>
  </si>
  <si>
    <t xml:space="preserve">Lê Văn Tám </t>
  </si>
  <si>
    <t xml:space="preserve">Lê Thị Lỵ </t>
  </si>
  <si>
    <t xml:space="preserve">Lê Thị Tỵ </t>
  </si>
  <si>
    <t xml:space="preserve">Mai Đàn </t>
  </si>
  <si>
    <t>Ng. Thị H. Thanh</t>
  </si>
  <si>
    <t>Ng Thị Thu Hòe</t>
  </si>
  <si>
    <t>Hoàng Cường</t>
  </si>
  <si>
    <t>Hồ Thị Lê</t>
  </si>
  <si>
    <t>Hồ Thị Mót</t>
  </si>
  <si>
    <t>Lê Xuân Tri</t>
  </si>
  <si>
    <t>Võ Kế</t>
  </si>
  <si>
    <t>Nguyễn Thị Giao</t>
  </si>
  <si>
    <t>Hồ Thị Nậy (T)</t>
  </si>
  <si>
    <t>Nguyễn Thị Con (H)</t>
  </si>
  <si>
    <t>Nguyễn Thị Con (T)</t>
  </si>
  <si>
    <t>Hồ Trọng Giảng</t>
  </si>
  <si>
    <t>Hồ Văn Tuy</t>
  </si>
  <si>
    <t>Nguyễn Thị Hy</t>
  </si>
  <si>
    <t>Nguyễn Tính</t>
  </si>
  <si>
    <t>Lê Thị Hán</t>
  </si>
  <si>
    <t>Hồ Thị Tùng</t>
  </si>
  <si>
    <t>Nguyễn Thị Đức</t>
  </si>
  <si>
    <t>Hồ Thị Lưu</t>
  </si>
  <si>
    <t>Hà Thị Quyệt</t>
  </si>
  <si>
    <t>Nguyễn Thị Táo</t>
  </si>
  <si>
    <t>Nguyễn Thị Tùng</t>
  </si>
  <si>
    <t>Võ Thị Chư</t>
  </si>
  <si>
    <t>Nguyễn Thị Hạnh</t>
  </si>
  <si>
    <t>Võ Ngọc Châu</t>
  </si>
  <si>
    <t>Võ Cư</t>
  </si>
  <si>
    <t>Hồ Thị Dàn</t>
  </si>
  <si>
    <t>Lý Khuyến</t>
  </si>
  <si>
    <t>Hồ Thị Viễn</t>
  </si>
  <si>
    <t>Hồ Thị Thới</t>
  </si>
  <si>
    <t>Trần Vĩnh</t>
  </si>
  <si>
    <t>Nguyễn Thị Xưỡng</t>
  </si>
  <si>
    <t>Nguyễn Thị Thao</t>
  </si>
  <si>
    <t>Võ Hoan</t>
  </si>
  <si>
    <t>Nguyễn Đình Lãm</t>
  </si>
  <si>
    <t>Nguyễn Văn Linh</t>
  </si>
  <si>
    <t>Thái Thị Ánh Tuyền</t>
  </si>
  <si>
    <t xml:space="preserve">Ôn Văn Phú </t>
  </si>
  <si>
    <t>Ng Thị Hồng Thanh</t>
  </si>
  <si>
    <t>Ng. Đình Phương</t>
  </si>
  <si>
    <t>Mai Thị Kiều</t>
  </si>
  <si>
    <t>Hồ Trí Phát</t>
  </si>
  <si>
    <t>Hồ Thị Kim Huệ</t>
  </si>
  <si>
    <t>Ng Đình Ph.Tây</t>
  </si>
  <si>
    <t>Trần Thị Hảo</t>
  </si>
  <si>
    <t>Tôn Nữ Thị Cúc</t>
  </si>
  <si>
    <t xml:space="preserve">Hồ Thanh Sơn </t>
  </si>
  <si>
    <t>Hoàng Thị Túy</t>
  </si>
  <si>
    <t>Lương Thanh Quế</t>
  </si>
  <si>
    <t>Tr Thị Hồng Thơm</t>
  </si>
  <si>
    <t>Ng Thanh Chiến</t>
  </si>
  <si>
    <t>Hồ Trí Hải</t>
  </si>
  <si>
    <t xml:space="preserve">Nguyễn Linh Hải </t>
  </si>
  <si>
    <t>Nguyễn Văn Em</t>
  </si>
  <si>
    <t>Ng Thị Linh Đan</t>
  </si>
  <si>
    <t>Ng. Văn Trường</t>
  </si>
  <si>
    <t>Ng. Đình Ph.Đông</t>
  </si>
  <si>
    <t>Hồ Thị Thông</t>
  </si>
  <si>
    <t>Nguyễn Thị De</t>
  </si>
  <si>
    <t>Nguyễn Thị Sở</t>
  </si>
  <si>
    <t>Nguyễn Đình Lưu</t>
  </si>
  <si>
    <t>Lương Thanh Tý</t>
  </si>
  <si>
    <t>Nguyễn Trí</t>
  </si>
  <si>
    <t>Nguyễn Thị Thuyết</t>
  </si>
  <si>
    <t>Dương Thị Nhung</t>
  </si>
  <si>
    <t>Ng Thị Phương</t>
  </si>
  <si>
    <t>Lê Thị San</t>
  </si>
  <si>
    <t>Hồ Thị Tần</t>
  </si>
  <si>
    <t>Trần Đăng Hùng</t>
  </si>
  <si>
    <t>Nguyễn Thị Muội</t>
  </si>
  <si>
    <t>Ng. Thanh Tuyến</t>
  </si>
  <si>
    <t>Hồ Thị Kim Cúc</t>
  </si>
  <si>
    <t>Ng. Thị Hường(Hà)</t>
  </si>
  <si>
    <t>Ng. Thị Em(Phong)</t>
  </si>
  <si>
    <t>Hà Thị Con</t>
  </si>
  <si>
    <t>Phạm Văn Linh</t>
  </si>
  <si>
    <t xml:space="preserve">Trần Thị Nhung </t>
  </si>
  <si>
    <t>Đỗ Trần Nhật Linh2</t>
  </si>
  <si>
    <t>Nguyễn Lộng</t>
  </si>
  <si>
    <t>Trần Thị Xanh</t>
  </si>
  <si>
    <t>Phan Thị Nậy</t>
  </si>
  <si>
    <t>Nguyễn Thị Quyệt</t>
  </si>
  <si>
    <t>Trần Minh Tiến</t>
  </si>
  <si>
    <t>Trần Quốc Bảo</t>
  </si>
  <si>
    <t>Nguyễn Văn Lịch</t>
  </si>
  <si>
    <t>Hồ Thị Vấn</t>
  </si>
  <si>
    <t>Nguyễn Thị Liệu</t>
  </si>
  <si>
    <t>Trần Thị Cầm</t>
  </si>
  <si>
    <t>m</t>
  </si>
  <si>
    <t>Nguyễn Văn Xuyên</t>
  </si>
  <si>
    <t>Trương Thị Tỵ</t>
  </si>
  <si>
    <t>Hoàng Thị Liên</t>
  </si>
  <si>
    <t>*</t>
  </si>
  <si>
    <t xml:space="preserve"> Người khuyết tật nặng là TE</t>
  </si>
  <si>
    <t>Phan Thị Linh</t>
  </si>
  <si>
    <t>Phan Thị Não</t>
  </si>
  <si>
    <t>Trần Đình Trọng</t>
  </si>
  <si>
    <t>Nguyễn Thị Nương</t>
  </si>
  <si>
    <t>Nguyễn Thị Nguyệt</t>
  </si>
  <si>
    <t>Lê Thị Thõn</t>
  </si>
  <si>
    <t>Nguyễn Thị Sõ</t>
  </si>
  <si>
    <t>Nguyễn Thị Trát</t>
  </si>
  <si>
    <t>Nguyễn Thị Phiếu</t>
  </si>
  <si>
    <t>Trần Thị Điệp</t>
  </si>
  <si>
    <t>Nguyễn Văn Toại</t>
  </si>
  <si>
    <t>Mai Lộc 3</t>
  </si>
  <si>
    <t>Đặng Thị Bướm</t>
  </si>
  <si>
    <t>Nguyễn Thị Sắt</t>
  </si>
  <si>
    <t>Hoàng Thị Tánh</t>
  </si>
  <si>
    <t>Nguyễn Thị Đồng</t>
  </si>
  <si>
    <t>Nguyễn Thị Quế</t>
  </si>
  <si>
    <t>Nguyễn Thị Tý</t>
  </si>
  <si>
    <t>Nguyễn Văn Sinh</t>
  </si>
  <si>
    <t>Thượng Nghĩa</t>
  </si>
  <si>
    <t>Nguyễn Thị Hường</t>
  </si>
  <si>
    <t xml:space="preserve">Nguyễn Văn Lộc </t>
  </si>
  <si>
    <t>Hồ Văn Côn</t>
  </si>
  <si>
    <t>Nguyễn Thị Thiu</t>
  </si>
  <si>
    <t>Trịnh Thị Oanh</t>
  </si>
  <si>
    <t>Nguyễn Thị Ngãi</t>
  </si>
  <si>
    <t>Trung Chỉ</t>
  </si>
  <si>
    <t>Nguyễn Văn Cầm</t>
  </si>
  <si>
    <t>Nguyễn Thị Phi(Sỏ)</t>
  </si>
  <si>
    <t>Đòan Thị Cam</t>
  </si>
  <si>
    <t>Phạm Quang Kinh</t>
  </si>
  <si>
    <t>Đinh Thị Hoa (Nhớ)</t>
  </si>
  <si>
    <t>Đinh Thị Hoa(Hùng)</t>
  </si>
  <si>
    <t>NKT đặc biệt nặng là trẻ em:2,5</t>
  </si>
  <si>
    <t>Người khuyết tật đặc biệt nặng là cao tuổi:2,5</t>
  </si>
  <si>
    <t>Hoàng Thị Can</t>
  </si>
  <si>
    <t>Hồ Thị Hà</t>
  </si>
  <si>
    <t>Thanh Nam</t>
  </si>
  <si>
    <t>Hoàng Thị Sen</t>
  </si>
  <si>
    <t>Tân Chính</t>
  </si>
  <si>
    <t>Người khuyết tật Nặng</t>
  </si>
  <si>
    <t>Trần Nhật Khánh</t>
  </si>
  <si>
    <t>Trần Minh Duy</t>
  </si>
  <si>
    <t>Trần Thị Ánh Dương</t>
  </si>
  <si>
    <t>Hoàng Thị Vui</t>
  </si>
  <si>
    <t>Trần Anh Hà</t>
  </si>
  <si>
    <t>Nguyễn Hải Phương</t>
  </si>
  <si>
    <t>Mai Thị Hạnh</t>
  </si>
  <si>
    <t>Trần Dụng</t>
  </si>
  <si>
    <t xml:space="preserve">              CB. BTXH</t>
  </si>
  <si>
    <t>Trưởng phòng</t>
  </si>
  <si>
    <t>Nguyễn Văn Long</t>
  </si>
  <si>
    <t>Hoàng Thị Ngân</t>
  </si>
  <si>
    <t>Nguyễn Thị Thình</t>
  </si>
  <si>
    <t>Hồ Hải Sơn</t>
  </si>
  <si>
    <t>Nguyễn Thị Tường</t>
  </si>
  <si>
    <t>Nguyễn Văn Lân</t>
  </si>
  <si>
    <t>Nguyễn Ngọc Thơ</t>
  </si>
  <si>
    <t>Lê Thị Hiếu</t>
  </si>
  <si>
    <t>Hồ Thị Thiện</t>
  </si>
  <si>
    <t>Hồ Thị Bích Nhuận</t>
  </si>
  <si>
    <t>Hồ Thị Hòai Phương</t>
  </si>
  <si>
    <t>Nguyễn Như Phú</t>
  </si>
  <si>
    <t>Hoàng Thị Lam</t>
  </si>
  <si>
    <t>Hoàng Ngọc Trị</t>
  </si>
  <si>
    <t>Hoàng Thị Lãm</t>
  </si>
  <si>
    <t>Hoàng Ngọc Thước</t>
  </si>
  <si>
    <t>Nguyễn Văn Luyện</t>
  </si>
  <si>
    <t>Nguyễn Văn Bình</t>
  </si>
  <si>
    <t>Hồ Trung Dũng</t>
  </si>
  <si>
    <t>Lê Thị Hương</t>
  </si>
  <si>
    <t>Trương Văn Ngọc</t>
  </si>
  <si>
    <t>Nguyễn Ngọc Tư</t>
  </si>
  <si>
    <t>Lê Thị Đào</t>
  </si>
  <si>
    <t>Lê Thị Tính</t>
  </si>
  <si>
    <t>Lê Du</t>
  </si>
  <si>
    <t>Trần Thi</t>
  </si>
  <si>
    <t>Nguyễn Thị Nhi</t>
  </si>
  <si>
    <t>chết</t>
  </si>
  <si>
    <t>Lê Tài Hữu</t>
  </si>
  <si>
    <t>Trần Lê Hữu</t>
  </si>
  <si>
    <t>ND:Xu</t>
  </si>
  <si>
    <t>ND:Hữu</t>
  </si>
  <si>
    <t>Lê Hữu Hằng (hương)</t>
  </si>
  <si>
    <t>chuyển mức</t>
  </si>
  <si>
    <t>Mai Chiếm Mãn</t>
  </si>
  <si>
    <t>Hoàng Đức Tài</t>
  </si>
  <si>
    <t>Hoàng Văn Kính</t>
  </si>
  <si>
    <t>Mai Thị Hường</t>
  </si>
  <si>
    <r>
      <t xml:space="preserve">    (Số tiền bằng chữ: </t>
    </r>
    <r>
      <rPr>
        <b/>
        <i/>
        <sz val="12"/>
        <color indexed="8"/>
        <rFont val="Times New Roman"/>
        <family val="1"/>
      </rPr>
      <t xml:space="preserve"> Năm mươi mốt triệu, tám trăm bốn mươi ngàn đồng</t>
    </r>
    <r>
      <rPr>
        <sz val="12"/>
        <color indexed="8"/>
        <rFont val="Times New Roman"/>
        <family val="1"/>
      </rPr>
      <t>)</t>
    </r>
  </si>
  <si>
    <t>từ t1</t>
  </si>
  <si>
    <t>Nguyễn Thị Thương</t>
  </si>
  <si>
    <t>Cao Văn Đăng</t>
  </si>
  <si>
    <t>Nguyễn Thị Dược</t>
  </si>
  <si>
    <t>Nguyễn Thị Tân</t>
  </si>
  <si>
    <t>Thái Thị Cúc</t>
  </si>
  <si>
    <t>Võ Thị Mãn</t>
  </si>
  <si>
    <t>Hồ Tất Đơn</t>
  </si>
  <si>
    <t>Nguyễn Thị Thìn</t>
  </si>
  <si>
    <t>Lê Thanh Hải</t>
  </si>
  <si>
    <t>Nguyễn Trung Dũng</t>
  </si>
  <si>
    <t>Nguyễn Tất Đạt</t>
  </si>
  <si>
    <t>Nguyễn Thị Dung</t>
  </si>
  <si>
    <t>Nguyễn Việt Hà</t>
  </si>
  <si>
    <t>Trần Quốc Duy</t>
  </si>
  <si>
    <t>Nguyễn Chí Vỹ</t>
  </si>
  <si>
    <t xml:space="preserve">Người KT ĐBN </t>
  </si>
  <si>
    <t>Trần Thị Mến</t>
  </si>
  <si>
    <t>Nguyễn Thị Lịch</t>
  </si>
  <si>
    <t>Nguyễn Văn Thuận</t>
  </si>
  <si>
    <t>Nguyễn Thị Gái</t>
  </si>
  <si>
    <t>Nguyễn Công Định</t>
  </si>
  <si>
    <t>Nguyễn Văn Mậu</t>
  </si>
  <si>
    <t>Nguyễn Thị Phương</t>
  </si>
  <si>
    <t>Nguyễn Thành Chung</t>
  </si>
  <si>
    <t>Ng. Thị Thanh Liềng</t>
  </si>
  <si>
    <t>Hoàng Thị Lan</t>
  </si>
  <si>
    <t>Nguyễn Văn Quý</t>
  </si>
  <si>
    <t>Hồ Thị Tánh</t>
  </si>
  <si>
    <t>Cao Thị Lan Hương</t>
  </si>
  <si>
    <t>Nguyễn Tấn Quang</t>
  </si>
  <si>
    <t>Lê Thị Hồng</t>
  </si>
  <si>
    <t>Lê Thị Suối</t>
  </si>
  <si>
    <t>Trần Thị Riềng</t>
  </si>
  <si>
    <t xml:space="preserve">Người KTĐBN là trẻ em </t>
  </si>
  <si>
    <t xml:space="preserve">Người KTĐBN là cao tuổi </t>
  </si>
  <si>
    <t>Trần Thị Tâm</t>
  </si>
  <si>
    <t>Người cao tuổi từ đủ 80 tuổi trở lên</t>
  </si>
  <si>
    <t>Nguyễn Đình Long</t>
  </si>
  <si>
    <t>Nguyễn Quang Khiêu</t>
  </si>
  <si>
    <t>Người KTN là cao tuổi</t>
  </si>
  <si>
    <t>Llang 3</t>
  </si>
  <si>
    <t>Trần Văn Ngự</t>
  </si>
  <si>
    <t>Nguyễn Văn Mãng</t>
  </si>
  <si>
    <t>Trần Thị Ân</t>
  </si>
  <si>
    <t>T. Tràng</t>
  </si>
  <si>
    <t>Nguyễn Thị Hải Yến</t>
  </si>
  <si>
    <t>Nguyễn Văn Tâm</t>
  </si>
  <si>
    <t>Thái Tăng Toản</t>
  </si>
  <si>
    <t>Thái Xuân Hằng</t>
  </si>
  <si>
    <t>Nguyễn Ngọc Sơn</t>
  </si>
  <si>
    <t>Trần Đức Hoàng</t>
  </si>
  <si>
    <t>Th.Tràng</t>
  </si>
  <si>
    <t>Nguyễn Văn Quang</t>
  </si>
  <si>
    <t>Lê Thị Ngân</t>
  </si>
  <si>
    <t>Nguyễn Ngọc Vương</t>
  </si>
  <si>
    <t>Lê Thị Mỹ Thanh</t>
  </si>
  <si>
    <t>Trần Văn Trị</t>
  </si>
  <si>
    <t>Trần Văn Lực</t>
  </si>
  <si>
    <t>Lê Anh Tiến (Thanh)</t>
  </si>
  <si>
    <t>Bắc.Bình</t>
  </si>
  <si>
    <t>Nguyễn Văn Thường</t>
  </si>
  <si>
    <t>Trương Văn Nhất</t>
  </si>
  <si>
    <t>Lê Văn Tám</t>
  </si>
  <si>
    <t>Lê Văn Chung</t>
  </si>
  <si>
    <t>Người KTĐBN là NCT</t>
  </si>
  <si>
    <t>Nguyễn Thị Yên</t>
  </si>
  <si>
    <t>Hoàng Thị Cháu</t>
  </si>
  <si>
    <t>Hồ Thị Hoa</t>
  </si>
  <si>
    <t>Phan Hùng Kỉnh</t>
  </si>
  <si>
    <t>Trần Thị Thảnh</t>
  </si>
  <si>
    <t>Nguyễn Thị Sừng</t>
  </si>
  <si>
    <t>Phạm Thị Kim Chi</t>
  </si>
  <si>
    <t>Nguyễn Trường Hiếu</t>
  </si>
  <si>
    <t>Hoàng Thị Huệ Trang</t>
  </si>
  <si>
    <t>Hồ Thị Loan</t>
  </si>
  <si>
    <t>Nguyễn Văn Dũng</t>
  </si>
  <si>
    <t>Nguyễn Sanh Lĩnh</t>
  </si>
  <si>
    <t>Phạm Văn Dũng</t>
  </si>
  <si>
    <t>Lê Thị Phương</t>
  </si>
  <si>
    <t>Nguyễn Văn Tiến</t>
  </si>
  <si>
    <t>Nguyễn Văn Phong</t>
  </si>
  <si>
    <t>Hoàng Anh Quốc</t>
  </si>
  <si>
    <t>Hoàng Kim Túc</t>
  </si>
  <si>
    <t>Trương Thị Thư</t>
  </si>
  <si>
    <t>Nguyễn Thị Thảo</t>
  </si>
  <si>
    <t>Nguyễn Văn Tuấn</t>
  </si>
  <si>
    <t>Cao Thiện Phúc</t>
  </si>
  <si>
    <t>Nguyễn Thị Kim</t>
  </si>
  <si>
    <t>Trương Văn Tài</t>
  </si>
  <si>
    <t>Trần Văn Sữu</t>
  </si>
  <si>
    <t>Nguyễn Minh Dũng</t>
  </si>
  <si>
    <t>Nguyễn Thanh Hải</t>
  </si>
  <si>
    <t>Nguyễn Thị Thông</t>
  </si>
  <si>
    <t>Lê Thị Sỏ</t>
  </si>
  <si>
    <t>Nguyễn Thị Hoằng</t>
  </si>
  <si>
    <t>Lê Thị Hai</t>
  </si>
  <si>
    <t>Phan Văn Toàn</t>
  </si>
  <si>
    <t>Trần Đăng Hòa</t>
  </si>
  <si>
    <t>Ng Thị Hồng Vân</t>
  </si>
  <si>
    <t>Trần Thị Ẩn</t>
  </si>
  <si>
    <t>Trần T phương Lan</t>
  </si>
  <si>
    <t>Trần Viết Bảo</t>
  </si>
  <si>
    <t>Phan T Yến Ngọc</t>
  </si>
  <si>
    <t>Trần  Thị  Vẽ</t>
  </si>
  <si>
    <t>Nguyễn Thị Liễn</t>
  </si>
  <si>
    <t>Phan Văn Thỉnh</t>
  </si>
  <si>
    <t>Hoàng Thị Thõn</t>
  </si>
  <si>
    <t>Nguyễn Văn Quy</t>
  </si>
  <si>
    <t>Nguyễn Tấn Vinh</t>
  </si>
  <si>
    <t>Trần Quốc Huy</t>
  </si>
  <si>
    <t>Nguyễn Thị Hương</t>
  </si>
  <si>
    <t>Hồ Ngọc Tùy</t>
  </si>
  <si>
    <t>Trần Dinh</t>
  </si>
  <si>
    <t>Nguyễn Ngọc Phước</t>
  </si>
  <si>
    <t>h. tuất</t>
  </si>
  <si>
    <t xml:space="preserve">Số tiền bằng chữ: Một trăm năm mươi mốt triệu sáu trăm lẽ lăm ngàn đồng chẵn </t>
  </si>
  <si>
    <t>Hoàng Kim Thân</t>
  </si>
  <si>
    <t xml:space="preserve">UBND HUYỆN CAM LỘ </t>
  </si>
  <si>
    <t>Nơi ở</t>
  </si>
  <si>
    <t>Ng Văn Phương</t>
  </si>
  <si>
    <t>Tân Hiệp</t>
  </si>
  <si>
    <t xml:space="preserve">                                  TRƯỞNG PHÒNG</t>
  </si>
  <si>
    <t xml:space="preserve">TRƯỞNG PHÒNG </t>
  </si>
  <si>
    <t xml:space="preserve">    CB. BTXH</t>
  </si>
  <si>
    <t xml:space="preserve">    Trần Dụng</t>
  </si>
  <si>
    <t>Trần Thị Hải</t>
  </si>
  <si>
    <t>Tân Lập</t>
  </si>
  <si>
    <t>An Mỹ</t>
  </si>
  <si>
    <t>Hoàng Thị Năm</t>
  </si>
  <si>
    <t>Nguyễn Thị Khai</t>
  </si>
  <si>
    <t>An Thái</t>
  </si>
  <si>
    <t>Hồ Thị Tuấn</t>
  </si>
  <si>
    <t>Bản chùa</t>
  </si>
  <si>
    <t>Tân Hoà</t>
  </si>
  <si>
    <t>Hồ Thị Thiềm</t>
  </si>
  <si>
    <t>Hoàng Thị Phụng</t>
  </si>
  <si>
    <t>Nguyễn Thị Lài</t>
  </si>
  <si>
    <t>Trần Thị Câm</t>
  </si>
  <si>
    <t>Trần Thị Bích</t>
  </si>
  <si>
    <t>Tân Hòa</t>
  </si>
  <si>
    <t>Trần Văn Đắc</t>
  </si>
  <si>
    <t>Hồ Thị Ví (Tà Ngà)</t>
  </si>
  <si>
    <t>Bản Chùa</t>
  </si>
  <si>
    <t>Đâu Bình 1</t>
  </si>
  <si>
    <t>Hồ Triều</t>
  </si>
  <si>
    <t>Lê Thị Sỏi</t>
  </si>
  <si>
    <t>Trần Thị Nguyện</t>
  </si>
  <si>
    <t>Dương Thị Tỵ</t>
  </si>
  <si>
    <t>Lê Ngọc Thắng</t>
  </si>
  <si>
    <t>Trần Thị Hoè</t>
  </si>
  <si>
    <t>Nguyễn Thị Đinh</t>
  </si>
  <si>
    <t>Kđâu 2</t>
  </si>
  <si>
    <t>Nguyễn Thị Vinh</t>
  </si>
  <si>
    <t>Lê Thị Thêm</t>
  </si>
  <si>
    <t>Bắc Bình</t>
  </si>
  <si>
    <t>Nguyễn Văn Minh</t>
  </si>
  <si>
    <t>Trần Thị Cháu</t>
  </si>
  <si>
    <t>Trần Thị Thệ</t>
  </si>
  <si>
    <t>Trần Thị Đỉu</t>
  </si>
  <si>
    <t>Ba Thung</t>
  </si>
  <si>
    <t>Hoàng Thị Nam</t>
  </si>
  <si>
    <t>Lê Thị Sắt</t>
  </si>
  <si>
    <t>Nguyễn Thị Chậm</t>
  </si>
  <si>
    <t>Nguyễn Thị Diệu</t>
  </si>
  <si>
    <t>Hoàng Văn Viện</t>
  </si>
  <si>
    <t>Nguyễn Thị Huệ</t>
  </si>
  <si>
    <t>Nguyễn Đá</t>
  </si>
  <si>
    <t>Đào Thị Bạch</t>
  </si>
  <si>
    <t>Mai Văn Cẩn</t>
  </si>
  <si>
    <t>Nguyễn Thị Ngọ</t>
  </si>
  <si>
    <t>Nguyễn Thị Thí</t>
  </si>
  <si>
    <t>Nguyễn văn Cỏn</t>
  </si>
  <si>
    <t>Nguyễn Văn Huệ</t>
  </si>
  <si>
    <t>Nguyễn Văn Phượng</t>
  </si>
  <si>
    <t>Trần Thị Đấm</t>
  </si>
  <si>
    <t>Trần Thị Cua</t>
  </si>
  <si>
    <t>Trần Viết Phong</t>
  </si>
  <si>
    <t>Nguyễn Lan</t>
  </si>
  <si>
    <t>Hoàng Thị Gun</t>
  </si>
  <si>
    <t>Đoàn Thị Thám</t>
  </si>
  <si>
    <t>Hoàng Quỳnh</t>
  </si>
  <si>
    <t>Trần văn Đạt</t>
  </si>
  <si>
    <t>Trần Thị Lựu</t>
  </si>
  <si>
    <t>Nguyễn Thị Vao</t>
  </si>
  <si>
    <t>Trần Thị Tại</t>
  </si>
  <si>
    <t>Trần Thị Quyên</t>
  </si>
  <si>
    <t>Trần Thị Siêu</t>
  </si>
  <si>
    <t>Nguyễn Bạo</t>
  </si>
  <si>
    <t>Nguyễn Thị Huê</t>
  </si>
  <si>
    <t>Trần Bì</t>
  </si>
  <si>
    <t>Nguyễn Thị Kình</t>
  </si>
  <si>
    <t>Nguyễn Thị Chút</t>
  </si>
  <si>
    <t>Trần Văn Hôi</t>
  </si>
  <si>
    <t>Phạm Đính</t>
  </si>
  <si>
    <t>Tân lập</t>
  </si>
  <si>
    <t>Võ Thị Loát</t>
  </si>
  <si>
    <t>Hoàng Thị Chuyên</t>
  </si>
  <si>
    <t>Đào Thị Cẩm</t>
  </si>
  <si>
    <t>Đào Thị Bích</t>
  </si>
  <si>
    <t>Nguyễn Thị Thanh</t>
  </si>
  <si>
    <t>Phạm Uý</t>
  </si>
  <si>
    <t>Hồ Thị Điểu</t>
  </si>
  <si>
    <t>Xuân Mỹ</t>
  </si>
  <si>
    <t>Nguyễn Thị Diệp</t>
  </si>
  <si>
    <t>Lê Thị Thú</t>
  </si>
  <si>
    <t>Nguyễn Kình</t>
  </si>
  <si>
    <t>Hồ Thị Hường</t>
  </si>
  <si>
    <t>Đào Thị Con</t>
  </si>
  <si>
    <t>Nguyễn Thế Tiệu</t>
  </si>
  <si>
    <t>Trần Thị Thí</t>
  </si>
  <si>
    <t>Dương Thị Biên</t>
  </si>
  <si>
    <t>Nguyễn Vang</t>
  </si>
  <si>
    <t>Hoàng Thị Thanh</t>
  </si>
  <si>
    <t>Tân Quang</t>
  </si>
  <si>
    <t>Trần Thị Trà</t>
  </si>
  <si>
    <t>Trần Thị Thuyết</t>
  </si>
  <si>
    <t>Phạm Thị Thuồng</t>
  </si>
  <si>
    <t>Hồ Tiến</t>
  </si>
  <si>
    <t>An mỹ</t>
  </si>
  <si>
    <t>Trần Dương</t>
  </si>
  <si>
    <t>Hoàng Thị Quyền</t>
  </si>
  <si>
    <t>Th.Lâm</t>
  </si>
  <si>
    <t>Hoàng Văn Ba</t>
  </si>
  <si>
    <t>T.Xuân2</t>
  </si>
  <si>
    <t>Nguyễn Văn Hải</t>
  </si>
  <si>
    <t xml:space="preserve">Th/Lâm </t>
  </si>
  <si>
    <t>Nguyễn Hữu Sỹ</t>
  </si>
  <si>
    <t>Trần Hùng</t>
  </si>
  <si>
    <t>Nguyễn Thị Hiếu</t>
  </si>
  <si>
    <t>Cao Thị Thanh</t>
  </si>
  <si>
    <t>Phùng Thị Mượn</t>
  </si>
  <si>
    <t>Hoàng Thị Thông</t>
  </si>
  <si>
    <t>Thái Thị Thẹ</t>
  </si>
  <si>
    <t>Trần Dõng</t>
  </si>
  <si>
    <t>TháI Thị ất</t>
  </si>
  <si>
    <t>Hoàng Thị Tâm</t>
  </si>
  <si>
    <t>Hoàng Thị Vãn</t>
  </si>
  <si>
    <t>Nguyễn Thị Lê</t>
  </si>
  <si>
    <t>Nguyễn Thị Lan</t>
  </si>
  <si>
    <t>Võ Thị Khuyên</t>
  </si>
  <si>
    <t>Đào Thị Lề</t>
  </si>
  <si>
    <t>Nguyễn Thị Thêm</t>
  </si>
  <si>
    <t>Nguyễn Văn Thĩ</t>
  </si>
  <si>
    <t>Trần Đệ</t>
  </si>
  <si>
    <t>Lê Thị Chậm</t>
  </si>
  <si>
    <t>Trần Thị Thiệp</t>
  </si>
  <si>
    <t>B/Sơn2</t>
  </si>
  <si>
    <t>B Sơn 3</t>
  </si>
  <si>
    <t>Trần Văn Hiển</t>
  </si>
  <si>
    <t>Nguyễn Thị Nữ</t>
  </si>
  <si>
    <t>P.An 2</t>
  </si>
  <si>
    <t>Hoàng Hữu Cung</t>
  </si>
  <si>
    <t>Phan Nhật Thành</t>
  </si>
  <si>
    <t>Nguyễn Tiến Lợi</t>
  </si>
  <si>
    <t xml:space="preserve">Người KTĐBN cao tuổi </t>
  </si>
  <si>
    <t>Người KTĐBN trẻ em</t>
  </si>
  <si>
    <t>Người KT ĐBN</t>
  </si>
  <si>
    <t xml:space="preserve">       Người KTN cao tuổi</t>
  </si>
  <si>
    <t xml:space="preserve">     Người KTN trẻ em</t>
  </si>
  <si>
    <t xml:space="preserve">          Người khuyết tật nặng</t>
  </si>
  <si>
    <t>Trần Thị ốm</t>
  </si>
  <si>
    <t>Hồ Thị Choong</t>
  </si>
  <si>
    <t>Hồ Thị Vựng</t>
  </si>
  <si>
    <t>Nguyễn Thị Trà</t>
  </si>
  <si>
    <t>ĐBình2</t>
  </si>
  <si>
    <t>Lê Thị Lành</t>
  </si>
  <si>
    <t>Trần Thị Bờ</t>
  </si>
  <si>
    <t>Hoàng Thị Mua</t>
  </si>
  <si>
    <t>ĐBình 1</t>
  </si>
  <si>
    <t>Hồ Thị Nuôi</t>
  </si>
  <si>
    <t>Nguyễn Ngọc Trình</t>
  </si>
  <si>
    <t>Tôn Thất Vũ</t>
  </si>
  <si>
    <t>Lê Thị Hạnh</t>
  </si>
  <si>
    <t>Phạm Văn Diện</t>
  </si>
  <si>
    <t>Mai Xuân Miên</t>
  </si>
  <si>
    <t>Hồ Quang Nghị</t>
  </si>
  <si>
    <t>Nguyễn Văn Cương</t>
  </si>
  <si>
    <t>Trần Văn Thích</t>
  </si>
  <si>
    <t>XÃ CAM THÀNH</t>
  </si>
  <si>
    <t>Ng. Thị Thanh Bình</t>
  </si>
  <si>
    <t>Ng.Thị Hoài Thương</t>
  </si>
  <si>
    <t xml:space="preserve">           DANH SÁCH ĐỐI TƯỢNG NHẬN TIỀN TRỢ CẤP BTXH</t>
  </si>
  <si>
    <t xml:space="preserve">         XÃ CAM CHÍNH</t>
  </si>
  <si>
    <t>CB. BTXH</t>
  </si>
  <si>
    <t>Thị trấn Cam Lộ</t>
  </si>
  <si>
    <t>XÃ CAM HIẾU</t>
  </si>
  <si>
    <t>XÃ CAM THANH</t>
  </si>
  <si>
    <t>Trần Văn Quang</t>
  </si>
  <si>
    <t>Trần Ngọc Túc</t>
  </si>
  <si>
    <t>Phạm Văn Sinh (Sơn)</t>
  </si>
  <si>
    <t>Trần Thị Thu Huyền</t>
  </si>
  <si>
    <t>Nguyễn Quốc Tịch</t>
  </si>
  <si>
    <t>Trần Thị Lệ</t>
  </si>
  <si>
    <t>Trần Văn Kiệm</t>
  </si>
  <si>
    <t>Võ Văn Trực</t>
  </si>
  <si>
    <t>Nguyễn Thị Thuỷ</t>
  </si>
  <si>
    <t>Ba thung</t>
  </si>
  <si>
    <t>Tân hiệp</t>
  </si>
  <si>
    <t>Trần Thị Thẹ</t>
  </si>
  <si>
    <t xml:space="preserve">         XÃ CAM TUYỀN</t>
  </si>
  <si>
    <t>Trần Vĩnh Triều</t>
  </si>
  <si>
    <t>Trần Thị Giúp</t>
  </si>
  <si>
    <t>Hồ Thị Xuân</t>
  </si>
  <si>
    <t>Nguyễn Thị Tuỳ</t>
  </si>
  <si>
    <t>Trần Thị Táo</t>
  </si>
  <si>
    <t xml:space="preserve">Lê Đen </t>
  </si>
  <si>
    <t xml:space="preserve">Nguyễn Diển </t>
  </si>
  <si>
    <t>Tạ Thị Khánh Linh</t>
  </si>
  <si>
    <t xml:space="preserve">Nguyễn Xuân Sáu </t>
  </si>
  <si>
    <t>Trần Thị Cam</t>
  </si>
  <si>
    <t>Trần Văn Thuẩn</t>
  </si>
  <si>
    <t>Nguyễn Văn Tiêu</t>
  </si>
  <si>
    <t>Trần Văn Mậu</t>
  </si>
  <si>
    <t>Lê Thị Lý</t>
  </si>
  <si>
    <t>Trần Văn Sử</t>
  </si>
  <si>
    <t>Trần Lê Hòa</t>
  </si>
  <si>
    <t>Lê Quang Việt Thiên</t>
  </si>
  <si>
    <t>Mai Công Khoa</t>
  </si>
  <si>
    <t>Mai Công Tuyền</t>
  </si>
  <si>
    <t>Trần Thị Biên</t>
  </si>
  <si>
    <t>Bắc bình</t>
  </si>
  <si>
    <t>Nguyễn Xuân Đức</t>
  </si>
  <si>
    <t>Đoàn Văn Lự</t>
  </si>
  <si>
    <t>Hồ Quang Hạt</t>
  </si>
  <si>
    <t>Nguyễn Thị Hảo</t>
  </si>
  <si>
    <t>Trần Văn Dưỡng</t>
  </si>
  <si>
    <t>Trần Tích</t>
  </si>
  <si>
    <t>Hồ Thị Tải</t>
  </si>
  <si>
    <t>Trần Thị Thưởng</t>
  </si>
  <si>
    <t>Nguyễn Thị Mót</t>
  </si>
  <si>
    <t>Hồ T.Hồng Nhi</t>
  </si>
  <si>
    <t>Lê Thị Mỹ Hạnh</t>
  </si>
  <si>
    <t>Hoàng Thị Kim Ngọc</t>
  </si>
  <si>
    <t>Tôn Nữ Cẩm Nhung</t>
  </si>
  <si>
    <t>Nguyễn Thị Ngạch</t>
  </si>
  <si>
    <t>Phạm Văn Thiện</t>
  </si>
  <si>
    <t>Lê Thị Năm</t>
  </si>
  <si>
    <t>Lê Quang Hoạch</t>
  </si>
  <si>
    <t>Trần Văn Lụn</t>
  </si>
  <si>
    <t>Trần Văn Hoàng</t>
  </si>
  <si>
    <t>Trần Thị Luỹ</t>
  </si>
  <si>
    <t>Trần Văn Lãm</t>
  </si>
  <si>
    <t>Trần Thị Tài</t>
  </si>
  <si>
    <t>Nguyễn Văn Phú</t>
  </si>
  <si>
    <t>Nguyễn Văn Chớng</t>
  </si>
  <si>
    <t xml:space="preserve">Ký   nhận </t>
  </si>
  <si>
    <t>Phạm Thị Hạnh</t>
  </si>
  <si>
    <t>T.Kinh</t>
  </si>
  <si>
    <t>K.Đâu 1</t>
  </si>
  <si>
    <t>Đơn thân 1 con nhỏ</t>
  </si>
  <si>
    <t>Lê Thị Tơ</t>
  </si>
  <si>
    <t>Hà Thị Kim Hằng</t>
  </si>
  <si>
    <t>K.Đâu 3</t>
  </si>
  <si>
    <t>Đơn thân 2 con nhỏ</t>
  </si>
  <si>
    <t>T.Khê</t>
  </si>
  <si>
    <t>Mỹ Hòa</t>
  </si>
  <si>
    <t>Đoàn Thị Lưu</t>
  </si>
  <si>
    <t>Phổ Lại</t>
  </si>
  <si>
    <t xml:space="preserve">Bùi Minh Dũng </t>
  </si>
  <si>
    <t>C.Thạch</t>
  </si>
  <si>
    <t xml:space="preserve">Lê Thị Bông </t>
  </si>
  <si>
    <t xml:space="preserve">Trần Thị Mùi </t>
  </si>
  <si>
    <t>Ng.Văn Đình Phú</t>
  </si>
  <si>
    <t>Nguyễn Thị Hiệp</t>
  </si>
  <si>
    <t>Dương.T. Diệu Ái</t>
  </si>
  <si>
    <t>K Đâu 1</t>
  </si>
  <si>
    <t xml:space="preserve">        Cao tuổi cô đơn từ đủ 80 trở lên</t>
  </si>
  <si>
    <t xml:space="preserve">         Cao tuổi từ đủ 80 tuổi trở lên </t>
  </si>
  <si>
    <t xml:space="preserve">Người đủ 80 tuổi trở lên </t>
  </si>
  <si>
    <t>Nguyễn Thị Sau</t>
  </si>
  <si>
    <t>Đ Lai</t>
  </si>
  <si>
    <t>Nguyễn Thị Yến</t>
  </si>
  <si>
    <t>Hồ Thị Bịp</t>
  </si>
  <si>
    <t>Đỗ Thị Liên</t>
  </si>
  <si>
    <t>Phan Văn Thân</t>
  </si>
  <si>
    <t>An Xuân</t>
  </si>
  <si>
    <t>Hà Thị Hiền</t>
  </si>
  <si>
    <t>K.Đâu 2</t>
  </si>
  <si>
    <t>Trần Thị Giõ</t>
  </si>
  <si>
    <t>K.Đâu 4</t>
  </si>
  <si>
    <t>Hoàng Thị Cẩm</t>
  </si>
  <si>
    <t>Dương Thị Nậy</t>
  </si>
  <si>
    <t>Phổ Lai</t>
  </si>
  <si>
    <t>Tống Thị Thương</t>
  </si>
  <si>
    <t>Phạm Thị Hồng</t>
  </si>
  <si>
    <t>Phú Hậu</t>
  </si>
  <si>
    <t>Hoàng Thị Dẫn</t>
  </si>
  <si>
    <t>Hoàng Thị Mừng</t>
  </si>
  <si>
    <t>Bùi Thị Niệm</t>
  </si>
  <si>
    <t>Nguyễn Đại Phú</t>
  </si>
  <si>
    <t>Cam Vũ</t>
  </si>
  <si>
    <t>Ng.Hoàng Bảo Ngân</t>
  </si>
  <si>
    <t>Nguyễn Lâm</t>
  </si>
  <si>
    <t>PLạiP</t>
  </si>
  <si>
    <t>P.LạiP</t>
  </si>
  <si>
    <t>Hoàng Thị Thí</t>
  </si>
  <si>
    <t>Nguyễn Thị Manh</t>
  </si>
  <si>
    <t>K.Đâu1</t>
  </si>
  <si>
    <t>Trần Thị Xá</t>
  </si>
  <si>
    <t>K.Đâu2</t>
  </si>
  <si>
    <t>Phạm Thị Giỏ</t>
  </si>
  <si>
    <t>Bùi Đãi</t>
  </si>
  <si>
    <t>Phạm Thị Con</t>
  </si>
  <si>
    <t>Tháng  7  năm  2017</t>
  </si>
  <si>
    <t xml:space="preserve">                                  Cam Lộ, ngày  08  tháng  7   năm 2017</t>
  </si>
  <si>
    <t xml:space="preserve">                                  Tháng  7 năm  2017</t>
  </si>
  <si>
    <t xml:space="preserve">                           Cam Lộ, ngày    tháng  7 năm  2017</t>
  </si>
  <si>
    <t>Tháng 7 năm 2017</t>
  </si>
  <si>
    <r>
      <t xml:space="preserve">                                      </t>
    </r>
    <r>
      <rPr>
        <sz val="14"/>
        <color indexed="8"/>
        <rFont val="Times New Roman"/>
        <family val="1"/>
      </rPr>
      <t xml:space="preserve">  Cam Lộ, ngày 08  tháng  7 năm  2017</t>
    </r>
  </si>
  <si>
    <t>Cam Lộ, ngày 08 tháng 7 năm 2017</t>
  </si>
  <si>
    <t>Tháng 7 năm  2017</t>
  </si>
  <si>
    <t xml:space="preserve">                                            Cam Lộ, ngày       tháng  7  năm  2017</t>
  </si>
  <si>
    <t xml:space="preserve">                    Tháng 7 năm  2017</t>
  </si>
  <si>
    <t>Tháng  7 năm  2017</t>
  </si>
  <si>
    <t xml:space="preserve">                                     Cam Lộ, ngày      tháng  7 năm  2017</t>
  </si>
  <si>
    <t>XÃ CAM NGHĨA                           Tháng 7 năm  2017</t>
  </si>
  <si>
    <t>Hoàng Thị Nậy</t>
  </si>
  <si>
    <t>Bùi Tuyển</t>
  </si>
  <si>
    <t>Lê Thị Lim</t>
  </si>
  <si>
    <t>Bùi Thị Nậy</t>
  </si>
  <si>
    <t>Hoàng Thị Dung</t>
  </si>
  <si>
    <t>Nguyễn Thị Đĩu</t>
  </si>
  <si>
    <t>Bùi Thị Chắt</t>
  </si>
  <si>
    <t>Lê Thị Sâm</t>
  </si>
  <si>
    <t>Hoàng Nại</t>
  </si>
  <si>
    <t>Trịnh Đăng Thí</t>
  </si>
  <si>
    <t>Ngô Thị Muống</t>
  </si>
  <si>
    <t>Ngô Sức</t>
  </si>
  <si>
    <t>Ngô Thị Bình</t>
  </si>
  <si>
    <t>Lâm Thị Cúc</t>
  </si>
  <si>
    <t>Hồ Văn Hồng</t>
  </si>
  <si>
    <t>Võ Thị Méo</t>
  </si>
  <si>
    <t>Nguyễn Thị Nậy</t>
  </si>
  <si>
    <t>Hà Thị Em (Cam)</t>
  </si>
  <si>
    <t>Ngô Viết Thái</t>
  </si>
  <si>
    <t>Ngô Viết Huynh</t>
  </si>
  <si>
    <t>Ngô Viết Tải</t>
  </si>
  <si>
    <t>Ngô Viết Cung</t>
  </si>
  <si>
    <t>Nguyễn Thị Thưởng</t>
  </si>
  <si>
    <t>Lê Thị Chích</t>
  </si>
  <si>
    <t>Trần Thị Duận</t>
  </si>
  <si>
    <t>Lê Thị Mèo</t>
  </si>
  <si>
    <t>Võ Thị Con</t>
  </si>
  <si>
    <t>Phan Thị Bo</t>
  </si>
  <si>
    <t xml:space="preserve">Phạm  Thị  Hiền </t>
  </si>
  <si>
    <t>Võ Thị  Hà</t>
  </si>
  <si>
    <t xml:space="preserve">      Đơn thân nghèo nuôi 1 con nhỏ</t>
  </si>
  <si>
    <t xml:space="preserve">     Gia đình cá nhân nhận nuôi dưỡng TMC</t>
  </si>
  <si>
    <t xml:space="preserve">     Đơn thân nghèo nuôi 2 con nhỏ</t>
  </si>
  <si>
    <t>9*19</t>
  </si>
  <si>
    <t>10*19</t>
  </si>
  <si>
    <t>Bùi Liêm</t>
  </si>
  <si>
    <t>Hoàng Thị Tu</t>
  </si>
  <si>
    <t>Lê Thị Điển</t>
  </si>
  <si>
    <t>Hoàng Xuân Lệ</t>
  </si>
  <si>
    <t>Nguyễn Đình Hải</t>
  </si>
  <si>
    <t>Nguyễn Thị Lừa</t>
  </si>
  <si>
    <t>Trần Thị Thòi</t>
  </si>
  <si>
    <t>P.L.P</t>
  </si>
  <si>
    <t>Ngô Thị Thỏn</t>
  </si>
  <si>
    <t>Lê Đới(Lê Oanh)</t>
  </si>
  <si>
    <t>Dư Thí</t>
  </si>
  <si>
    <t>Đổ Thị  Mỳ</t>
  </si>
  <si>
    <t>Lê Thị Cam</t>
  </si>
  <si>
    <t>Trần Đình Cặn</t>
  </si>
  <si>
    <t>Tống Thị Ga</t>
  </si>
  <si>
    <t>Lê Văn Tý</t>
  </si>
  <si>
    <t>K.Đâu3</t>
  </si>
  <si>
    <t>Lê Thị Mót</t>
  </si>
  <si>
    <t>Hoàng Thị Chiếu</t>
  </si>
  <si>
    <t>Trần Côn</t>
  </si>
  <si>
    <t>Hoàng Trợ</t>
  </si>
  <si>
    <t>Đặng Thị Dâm</t>
  </si>
  <si>
    <t>Hoàng Thị Diệp</t>
  </si>
  <si>
    <t>Phi Thừa</t>
  </si>
  <si>
    <t>Trần Văn Do</t>
  </si>
  <si>
    <t>Ng.Thị Như Quỳnh</t>
  </si>
  <si>
    <t>Võ Xuân Thầm</t>
  </si>
  <si>
    <t>Nguyễn.T.Chút(Tranh)</t>
  </si>
  <si>
    <t>Ng. Quang Hợi</t>
  </si>
  <si>
    <t>Nguyễn Thị Thèo</t>
  </si>
  <si>
    <t>KĐâu 2</t>
  </si>
  <si>
    <t>Ngô  Phước (Hồng)</t>
  </si>
  <si>
    <t>Lê Thị Bòn</t>
  </si>
  <si>
    <t>K Đâu 2</t>
  </si>
  <si>
    <t>Nguyễn Đình Khai</t>
  </si>
  <si>
    <t>Kđâu 3</t>
  </si>
  <si>
    <t>Phan Thị Đó</t>
  </si>
  <si>
    <t>T. Khê</t>
  </si>
  <si>
    <t>Nguyễn Văn Hiếu</t>
  </si>
  <si>
    <t>P,Hậu</t>
  </si>
  <si>
    <t>Đặng Thị Con</t>
  </si>
  <si>
    <t>Ngô Thị Biên</t>
  </si>
  <si>
    <t>Hoàng Nghệ</t>
  </si>
  <si>
    <t>P.An2</t>
  </si>
  <si>
    <t>Võ Thị Thủy Trúc</t>
  </si>
  <si>
    <t>Đ. Sơn</t>
  </si>
  <si>
    <t>P An 2</t>
  </si>
  <si>
    <t>P An 1</t>
  </si>
  <si>
    <t>Ng .Thị Lệ Thu</t>
  </si>
  <si>
    <t>Đặng Thị Gái</t>
  </si>
  <si>
    <t>Nguyễn Thị Thoa</t>
  </si>
  <si>
    <t>Trần Văn Triện</t>
  </si>
  <si>
    <t>B Sơn 2</t>
  </si>
  <si>
    <t>Lê Thị Thương</t>
  </si>
  <si>
    <t>Hà Thị Dõ</t>
  </si>
  <si>
    <t>Ngô Thị Ưu</t>
  </si>
  <si>
    <t>Nguyễn Thị My</t>
  </si>
  <si>
    <t>Đặng Thị Triêm</t>
  </si>
  <si>
    <t>Nguyễn Mua</t>
  </si>
  <si>
    <t>P.Lại</t>
  </si>
  <si>
    <t>Phạm Thị Thẻn</t>
  </si>
  <si>
    <t>Trần Phú</t>
  </si>
  <si>
    <t>Hoàng Thị  Hán</t>
  </si>
  <si>
    <t>Trần Tre</t>
  </si>
  <si>
    <t>Hà Thị Nậy</t>
  </si>
  <si>
    <t>Bùi Văn Đáng</t>
  </si>
  <si>
    <t>Cao Thị Ngọc Anh</t>
  </si>
  <si>
    <t>Tống Văn Trường</t>
  </si>
  <si>
    <t>Trịnh Thị Đào</t>
  </si>
  <si>
    <t>Phổ Lại`</t>
  </si>
  <si>
    <t>Ng.T.Hoàng Nhã</t>
  </si>
  <si>
    <t>Nguyễn.T.Bích Liên</t>
  </si>
  <si>
    <t>Dư Quang Dũng</t>
  </si>
  <si>
    <r>
      <t xml:space="preserve">Mai Thị Hạnh </t>
    </r>
    <r>
      <rPr>
        <sz val="10"/>
        <color indexed="8"/>
        <rFont val="Times New Roman"/>
        <family val="1"/>
      </rPr>
      <t>(2con)</t>
    </r>
  </si>
  <si>
    <t>Lê Thị Ly</t>
  </si>
  <si>
    <t>Hoàng Thị Chút</t>
  </si>
  <si>
    <t xml:space="preserve">      Người Khuyết tật nặng :</t>
  </si>
  <si>
    <t>Đ Bình1</t>
  </si>
  <si>
    <t>Lê Thị Loan</t>
  </si>
  <si>
    <t>Nguyễn Thị Thu</t>
  </si>
  <si>
    <t>Đ Bình2</t>
  </si>
  <si>
    <t>Nguyễn Văn Vương</t>
  </si>
  <si>
    <t>Nguyễn Thị Lượng</t>
  </si>
  <si>
    <t>Nguyễn Thị Sạn</t>
  </si>
  <si>
    <t>Trần Văn Bảo</t>
  </si>
  <si>
    <t>Lê Quang Nam</t>
  </si>
  <si>
    <t>Trần Thị Mi Ni</t>
  </si>
  <si>
    <t>Trần Thị Thu Hương</t>
  </si>
  <si>
    <t>Lê Thị Giang</t>
  </si>
  <si>
    <t>Hoàng Tố Nhi</t>
  </si>
  <si>
    <t>Lê Văn Bình</t>
  </si>
  <si>
    <t>Hoàng Thị Quy</t>
  </si>
  <si>
    <t>Bùi Thị Giõ</t>
  </si>
  <si>
    <t>Trần Hữu Hùng</t>
  </si>
  <si>
    <t>Hoàng Thị Duyên</t>
  </si>
  <si>
    <t>Phan Thị Loan</t>
  </si>
  <si>
    <t>Trần Văn Dũng</t>
  </si>
  <si>
    <t>Bùi Văn Đức Lợi</t>
  </si>
  <si>
    <t>Tkinh</t>
  </si>
  <si>
    <t>Lê Thị Dung</t>
  </si>
  <si>
    <t>Trần Duy Hóa</t>
  </si>
  <si>
    <t>Lê Kim Thảo</t>
  </si>
  <si>
    <t>Lê Trung Kiên</t>
  </si>
  <si>
    <t>Phạm Thị Gái</t>
  </si>
  <si>
    <t>Ngô Viết Tĩnh</t>
  </si>
  <si>
    <t>Ngô Quyết</t>
  </si>
  <si>
    <t>Trần Thị Hạnh</t>
  </si>
  <si>
    <t>Lê Hữu Phước</t>
  </si>
  <si>
    <t>Hà Thị Kim Thúy</t>
  </si>
  <si>
    <t>Bùi Văn Thành</t>
  </si>
  <si>
    <t>Hoàng Văn Quý</t>
  </si>
  <si>
    <t>Cộng:</t>
  </si>
  <si>
    <t>Lê Đình Hiệp</t>
  </si>
  <si>
    <t>Bùi Thị Diệu Ly</t>
  </si>
  <si>
    <t>Phạm Toản</t>
  </si>
  <si>
    <t>Lê Tất</t>
  </si>
  <si>
    <t>Nguyễn Văn Sáu</t>
  </si>
  <si>
    <t>P. Hậu</t>
  </si>
  <si>
    <t>Lê Phương</t>
  </si>
  <si>
    <t>Trần Văn Mít</t>
  </si>
  <si>
    <t>Bùi Nghị</t>
  </si>
  <si>
    <t>Hoàng Văn Hiền</t>
  </si>
  <si>
    <t>Trần Yến</t>
  </si>
  <si>
    <t>Nguyễn Văn Yên</t>
  </si>
  <si>
    <t>Ngô Viết Phước</t>
  </si>
  <si>
    <t>Lương Đức</t>
  </si>
  <si>
    <t>Lê Thị Ty</t>
  </si>
  <si>
    <t>Nguyễn Đình Tuấn</t>
  </si>
  <si>
    <t>Lê Thị Hoa</t>
  </si>
  <si>
    <t>Lê T. Hoài Nhơn</t>
  </si>
  <si>
    <t>Hoàng Thị Tường</t>
  </si>
  <si>
    <t>Phạm Văn Bốn</t>
  </si>
  <si>
    <t>Phạm Thị Mỹ Thu</t>
  </si>
  <si>
    <t>Nguyễn Mậu Luận</t>
  </si>
  <si>
    <t>Võ Văn Độ</t>
  </si>
  <si>
    <t>Lê Thị Nga</t>
  </si>
  <si>
    <t>Người KT ĐB nặng là TE</t>
  </si>
  <si>
    <t>Hà Văn Tài</t>
  </si>
  <si>
    <t>Hoàng Xuân Tuấn</t>
  </si>
  <si>
    <t>Bùi Ngọc Minh Thư</t>
  </si>
  <si>
    <t>Nguyễn Thanh Tấn</t>
  </si>
  <si>
    <t>Hoàng Trung Hải</t>
  </si>
  <si>
    <t>Hoàng Linh Nhi</t>
  </si>
  <si>
    <t>Nguyễn Thị Gioi</t>
  </si>
  <si>
    <t>Trần Thị Rát</t>
  </si>
  <si>
    <t>Hoàng Thị Son</t>
  </si>
  <si>
    <t>Bùi Thị Giống</t>
  </si>
  <si>
    <t>Trần Thị Lá</t>
  </si>
  <si>
    <t>Kim Đâu</t>
  </si>
  <si>
    <t>Hộ nuôi dưỡng chăm sóc NKT ĐB nặng</t>
  </si>
  <si>
    <t>Trúc Kinh</t>
  </si>
  <si>
    <t>Nguyễn Quốc Ngọc</t>
  </si>
  <si>
    <t>Trần Thị Hòa</t>
  </si>
  <si>
    <t>Tống Sỹ Lực</t>
  </si>
  <si>
    <t>P.LPhường</t>
  </si>
  <si>
    <t>Trần Văn Đức</t>
  </si>
  <si>
    <t xml:space="preserve">        Người cao tuổi 60-80 Nghèo</t>
  </si>
  <si>
    <t xml:space="preserve">        Người cao tuổi cô đơn  từ đủ 80 trở lên</t>
  </si>
  <si>
    <t xml:space="preserve">          Người từ đủ 80 tuổi trở lên</t>
  </si>
  <si>
    <t>Hồ Thị Mỹ Nhung</t>
  </si>
  <si>
    <t>Trần Văn Thành</t>
  </si>
  <si>
    <t>Hà Thị Bướm</t>
  </si>
  <si>
    <t>Đoàn Thị Hòa</t>
  </si>
  <si>
    <t>Phạm Tại</t>
  </si>
  <si>
    <t>Ngô Viết Thọ</t>
  </si>
  <si>
    <t>Trần Thị Lụt</t>
  </si>
  <si>
    <t>Nguyễn Xuân Thành</t>
  </si>
  <si>
    <t>Lê Hữu Đông</t>
  </si>
  <si>
    <t>Lê Hữu Thiện</t>
  </si>
  <si>
    <t>Bùi Thị Thùy</t>
  </si>
  <si>
    <t>Ng.Thị Quỳnh Anh</t>
  </si>
  <si>
    <t>Trần Văn Hào</t>
  </si>
  <si>
    <t>Hoàng Công Hưng</t>
  </si>
  <si>
    <t>Nguyễn Vũ Thành</t>
  </si>
  <si>
    <t>Tổng cộng:</t>
  </si>
  <si>
    <t>Kế toán</t>
  </si>
  <si>
    <t>cắt t7</t>
  </si>
  <si>
    <t>Nguyễn Quang Phúc</t>
  </si>
  <si>
    <t>Đào Văn Kiên</t>
  </si>
  <si>
    <t>Đào Minh Vỹ</t>
  </si>
  <si>
    <t>Nguyễn Văn Chiến</t>
  </si>
  <si>
    <t>Phạm Thanh Nhàn</t>
  </si>
  <si>
    <t>Nguyển Hoài Nam</t>
  </si>
  <si>
    <t>Trần Thị Kim Chi</t>
  </si>
  <si>
    <t>Trần Văn Hoài</t>
  </si>
  <si>
    <t>Nguyễn Xuân Tráng</t>
  </si>
  <si>
    <t>Nguyễn Hán</t>
  </si>
  <si>
    <t>Dương Hạc</t>
  </si>
  <si>
    <t>Nguyễn Thị Hảo(Rát)</t>
  </si>
  <si>
    <t>Hoàng Thị Bích</t>
  </si>
  <si>
    <t>Nguyễn Văn Thi</t>
  </si>
  <si>
    <t>Nguyễn Thị Huyền</t>
  </si>
  <si>
    <t>Hồ văn Hưng</t>
  </si>
  <si>
    <t>Nguyễn văn Mạnh</t>
  </si>
  <si>
    <t>Hoàng Văn Anh</t>
  </si>
  <si>
    <t>Lê Quang Cán</t>
  </si>
  <si>
    <t>Thái Thị Dạn</t>
  </si>
  <si>
    <t>Hoàng Thị Viên</t>
  </si>
  <si>
    <t>Nguyễn Thị Tâm</t>
  </si>
  <si>
    <t>Đào Thị Thuý</t>
  </si>
  <si>
    <t>Trần Văn Đà</t>
  </si>
  <si>
    <t>Đào Văn Cường</t>
  </si>
  <si>
    <t>Trần Văn Đông</t>
  </si>
  <si>
    <t>Đào Ngọc Trường</t>
  </si>
  <si>
    <t>Nguyễn Văn Quỵ</t>
  </si>
  <si>
    <t>Hoàng Quang Thái</t>
  </si>
  <si>
    <t>Nguyễn TT Phương</t>
  </si>
  <si>
    <t>Trần Văn Lỵ</t>
  </si>
  <si>
    <t>Nguyễn Ngọc Triều</t>
  </si>
  <si>
    <t>Hoàng Thị Hồng</t>
  </si>
  <si>
    <t>Tiền</t>
  </si>
  <si>
    <t>Trần Thị Hoa</t>
  </si>
  <si>
    <t>Nguyễn thị Tâm</t>
  </si>
  <si>
    <t>Thái Xuân Giám</t>
  </si>
  <si>
    <t>Thái Xuân Phác</t>
  </si>
  <si>
    <t xml:space="preserve">NKT đặc biệt nặng là cao tuổi </t>
  </si>
  <si>
    <t>Nguyễn Văn Quyền</t>
  </si>
  <si>
    <t>Nguyễn Văn Bồng</t>
  </si>
  <si>
    <t>Trần Văn Thuận</t>
  </si>
  <si>
    <t>Tổng cộng các khoản</t>
  </si>
  <si>
    <t>Tháng</t>
  </si>
  <si>
    <t>C/Phú 3</t>
  </si>
  <si>
    <t>Nguyễn Thị Lũy</t>
  </si>
  <si>
    <t>Hoàng Thị Hòe</t>
  </si>
  <si>
    <t>C Phú3</t>
  </si>
  <si>
    <t>Thái Thị Xuân</t>
  </si>
  <si>
    <t>Đ.Sơn</t>
  </si>
  <si>
    <t>Hà Nguyên Tiến</t>
  </si>
  <si>
    <t>P/An2</t>
  </si>
  <si>
    <t>B/Sơn3</t>
  </si>
  <si>
    <t>Trần Thị Mai (Đoài)</t>
  </si>
  <si>
    <t>Đặng Thành Trung</t>
  </si>
  <si>
    <t>P/An1</t>
  </si>
  <si>
    <t>Trần Thị Phú Xuân</t>
  </si>
  <si>
    <t>T/Sơn</t>
  </si>
  <si>
    <t xml:space="preserve">Đoạn Thị Lệ </t>
  </si>
  <si>
    <t>Ngô  Thị   Hóa</t>
  </si>
  <si>
    <t xml:space="preserve">P/Cội   </t>
  </si>
  <si>
    <t>Phan  Thị  Thủy</t>
  </si>
  <si>
    <t>Cam Phú 2</t>
  </si>
  <si>
    <t>C/Phú 2</t>
  </si>
  <si>
    <t>Phan  Thị  Hiên</t>
  </si>
  <si>
    <t>Quật Xá</t>
  </si>
  <si>
    <t>Lê  Thị  Khánh</t>
  </si>
  <si>
    <t>Trần Thị Chí Hiệp</t>
  </si>
  <si>
    <t>Hoàng Thị  Liên</t>
  </si>
  <si>
    <t>Nguyễn Thị  Mai</t>
  </si>
  <si>
    <t>Nguyễn Phú Hưng</t>
  </si>
  <si>
    <t>P/Tuyền</t>
  </si>
  <si>
    <t>Trần Thị  Mượn</t>
  </si>
  <si>
    <t>Lê Thị  Mể</t>
  </si>
  <si>
    <t>Bùi  Thị  Thuận</t>
  </si>
  <si>
    <t>T/Tường</t>
  </si>
  <si>
    <t>Trần  Thị   Xuân</t>
  </si>
  <si>
    <t xml:space="preserve">C/Phú 3  </t>
  </si>
  <si>
    <t>Lê   Thị   Ốm</t>
  </si>
  <si>
    <t>Lê Thị Thanh</t>
  </si>
  <si>
    <t>Lê Thị  Hoa</t>
  </si>
  <si>
    <t>Hoàng  Thị   Thảo</t>
  </si>
  <si>
    <t>Hoàng  Minh  Tín</t>
  </si>
  <si>
    <t>Nguyễn Thị Mạnh</t>
  </si>
  <si>
    <t>Nguyễn Thị Lớn</t>
  </si>
  <si>
    <t>Lê  Thị  Toàn</t>
  </si>
  <si>
    <t>C/Phú 1</t>
  </si>
  <si>
    <t>Nguyễn Thị  Thí</t>
  </si>
  <si>
    <t xml:space="preserve">T/ Mỷ </t>
  </si>
  <si>
    <t>Hoàng  Thị  Chiu</t>
  </si>
  <si>
    <t>Đặng  Thị   Sắt</t>
  </si>
  <si>
    <t>Đào  Văn  Nớng</t>
  </si>
  <si>
    <t>C/phú 2</t>
  </si>
  <si>
    <t>Hồ Thị  Sen</t>
  </si>
  <si>
    <t>Nguyễn   Thị   Nậy</t>
  </si>
  <si>
    <t>Lê  Thị  Thỏn</t>
  </si>
  <si>
    <t>Hoàng  Thị  Táo</t>
  </si>
  <si>
    <t xml:space="preserve"> Khuyết tât ĐB Nặng là người Cao tuổi</t>
  </si>
  <si>
    <t xml:space="preserve">          Người KTĐBN nuôi con dưới 36 tuổi</t>
  </si>
  <si>
    <t>Người Khuyết tật ĐB Nặng</t>
  </si>
  <si>
    <t>Người Khuyết tật Nặng là người Cao tuổi</t>
  </si>
  <si>
    <t>Người Khuyết tật nặng</t>
  </si>
  <si>
    <t>Người Cao tuổi 80 tuổi trở lên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</si>
</sst>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#,##0.000"/>
    <numFmt numFmtId="174" formatCode="0.00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#.##0_);[Red]\(#.##0\)"/>
    <numFmt numFmtId="182" formatCode="#.##0"/>
  </numFmts>
  <fonts count="78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i/>
      <sz val="12"/>
      <color indexed="10"/>
      <name val="Times New Roman"/>
      <family val="1"/>
    </font>
    <font>
      <b/>
      <sz val="12"/>
      <name val="Arial"/>
      <family val="2"/>
    </font>
    <font>
      <i/>
      <sz val="12"/>
      <name val="Arial"/>
      <family val="2"/>
    </font>
    <font>
      <b/>
      <sz val="13"/>
      <name val="Times New Roman"/>
      <family val="1"/>
    </font>
    <font>
      <b/>
      <sz val="9"/>
      <name val="Times New Roman"/>
      <family val="1"/>
    </font>
    <font>
      <i/>
      <sz val="14"/>
      <color indexed="10"/>
      <name val="Times New Roman"/>
      <family val="1"/>
    </font>
    <font>
      <sz val="11"/>
      <color indexed="10"/>
      <name val="Times New Roman"/>
      <family val="1"/>
    </font>
    <font>
      <i/>
      <sz val="14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name val="Arial"/>
      <family val="2"/>
    </font>
    <font>
      <i/>
      <sz val="8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9"/>
      <color indexed="10"/>
      <name val="Times New Roman"/>
      <family val="1"/>
    </font>
    <font>
      <sz val="14"/>
      <color indexed="8"/>
      <name val="Arial"/>
      <family val="2"/>
    </font>
    <font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Arial"/>
      <family val="2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i/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3"/>
      <color indexed="8"/>
      <name val="Times New Roman"/>
      <family val="1"/>
    </font>
    <font>
      <i/>
      <sz val="12"/>
      <color indexed="8"/>
      <name val="Arial"/>
      <family val="2"/>
    </font>
    <font>
      <b/>
      <u val="single"/>
      <sz val="14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9"/>
      <color indexed="8"/>
      <name val="Times New Roman"/>
      <family val="1"/>
    </font>
    <font>
      <sz val="13"/>
      <color indexed="10"/>
      <name val="Times New Roman"/>
      <family val="1"/>
    </font>
    <font>
      <i/>
      <sz val="13"/>
      <color indexed="10"/>
      <name val="Times New Roman"/>
      <family val="1"/>
    </font>
    <font>
      <sz val="14"/>
      <color indexed="10"/>
      <name val="Times New Roman"/>
      <family val="1"/>
    </font>
    <font>
      <b/>
      <sz val="9"/>
      <color indexed="10"/>
      <name val="Times New Roman"/>
      <family val="1"/>
    </font>
    <font>
      <i/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48">
    <xf numFmtId="0" fontId="0" fillId="0" borderId="0" xfId="0" applyAlignment="1">
      <alignment/>
    </xf>
    <xf numFmtId="0" fontId="0" fillId="0" borderId="1" xfId="23" applyFont="1" applyBorder="1" applyAlignment="1">
      <alignment vertical="top" wrapText="1"/>
      <protection/>
    </xf>
    <xf numFmtId="0" fontId="0" fillId="0" borderId="2" xfId="23" applyFont="1" applyBorder="1" applyAlignment="1">
      <alignment vertical="top" wrapText="1"/>
      <protection/>
    </xf>
    <xf numFmtId="0" fontId="0" fillId="0" borderId="3" xfId="23" applyFont="1" applyBorder="1" applyAlignment="1">
      <alignment vertical="top" wrapText="1"/>
      <protection/>
    </xf>
    <xf numFmtId="0" fontId="9" fillId="0" borderId="1" xfId="23" applyFont="1" applyBorder="1" applyAlignment="1">
      <alignment vertical="top" wrapText="1"/>
      <protection/>
    </xf>
    <xf numFmtId="0" fontId="13" fillId="0" borderId="1" xfId="23" applyFont="1" applyBorder="1" applyAlignment="1">
      <alignment vertical="top" wrapText="1"/>
      <protection/>
    </xf>
    <xf numFmtId="0" fontId="9" fillId="0" borderId="3" xfId="23" applyFont="1" applyBorder="1" applyAlignment="1">
      <alignment vertical="top" wrapText="1"/>
      <protection/>
    </xf>
    <xf numFmtId="0" fontId="0" fillId="0" borderId="0" xfId="0" applyFont="1" applyAlignment="1">
      <alignment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horizontal="right"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6" xfId="0" applyFont="1" applyFill="1" applyBorder="1" applyAlignment="1">
      <alignment wrapText="1"/>
    </xf>
    <xf numFmtId="0" fontId="10" fillId="0" borderId="0" xfId="0" applyFont="1" applyAlignment="1">
      <alignment/>
    </xf>
    <xf numFmtId="0" fontId="0" fillId="0" borderId="4" xfId="0" applyFont="1" applyFill="1" applyBorder="1" applyAlignment="1">
      <alignment horizontal="justify" vertical="top" wrapText="1"/>
    </xf>
    <xf numFmtId="0" fontId="0" fillId="0" borderId="5" xfId="0" applyFont="1" applyFill="1" applyBorder="1" applyAlignment="1">
      <alignment horizontal="justify" vertical="top" wrapText="1"/>
    </xf>
    <xf numFmtId="0" fontId="0" fillId="0" borderId="7" xfId="0" applyFont="1" applyFill="1" applyBorder="1" applyAlignment="1">
      <alignment horizontal="justify" vertical="top" wrapText="1"/>
    </xf>
    <xf numFmtId="0" fontId="0" fillId="0" borderId="8" xfId="0" applyFont="1" applyFill="1" applyBorder="1" applyAlignment="1">
      <alignment horizontal="justify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3" fontId="0" fillId="0" borderId="1" xfId="0" applyNumberFormat="1" applyFont="1" applyBorder="1" applyAlignment="1">
      <alignment wrapText="1"/>
    </xf>
    <xf numFmtId="0" fontId="9" fillId="0" borderId="1" xfId="23" applyFont="1" applyBorder="1" applyAlignment="1">
      <alignment horizontal="center" vertical="center" wrapText="1"/>
      <protection/>
    </xf>
    <xf numFmtId="0" fontId="9" fillId="0" borderId="10" xfId="23" applyFont="1" applyBorder="1" applyAlignment="1">
      <alignment horizontal="center" vertical="top" wrapText="1"/>
      <protection/>
    </xf>
    <xf numFmtId="0" fontId="0" fillId="0" borderId="1" xfId="0" applyFont="1" applyBorder="1" applyAlignment="1">
      <alignment vertical="top" wrapText="1"/>
    </xf>
    <xf numFmtId="0" fontId="0" fillId="0" borderId="1" xfId="23" applyFont="1" applyBorder="1" applyAlignment="1">
      <alignment horizontal="center" vertical="top" wrapText="1"/>
      <protection/>
    </xf>
    <xf numFmtId="0" fontId="0" fillId="0" borderId="1" xfId="23" applyFont="1" applyBorder="1" applyAlignment="1">
      <alignment horizontal="left" vertical="top" wrapText="1"/>
      <protection/>
    </xf>
    <xf numFmtId="3" fontId="0" fillId="0" borderId="1" xfId="23" applyNumberFormat="1" applyFont="1" applyBorder="1" applyAlignment="1">
      <alignment horizontal="right" vertical="top" wrapText="1"/>
      <protection/>
    </xf>
    <xf numFmtId="3" fontId="9" fillId="0" borderId="9" xfId="23" applyNumberFormat="1" applyFont="1" applyBorder="1" applyAlignment="1">
      <alignment horizontal="right" vertical="top" wrapText="1"/>
      <protection/>
    </xf>
    <xf numFmtId="0" fontId="0" fillId="0" borderId="11" xfId="0" applyFont="1" applyFill="1" applyBorder="1" applyAlignment="1">
      <alignment horizontal="justify" vertical="top" wrapText="1"/>
    </xf>
    <xf numFmtId="0" fontId="9" fillId="0" borderId="12" xfId="23" applyFont="1" applyBorder="1" applyAlignment="1">
      <alignment horizontal="center" vertical="top" wrapText="1"/>
      <protection/>
    </xf>
    <xf numFmtId="0" fontId="0" fillId="0" borderId="0" xfId="0" applyFont="1" applyFill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right" vertical="top" wrapText="1"/>
    </xf>
    <xf numFmtId="3" fontId="0" fillId="0" borderId="12" xfId="0" applyNumberFormat="1" applyFont="1" applyBorder="1" applyAlignment="1">
      <alignment/>
    </xf>
    <xf numFmtId="0" fontId="0" fillId="0" borderId="10" xfId="23" applyFont="1" applyBorder="1" applyAlignment="1">
      <alignment vertical="top" wrapText="1"/>
      <protection/>
    </xf>
    <xf numFmtId="0" fontId="0" fillId="0" borderId="12" xfId="23" applyFont="1" applyBorder="1" applyAlignment="1">
      <alignment vertical="top" wrapText="1"/>
      <protection/>
    </xf>
    <xf numFmtId="0" fontId="0" fillId="0" borderId="13" xfId="23" applyFont="1" applyBorder="1" applyAlignment="1">
      <alignment vertical="top" wrapText="1"/>
      <protection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3" fontId="0" fillId="0" borderId="1" xfId="0" applyNumberFormat="1" applyFont="1" applyBorder="1" applyAlignment="1">
      <alignment/>
    </xf>
    <xf numFmtId="0" fontId="8" fillId="0" borderId="0" xfId="0" applyFont="1" applyFill="1" applyAlignment="1">
      <alignment horizontal="center" vertical="center"/>
    </xf>
    <xf numFmtId="38" fontId="7" fillId="0" borderId="0" xfId="22" applyNumberFormat="1" applyFont="1" applyFill="1" applyAlignment="1">
      <alignment horizontal="center"/>
      <protection/>
    </xf>
    <xf numFmtId="38" fontId="15" fillId="0" borderId="0" xfId="22" applyNumberFormat="1" applyFont="1" applyFill="1" applyAlignment="1">
      <alignment horizontal="left"/>
      <protection/>
    </xf>
    <xf numFmtId="0" fontId="9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justify" vertical="top" wrapText="1"/>
    </xf>
    <xf numFmtId="0" fontId="0" fillId="0" borderId="4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38" fontId="7" fillId="0" borderId="0" xfId="22" applyNumberFormat="1" applyFont="1" applyFill="1" applyAlignment="1">
      <alignment horizontal="right"/>
      <protection/>
    </xf>
    <xf numFmtId="3" fontId="0" fillId="0" borderId="1" xfId="21" applyNumberFormat="1" applyFont="1" applyFill="1" applyBorder="1" applyAlignment="1">
      <alignment horizontal="right"/>
      <protection/>
    </xf>
    <xf numFmtId="0" fontId="8" fillId="0" borderId="1" xfId="21" applyFont="1" applyFill="1" applyBorder="1">
      <alignment/>
      <protection/>
    </xf>
    <xf numFmtId="0" fontId="9" fillId="0" borderId="6" xfId="21" applyFont="1" applyFill="1" applyBorder="1" applyAlignment="1">
      <alignment horizontal="center"/>
      <protection/>
    </xf>
    <xf numFmtId="0" fontId="11" fillId="0" borderId="14" xfId="21" applyFont="1" applyFill="1" applyBorder="1">
      <alignment/>
      <protection/>
    </xf>
    <xf numFmtId="0" fontId="11" fillId="0" borderId="9" xfId="21" applyFont="1" applyFill="1" applyBorder="1">
      <alignment/>
      <protection/>
    </xf>
    <xf numFmtId="3" fontId="0" fillId="0" borderId="9" xfId="21" applyNumberFormat="1" applyFont="1" applyFill="1" applyBorder="1" applyAlignment="1">
      <alignment horizontal="right"/>
      <protection/>
    </xf>
    <xf numFmtId="0" fontId="8" fillId="0" borderId="9" xfId="21" applyFont="1" applyFill="1" applyBorder="1">
      <alignment/>
      <protection/>
    </xf>
    <xf numFmtId="0" fontId="0" fillId="0" borderId="6" xfId="21" applyFont="1" applyFill="1" applyBorder="1" applyAlignment="1">
      <alignment horizontal="center"/>
      <protection/>
    </xf>
    <xf numFmtId="3" fontId="0" fillId="0" borderId="6" xfId="21" applyNumberFormat="1" applyFont="1" applyFill="1" applyBorder="1" applyAlignment="1">
      <alignment horizontal="right"/>
      <protection/>
    </xf>
    <xf numFmtId="0" fontId="8" fillId="0" borderId="6" xfId="21" applyFont="1" applyFill="1" applyBorder="1">
      <alignment/>
      <protection/>
    </xf>
    <xf numFmtId="0" fontId="9" fillId="0" borderId="12" xfId="21" applyFont="1" applyFill="1" applyBorder="1" applyAlignment="1">
      <alignment horizontal="center"/>
      <protection/>
    </xf>
    <xf numFmtId="0" fontId="0" fillId="0" borderId="9" xfId="21" applyFont="1" applyFill="1" applyBorder="1">
      <alignment/>
      <protection/>
    </xf>
    <xf numFmtId="0" fontId="12" fillId="0" borderId="15" xfId="21" applyFont="1" applyFill="1" applyBorder="1" applyAlignment="1">
      <alignment horizontal="center"/>
      <protection/>
    </xf>
    <xf numFmtId="3" fontId="9" fillId="0" borderId="1" xfId="21" applyNumberFormat="1" applyFont="1" applyFill="1" applyBorder="1" applyAlignment="1">
      <alignment horizontal="right"/>
      <protection/>
    </xf>
    <xf numFmtId="0" fontId="8" fillId="0" borderId="15" xfId="21" applyFont="1" applyFill="1" applyBorder="1">
      <alignment/>
      <protection/>
    </xf>
    <xf numFmtId="0" fontId="8" fillId="0" borderId="16" xfId="21" applyFont="1" applyFill="1" applyBorder="1">
      <alignment/>
      <protection/>
    </xf>
    <xf numFmtId="0" fontId="9" fillId="0" borderId="10" xfId="21" applyFont="1" applyFill="1" applyBorder="1" applyAlignment="1">
      <alignment horizontal="center"/>
      <protection/>
    </xf>
    <xf numFmtId="3" fontId="0" fillId="0" borderId="17" xfId="21" applyNumberFormat="1" applyFont="1" applyFill="1" applyBorder="1" applyAlignment="1">
      <alignment horizontal="right"/>
      <protection/>
    </xf>
    <xf numFmtId="3" fontId="0" fillId="0" borderId="4" xfId="21" applyNumberFormat="1" applyFont="1" applyFill="1" applyBorder="1" applyAlignment="1">
      <alignment horizontal="right"/>
      <protection/>
    </xf>
    <xf numFmtId="0" fontId="8" fillId="0" borderId="18" xfId="21" applyFont="1" applyFill="1" applyBorder="1">
      <alignment/>
      <protection/>
    </xf>
    <xf numFmtId="0" fontId="0" fillId="0" borderId="4" xfId="21" applyFont="1" applyFill="1" applyBorder="1" applyAlignment="1">
      <alignment horizontal="center"/>
      <protection/>
    </xf>
    <xf numFmtId="0" fontId="0" fillId="0" borderId="4" xfId="21" applyFont="1" applyFill="1" applyBorder="1">
      <alignment/>
      <protection/>
    </xf>
    <xf numFmtId="0" fontId="8" fillId="0" borderId="4" xfId="21" applyFont="1" applyFill="1" applyBorder="1">
      <alignment/>
      <protection/>
    </xf>
    <xf numFmtId="0" fontId="0" fillId="0" borderId="5" xfId="21" applyFont="1" applyFill="1" applyBorder="1">
      <alignment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15" xfId="21" applyFont="1" applyFill="1" applyBorder="1">
      <alignment/>
      <protection/>
    </xf>
    <xf numFmtId="3" fontId="0" fillId="0" borderId="15" xfId="21" applyNumberFormat="1" applyFont="1" applyFill="1" applyBorder="1" applyAlignment="1">
      <alignment horizontal="right"/>
      <protection/>
    </xf>
    <xf numFmtId="0" fontId="0" fillId="0" borderId="6" xfId="21" applyFont="1" applyFill="1" applyBorder="1">
      <alignment/>
      <protection/>
    </xf>
    <xf numFmtId="0" fontId="8" fillId="0" borderId="19" xfId="21" applyFont="1" applyFill="1" applyBorder="1">
      <alignment/>
      <protection/>
    </xf>
    <xf numFmtId="0" fontId="9" fillId="0" borderId="1" xfId="21" applyFont="1" applyFill="1" applyBorder="1" applyAlignment="1">
      <alignment horizontal="center"/>
      <protection/>
    </xf>
    <xf numFmtId="0" fontId="11" fillId="0" borderId="1" xfId="21" applyFont="1" applyFill="1" applyBorder="1">
      <alignment/>
      <protection/>
    </xf>
    <xf numFmtId="0" fontId="0" fillId="0" borderId="20" xfId="21" applyFont="1" applyFill="1" applyBorder="1">
      <alignment/>
      <protection/>
    </xf>
    <xf numFmtId="3" fontId="0" fillId="0" borderId="21" xfId="21" applyNumberFormat="1" applyFont="1" applyFill="1" applyBorder="1" applyAlignment="1">
      <alignment horizontal="right"/>
      <protection/>
    </xf>
    <xf numFmtId="0" fontId="8" fillId="0" borderId="22" xfId="21" applyFont="1" applyFill="1" applyBorder="1">
      <alignment/>
      <protection/>
    </xf>
    <xf numFmtId="0" fontId="0" fillId="0" borderId="1" xfId="21" applyFont="1" applyFill="1" applyBorder="1">
      <alignment/>
      <protection/>
    </xf>
    <xf numFmtId="3" fontId="0" fillId="0" borderId="23" xfId="21" applyNumberFormat="1" applyFont="1" applyFill="1" applyBorder="1" applyAlignment="1">
      <alignment horizontal="right"/>
      <protection/>
    </xf>
    <xf numFmtId="0" fontId="0" fillId="0" borderId="24" xfId="21" applyFont="1" applyFill="1" applyBorder="1">
      <alignment/>
      <protection/>
    </xf>
    <xf numFmtId="3" fontId="0" fillId="0" borderId="7" xfId="21" applyNumberFormat="1" applyFont="1" applyFill="1" applyBorder="1" applyAlignment="1">
      <alignment horizontal="right"/>
      <protection/>
    </xf>
    <xf numFmtId="0" fontId="0" fillId="0" borderId="25" xfId="21" applyFont="1" applyFill="1" applyBorder="1">
      <alignment/>
      <protection/>
    </xf>
    <xf numFmtId="0" fontId="0" fillId="0" borderId="19" xfId="21" applyFont="1" applyFill="1" applyBorder="1">
      <alignment/>
      <protection/>
    </xf>
    <xf numFmtId="0" fontId="8" fillId="0" borderId="5" xfId="21" applyFont="1" applyFill="1" applyBorder="1">
      <alignment/>
      <protection/>
    </xf>
    <xf numFmtId="0" fontId="12" fillId="0" borderId="17" xfId="21" applyFont="1" applyFill="1" applyBorder="1" applyAlignment="1">
      <alignment horizontal="center"/>
      <protection/>
    </xf>
    <xf numFmtId="0" fontId="0" fillId="0" borderId="12" xfId="21" applyFont="1" applyFill="1" applyBorder="1">
      <alignment/>
      <protection/>
    </xf>
    <xf numFmtId="3" fontId="0" fillId="0" borderId="5" xfId="21" applyNumberFormat="1" applyFont="1" applyFill="1" applyBorder="1" applyAlignment="1">
      <alignment horizontal="right"/>
      <protection/>
    </xf>
    <xf numFmtId="0" fontId="0" fillId="0" borderId="2" xfId="21" applyFont="1" applyFill="1" applyBorder="1">
      <alignment/>
      <protection/>
    </xf>
    <xf numFmtId="3" fontId="0" fillId="0" borderId="5" xfId="21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9" fillId="0" borderId="2" xfId="21" applyFont="1" applyFill="1" applyBorder="1" applyAlignment="1">
      <alignment horizontal="center"/>
      <protection/>
    </xf>
    <xf numFmtId="0" fontId="11" fillId="0" borderId="2" xfId="21" applyFont="1" applyFill="1" applyBorder="1">
      <alignment/>
      <protection/>
    </xf>
    <xf numFmtId="0" fontId="0" fillId="0" borderId="10" xfId="21" applyFont="1" applyFill="1" applyBorder="1">
      <alignment/>
      <protection/>
    </xf>
    <xf numFmtId="3" fontId="0" fillId="0" borderId="26" xfId="21" applyNumberFormat="1" applyFont="1" applyFill="1" applyBorder="1" applyAlignment="1">
      <alignment horizontal="right"/>
      <protection/>
    </xf>
    <xf numFmtId="0" fontId="8" fillId="0" borderId="26" xfId="21" applyFont="1" applyFill="1" applyBorder="1">
      <alignment/>
      <protection/>
    </xf>
    <xf numFmtId="0" fontId="8" fillId="0" borderId="27" xfId="21" applyFont="1" applyFill="1" applyBorder="1">
      <alignment/>
      <protection/>
    </xf>
    <xf numFmtId="0" fontId="11" fillId="0" borderId="28" xfId="21" applyFont="1" applyFill="1" applyBorder="1">
      <alignment/>
      <protection/>
    </xf>
    <xf numFmtId="0" fontId="0" fillId="0" borderId="17" xfId="21" applyFont="1" applyFill="1" applyBorder="1">
      <alignment/>
      <protection/>
    </xf>
    <xf numFmtId="0" fontId="0" fillId="0" borderId="26" xfId="21" applyFont="1" applyFill="1" applyBorder="1">
      <alignment/>
      <protection/>
    </xf>
    <xf numFmtId="0" fontId="0" fillId="0" borderId="6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justify" vertical="top" wrapText="1"/>
    </xf>
    <xf numFmtId="3" fontId="0" fillId="0" borderId="11" xfId="21" applyNumberFormat="1" applyFont="1" applyFill="1" applyBorder="1" applyAlignment="1">
      <alignment horizontal="right"/>
      <protection/>
    </xf>
    <xf numFmtId="3" fontId="0" fillId="0" borderId="11" xfId="21" applyNumberFormat="1" applyFont="1" applyFill="1" applyBorder="1" applyAlignment="1">
      <alignment horizontal="right" vertical="center"/>
      <protection/>
    </xf>
    <xf numFmtId="3" fontId="0" fillId="0" borderId="9" xfId="21" applyNumberFormat="1" applyFont="1" applyFill="1" applyBorder="1" applyAlignment="1">
      <alignment horizontal="righ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0" fillId="0" borderId="5" xfId="21" applyFont="1" applyFill="1" applyBorder="1" applyAlignment="1">
      <alignment horizontal="center"/>
      <protection/>
    </xf>
    <xf numFmtId="0" fontId="15" fillId="0" borderId="9" xfId="21" applyFont="1" applyFill="1" applyBorder="1">
      <alignment/>
      <protection/>
    </xf>
    <xf numFmtId="0" fontId="0" fillId="0" borderId="21" xfId="21" applyFont="1" applyFill="1" applyBorder="1" applyAlignment="1">
      <alignment horizontal="center"/>
      <protection/>
    </xf>
    <xf numFmtId="3" fontId="0" fillId="0" borderId="21" xfId="21" applyNumberFormat="1" applyFont="1" applyFill="1" applyBorder="1" applyAlignment="1">
      <alignment horizontal="center"/>
      <protection/>
    </xf>
    <xf numFmtId="3" fontId="0" fillId="0" borderId="9" xfId="21" applyNumberFormat="1" applyFont="1" applyFill="1" applyBorder="1" applyAlignment="1">
      <alignment horizontal="center"/>
      <protection/>
    </xf>
    <xf numFmtId="0" fontId="0" fillId="0" borderId="6" xfId="21" applyFont="1" applyFill="1" applyBorder="1" applyAlignment="1">
      <alignment horizontal="center" vertical="center"/>
      <protection/>
    </xf>
    <xf numFmtId="0" fontId="8" fillId="0" borderId="5" xfId="21" applyFont="1" applyFill="1" applyBorder="1" applyAlignment="1">
      <alignment horizontal="left"/>
      <protection/>
    </xf>
    <xf numFmtId="0" fontId="11" fillId="0" borderId="12" xfId="21" applyFont="1" applyFill="1" applyBorder="1">
      <alignment/>
      <protection/>
    </xf>
    <xf numFmtId="0" fontId="8" fillId="0" borderId="23" xfId="21" applyFont="1" applyFill="1" applyBorder="1">
      <alignment/>
      <protection/>
    </xf>
    <xf numFmtId="0" fontId="0" fillId="0" borderId="4" xfId="0" applyFont="1" applyFill="1" applyBorder="1" applyAlignment="1">
      <alignment horizontal="center" vertical="center" wrapText="1"/>
    </xf>
    <xf numFmtId="3" fontId="0" fillId="0" borderId="4" xfId="21" applyNumberFormat="1" applyFont="1" applyFill="1" applyBorder="1" applyAlignment="1">
      <alignment horizontal="right" vertical="center"/>
      <protection/>
    </xf>
    <xf numFmtId="0" fontId="8" fillId="0" borderId="4" xfId="21" applyFont="1" applyFill="1" applyBorder="1" applyAlignment="1">
      <alignment horizontal="center" vertical="center"/>
      <protection/>
    </xf>
    <xf numFmtId="3" fontId="0" fillId="0" borderId="4" xfId="21" applyNumberFormat="1" applyFont="1" applyFill="1" applyBorder="1" applyAlignment="1">
      <alignment horizontal="center"/>
      <protection/>
    </xf>
    <xf numFmtId="3" fontId="9" fillId="0" borderId="26" xfId="21" applyNumberFormat="1" applyFont="1" applyFill="1" applyBorder="1" applyAlignment="1">
      <alignment horizontal="right"/>
      <protection/>
    </xf>
    <xf numFmtId="3" fontId="9" fillId="0" borderId="17" xfId="21" applyNumberFormat="1" applyFont="1" applyFill="1" applyBorder="1" applyAlignment="1">
      <alignment horizontal="right"/>
      <protection/>
    </xf>
    <xf numFmtId="0" fontId="15" fillId="0" borderId="4" xfId="21" applyFont="1" applyFill="1" applyBorder="1" applyAlignment="1">
      <alignment horizontal="right"/>
      <protection/>
    </xf>
    <xf numFmtId="0" fontId="13" fillId="0" borderId="4" xfId="21" applyFont="1" applyFill="1" applyBorder="1" applyAlignment="1">
      <alignment horizontal="right"/>
      <protection/>
    </xf>
    <xf numFmtId="17" fontId="15" fillId="0" borderId="4" xfId="21" applyNumberFormat="1" applyFont="1" applyFill="1" applyBorder="1" applyAlignment="1">
      <alignment horizontal="right"/>
      <protection/>
    </xf>
    <xf numFmtId="0" fontId="0" fillId="0" borderId="6" xfId="0" applyFont="1" applyFill="1" applyBorder="1" applyAlignment="1">
      <alignment horizontal="right" wrapText="1"/>
    </xf>
    <xf numFmtId="3" fontId="0" fillId="0" borderId="29" xfId="21" applyNumberFormat="1" applyFont="1" applyFill="1" applyBorder="1" applyAlignment="1">
      <alignment horizontal="right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14" xfId="0" applyFont="1" applyFill="1" applyBorder="1" applyAlignment="1">
      <alignment horizontal="justify" vertical="top" wrapText="1"/>
    </xf>
    <xf numFmtId="0" fontId="8" fillId="0" borderId="14" xfId="21" applyFont="1" applyFill="1" applyBorder="1">
      <alignment/>
      <protection/>
    </xf>
    <xf numFmtId="3" fontId="9" fillId="0" borderId="1" xfId="21" applyNumberFormat="1" applyFont="1" applyFill="1" applyBorder="1" applyAlignment="1">
      <alignment horizontal="center" vertical="center"/>
      <protection/>
    </xf>
    <xf numFmtId="0" fontId="0" fillId="0" borderId="6" xfId="0" applyFont="1" applyFill="1" applyBorder="1" applyAlignment="1">
      <alignment vertical="top" wrapText="1"/>
    </xf>
    <xf numFmtId="0" fontId="0" fillId="0" borderId="5" xfId="21" applyFont="1" applyFill="1" applyBorder="1" applyAlignment="1">
      <alignment horizontal="left" vertical="center"/>
      <protection/>
    </xf>
    <xf numFmtId="0" fontId="0" fillId="0" borderId="1" xfId="21" applyFont="1" applyFill="1" applyBorder="1" applyAlignment="1">
      <alignment horizontal="center"/>
      <protection/>
    </xf>
    <xf numFmtId="0" fontId="9" fillId="0" borderId="0" xfId="22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horizontal="center"/>
      <protection/>
    </xf>
    <xf numFmtId="0" fontId="15" fillId="0" borderId="9" xfId="21" applyFont="1" applyFill="1" applyBorder="1" applyAlignment="1">
      <alignment horizontal="center"/>
      <protection/>
    </xf>
    <xf numFmtId="3" fontId="9" fillId="0" borderId="4" xfId="21" applyNumberFormat="1" applyFont="1" applyFill="1" applyBorder="1" applyAlignment="1">
      <alignment horizontal="right"/>
      <protection/>
    </xf>
    <xf numFmtId="0" fontId="5" fillId="0" borderId="3" xfId="23" applyFont="1" applyBorder="1" applyAlignment="1">
      <alignment vertical="top" wrapText="1"/>
      <protection/>
    </xf>
    <xf numFmtId="3" fontId="9" fillId="0" borderId="12" xfId="0" applyNumberFormat="1" applyFont="1" applyBorder="1" applyAlignment="1">
      <alignment/>
    </xf>
    <xf numFmtId="38" fontId="9" fillId="0" borderId="0" xfId="21" applyNumberFormat="1" applyFont="1" applyFill="1" applyAlignment="1">
      <alignment horizontal="right" vertical="center"/>
      <protection/>
    </xf>
    <xf numFmtId="0" fontId="8" fillId="0" borderId="4" xfId="21" applyFont="1" applyFill="1" applyBorder="1" applyAlignment="1">
      <alignment horizontal="left" vertical="center"/>
      <protection/>
    </xf>
    <xf numFmtId="3" fontId="0" fillId="0" borderId="7" xfId="21" applyNumberFormat="1" applyFont="1" applyFill="1" applyBorder="1" applyAlignment="1">
      <alignment horizontal="right" vertical="center"/>
      <protection/>
    </xf>
    <xf numFmtId="0" fontId="28" fillId="0" borderId="5" xfId="21" applyFont="1" applyFill="1" applyBorder="1">
      <alignment/>
      <protection/>
    </xf>
    <xf numFmtId="0" fontId="28" fillId="0" borderId="5" xfId="21" applyFont="1" applyFill="1" applyBorder="1" applyAlignment="1">
      <alignment horizontal="center" vertical="center"/>
      <protection/>
    </xf>
    <xf numFmtId="38" fontId="9" fillId="0" borderId="0" xfId="22" applyNumberFormat="1" applyFont="1" applyFill="1" applyAlignment="1">
      <alignment/>
      <protection/>
    </xf>
    <xf numFmtId="38" fontId="15" fillId="0" borderId="0" xfId="22" applyNumberFormat="1" applyFont="1" applyFill="1" applyAlignment="1">
      <alignment horizontal="right"/>
      <protection/>
    </xf>
    <xf numFmtId="3" fontId="0" fillId="0" borderId="1" xfId="0" applyNumberFormat="1" applyFont="1" applyBorder="1" applyAlignment="1">
      <alignment horizontal="center" wrapText="1"/>
    </xf>
    <xf numFmtId="3" fontId="9" fillId="0" borderId="1" xfId="21" applyNumberFormat="1" applyFont="1" applyFill="1" applyBorder="1" applyAlignment="1">
      <alignment horizontal="center"/>
      <protection/>
    </xf>
    <xf numFmtId="0" fontId="8" fillId="0" borderId="29" xfId="21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left" vertical="center" wrapText="1"/>
    </xf>
    <xf numFmtId="0" fontId="9" fillId="0" borderId="1" xfId="21" applyFont="1" applyFill="1" applyBorder="1">
      <alignment/>
      <protection/>
    </xf>
    <xf numFmtId="3" fontId="21" fillId="0" borderId="12" xfId="0" applyNumberFormat="1" applyFont="1" applyBorder="1" applyAlignment="1">
      <alignment/>
    </xf>
    <xf numFmtId="0" fontId="21" fillId="0" borderId="10" xfId="23" applyFont="1" applyBorder="1" applyAlignment="1">
      <alignment vertical="top" wrapText="1"/>
      <protection/>
    </xf>
    <xf numFmtId="0" fontId="17" fillId="0" borderId="12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30" fillId="0" borderId="16" xfId="0" applyFont="1" applyBorder="1" applyAlignment="1">
      <alignment horizontal="center"/>
    </xf>
    <xf numFmtId="0" fontId="30" fillId="0" borderId="16" xfId="0" applyFont="1" applyBorder="1" applyAlignment="1">
      <alignment horizontal="left"/>
    </xf>
    <xf numFmtId="172" fontId="17" fillId="0" borderId="1" xfId="15" applyNumberFormat="1" applyFont="1" applyBorder="1" applyAlignment="1">
      <alignment/>
    </xf>
    <xf numFmtId="1" fontId="17" fillId="0" borderId="1" xfId="0" applyNumberFormat="1" applyFont="1" applyBorder="1" applyAlignment="1">
      <alignment/>
    </xf>
    <xf numFmtId="172" fontId="17" fillId="0" borderId="12" xfId="15" applyNumberFormat="1" applyFont="1" applyBorder="1" applyAlignment="1">
      <alignment/>
    </xf>
    <xf numFmtId="1" fontId="17" fillId="0" borderId="16" xfId="0" applyNumberFormat="1" applyFont="1" applyBorder="1" applyAlignment="1">
      <alignment/>
    </xf>
    <xf numFmtId="0" fontId="30" fillId="0" borderId="0" xfId="0" applyFont="1" applyAlignment="1">
      <alignment/>
    </xf>
    <xf numFmtId="172" fontId="17" fillId="0" borderId="0" xfId="15" applyNumberFormat="1" applyFont="1" applyAlignment="1">
      <alignment/>
    </xf>
    <xf numFmtId="0" fontId="17" fillId="0" borderId="0" xfId="0" applyFont="1" applyAlignment="1">
      <alignment/>
    </xf>
    <xf numFmtId="172" fontId="17" fillId="0" borderId="0" xfId="15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38" fontId="31" fillId="0" borderId="0" xfId="22" applyNumberFormat="1" applyFont="1" applyFill="1" applyAlignment="1">
      <alignment horizontal="left"/>
      <protection/>
    </xf>
    <xf numFmtId="0" fontId="18" fillId="0" borderId="0" xfId="0" applyFont="1" applyAlignment="1">
      <alignment horizontal="center"/>
    </xf>
    <xf numFmtId="38" fontId="31" fillId="0" borderId="0" xfId="22" applyNumberFormat="1" applyFont="1" applyFill="1" applyAlignment="1">
      <alignment horizontal="left"/>
      <protection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72" fontId="14" fillId="0" borderId="12" xfId="15" applyNumberFormat="1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7" fillId="0" borderId="1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/>
    </xf>
    <xf numFmtId="0" fontId="32" fillId="0" borderId="1" xfId="0" applyFont="1" applyBorder="1" applyAlignment="1">
      <alignment/>
    </xf>
    <xf numFmtId="3" fontId="17" fillId="0" borderId="1" xfId="0" applyNumberFormat="1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" xfId="0" applyFont="1" applyBorder="1" applyAlignment="1">
      <alignment/>
    </xf>
    <xf numFmtId="0" fontId="30" fillId="0" borderId="1" xfId="0" applyFont="1" applyBorder="1" applyAlignment="1">
      <alignment/>
    </xf>
    <xf numFmtId="1" fontId="17" fillId="0" borderId="1" xfId="0" applyNumberFormat="1" applyFont="1" applyFill="1" applyBorder="1" applyAlignment="1">
      <alignment/>
    </xf>
    <xf numFmtId="172" fontId="17" fillId="0" borderId="12" xfId="15" applyNumberFormat="1" applyFont="1" applyFill="1" applyBorder="1" applyAlignment="1">
      <alignment/>
    </xf>
    <xf numFmtId="172" fontId="33" fillId="0" borderId="1" xfId="15" applyNumberFormat="1" applyFont="1" applyBorder="1" applyAlignment="1">
      <alignment/>
    </xf>
    <xf numFmtId="1" fontId="33" fillId="0" borderId="1" xfId="0" applyNumberFormat="1" applyFont="1" applyBorder="1" applyAlignment="1">
      <alignment/>
    </xf>
    <xf numFmtId="172" fontId="33" fillId="0" borderId="12" xfId="15" applyNumberFormat="1" applyFont="1" applyBorder="1" applyAlignment="1">
      <alignment/>
    </xf>
    <xf numFmtId="1" fontId="14" fillId="0" borderId="16" xfId="0" applyNumberFormat="1" applyFont="1" applyBorder="1" applyAlignment="1">
      <alignment/>
    </xf>
    <xf numFmtId="0" fontId="17" fillId="0" borderId="1" xfId="0" applyFont="1" applyFill="1" applyBorder="1" applyAlignment="1">
      <alignment/>
    </xf>
    <xf numFmtId="0" fontId="30" fillId="0" borderId="1" xfId="0" applyFont="1" applyFill="1" applyBorder="1" applyAlignment="1">
      <alignment/>
    </xf>
    <xf numFmtId="0" fontId="17" fillId="0" borderId="9" xfId="0" applyFont="1" applyFill="1" applyBorder="1" applyAlignment="1">
      <alignment/>
    </xf>
    <xf numFmtId="0" fontId="30" fillId="0" borderId="9" xfId="0" applyFont="1" applyFill="1" applyBorder="1" applyAlignment="1">
      <alignment/>
    </xf>
    <xf numFmtId="3" fontId="17" fillId="0" borderId="0" xfId="0" applyNumberFormat="1" applyFont="1" applyAlignment="1">
      <alignment/>
    </xf>
    <xf numFmtId="0" fontId="30" fillId="0" borderId="16" xfId="0" applyFont="1" applyBorder="1" applyAlignment="1">
      <alignment/>
    </xf>
    <xf numFmtId="0" fontId="30" fillId="0" borderId="16" xfId="0" applyFont="1" applyFill="1" applyBorder="1" applyAlignment="1">
      <alignment/>
    </xf>
    <xf numFmtId="172" fontId="14" fillId="0" borderId="1" xfId="15" applyNumberFormat="1" applyFont="1" applyBorder="1" applyAlignment="1">
      <alignment/>
    </xf>
    <xf numFmtId="1" fontId="14" fillId="0" borderId="1" xfId="0" applyNumberFormat="1" applyFont="1" applyBorder="1" applyAlignment="1">
      <alignment/>
    </xf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left"/>
    </xf>
    <xf numFmtId="0" fontId="30" fillId="0" borderId="1" xfId="0" applyFont="1" applyFill="1" applyBorder="1" applyAlignment="1">
      <alignment horizontal="right"/>
    </xf>
    <xf numFmtId="0" fontId="30" fillId="0" borderId="1" xfId="0" applyFont="1" applyFill="1" applyBorder="1" applyAlignment="1">
      <alignment horizontal="left"/>
    </xf>
    <xf numFmtId="0" fontId="17" fillId="0" borderId="2" xfId="0" applyFont="1" applyFill="1" applyBorder="1" applyAlignment="1">
      <alignment/>
    </xf>
    <xf numFmtId="0" fontId="30" fillId="0" borderId="2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30" fillId="0" borderId="15" xfId="0" applyFont="1" applyFill="1" applyBorder="1" applyAlignment="1">
      <alignment/>
    </xf>
    <xf numFmtId="3" fontId="17" fillId="0" borderId="2" xfId="0" applyNumberFormat="1" applyFont="1" applyBorder="1" applyAlignment="1">
      <alignment/>
    </xf>
    <xf numFmtId="0" fontId="30" fillId="0" borderId="2" xfId="0" applyFont="1" applyBorder="1" applyAlignment="1">
      <alignment/>
    </xf>
    <xf numFmtId="3" fontId="14" fillId="0" borderId="1" xfId="0" applyNumberFormat="1" applyFont="1" applyBorder="1" applyAlignment="1">
      <alignment/>
    </xf>
    <xf numFmtId="38" fontId="31" fillId="0" borderId="0" xfId="21" applyNumberFormat="1" applyFont="1" applyFill="1" applyAlignment="1">
      <alignment/>
      <protection/>
    </xf>
    <xf numFmtId="0" fontId="18" fillId="0" borderId="0" xfId="21" applyNumberFormat="1" applyFont="1" applyFill="1" applyAlignment="1">
      <alignment horizontal="left"/>
      <protection/>
    </xf>
    <xf numFmtId="38" fontId="31" fillId="0" borderId="0" xfId="21" applyNumberFormat="1" applyFont="1" applyFill="1" applyAlignment="1">
      <alignment horizontal="left"/>
      <protection/>
    </xf>
    <xf numFmtId="0" fontId="14" fillId="0" borderId="0" xfId="21" applyFont="1">
      <alignment/>
      <protection/>
    </xf>
    <xf numFmtId="0" fontId="14" fillId="0" borderId="0" xfId="21" applyFont="1" applyAlignment="1">
      <alignment horizontal="center"/>
      <protection/>
    </xf>
    <xf numFmtId="0" fontId="14" fillId="0" borderId="0" xfId="22" applyFont="1" applyBorder="1" applyAlignment="1">
      <alignment vertical="center"/>
      <protection/>
    </xf>
    <xf numFmtId="0" fontId="14" fillId="0" borderId="0" xfId="21" applyFont="1" applyAlignment="1">
      <alignment/>
      <protection/>
    </xf>
    <xf numFmtId="172" fontId="17" fillId="0" borderId="0" xfId="15" applyNumberFormat="1" applyFont="1" applyBorder="1" applyAlignment="1">
      <alignment/>
    </xf>
    <xf numFmtId="38" fontId="15" fillId="0" borderId="0" xfId="22" applyNumberFormat="1" applyFont="1" applyFill="1" applyAlignment="1">
      <alignment horizontal="center" vertical="center"/>
      <protection/>
    </xf>
    <xf numFmtId="0" fontId="0" fillId="0" borderId="2" xfId="23" applyFont="1" applyBorder="1" applyAlignment="1">
      <alignment horizontal="center" vertical="center" wrapText="1"/>
      <protection/>
    </xf>
    <xf numFmtId="0" fontId="0" fillId="0" borderId="1" xfId="23" applyFont="1" applyBorder="1" applyAlignment="1">
      <alignment horizontal="center" vertical="center" wrapText="1"/>
      <protection/>
    </xf>
    <xf numFmtId="0" fontId="0" fillId="0" borderId="3" xfId="23" applyFont="1" applyBorder="1" applyAlignment="1">
      <alignment horizontal="center" vertical="center" wrapText="1"/>
      <protection/>
    </xf>
    <xf numFmtId="3" fontId="9" fillId="0" borderId="1" xfId="0" applyNumberFormat="1" applyFont="1" applyBorder="1" applyAlignment="1">
      <alignment horizontal="center" vertical="center"/>
    </xf>
    <xf numFmtId="3" fontId="0" fillId="0" borderId="1" xfId="21" applyNumberFormat="1" applyFont="1" applyFill="1" applyBorder="1" applyAlignment="1">
      <alignment horizontal="center"/>
      <protection/>
    </xf>
    <xf numFmtId="3" fontId="0" fillId="0" borderId="17" xfId="21" applyNumberFormat="1" applyFont="1" applyFill="1" applyBorder="1" applyAlignment="1">
      <alignment horizontal="center"/>
      <protection/>
    </xf>
    <xf numFmtId="3" fontId="9" fillId="0" borderId="1" xfId="21" applyNumberFormat="1" applyFont="1" applyFill="1" applyBorder="1">
      <alignment/>
      <protection/>
    </xf>
    <xf numFmtId="3" fontId="0" fillId="0" borderId="15" xfId="21" applyNumberFormat="1" applyFont="1" applyFill="1" applyBorder="1" applyAlignment="1">
      <alignment horizontal="center"/>
      <protection/>
    </xf>
    <xf numFmtId="3" fontId="0" fillId="0" borderId="6" xfId="21" applyNumberFormat="1" applyFont="1" applyFill="1" applyBorder="1" applyAlignment="1">
      <alignment horizontal="center"/>
      <protection/>
    </xf>
    <xf numFmtId="3" fontId="0" fillId="0" borderId="23" xfId="21" applyNumberFormat="1" applyFont="1" applyFill="1" applyBorder="1" applyAlignment="1">
      <alignment horizontal="center"/>
      <protection/>
    </xf>
    <xf numFmtId="3" fontId="0" fillId="0" borderId="26" xfId="21" applyNumberFormat="1" applyFont="1" applyFill="1" applyBorder="1" applyAlignment="1">
      <alignment horizontal="center"/>
      <protection/>
    </xf>
    <xf numFmtId="0" fontId="0" fillId="0" borderId="4" xfId="0" applyFont="1" applyFill="1" applyBorder="1" applyAlignment="1">
      <alignment horizontal="left" vertical="top" wrapText="1"/>
    </xf>
    <xf numFmtId="0" fontId="0" fillId="0" borderId="30" xfId="0" applyFont="1" applyFill="1" applyBorder="1" applyAlignment="1">
      <alignment horizontal="left" vertical="top" wrapText="1"/>
    </xf>
    <xf numFmtId="3" fontId="0" fillId="0" borderId="14" xfId="21" applyNumberFormat="1" applyFont="1" applyFill="1" applyBorder="1" applyAlignment="1">
      <alignment horizontal="center"/>
      <protection/>
    </xf>
    <xf numFmtId="0" fontId="0" fillId="0" borderId="9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justify" vertical="top" wrapText="1"/>
    </xf>
    <xf numFmtId="0" fontId="0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horizontal="right" wrapText="1"/>
    </xf>
    <xf numFmtId="3" fontId="9" fillId="0" borderId="23" xfId="21" applyNumberFormat="1" applyFont="1" applyFill="1" applyBorder="1" applyAlignment="1">
      <alignment horizontal="right"/>
      <protection/>
    </xf>
    <xf numFmtId="3" fontId="0" fillId="0" borderId="7" xfId="21" applyNumberFormat="1" applyFont="1" applyFill="1" applyBorder="1" applyAlignment="1">
      <alignment horizontal="center"/>
      <protection/>
    </xf>
    <xf numFmtId="3" fontId="0" fillId="0" borderId="29" xfId="21" applyNumberFormat="1" applyFont="1" applyFill="1" applyBorder="1" applyAlignment="1">
      <alignment horizontal="center"/>
      <protection/>
    </xf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horizontal="right" wrapText="1"/>
    </xf>
    <xf numFmtId="3" fontId="9" fillId="0" borderId="19" xfId="21" applyNumberFormat="1" applyFont="1" applyFill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22" fillId="0" borderId="0" xfId="21" applyFont="1" applyFill="1">
      <alignment/>
      <protection/>
    </xf>
    <xf numFmtId="0" fontId="34" fillId="0" borderId="0" xfId="21" applyFont="1" applyFill="1">
      <alignment/>
      <protection/>
    </xf>
    <xf numFmtId="0" fontId="9" fillId="0" borderId="0" xfId="21" applyFont="1" applyFill="1">
      <alignment/>
      <protection/>
    </xf>
    <xf numFmtId="0" fontId="9" fillId="0" borderId="0" xfId="21" applyFont="1" applyFill="1" applyAlignment="1">
      <alignment horizontal="center"/>
      <protection/>
    </xf>
    <xf numFmtId="0" fontId="9" fillId="0" borderId="0" xfId="21" applyFont="1" applyFill="1" applyAlignment="1">
      <alignment/>
      <protection/>
    </xf>
    <xf numFmtId="3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0" fillId="0" borderId="15" xfId="23" applyFont="1" applyBorder="1" applyAlignment="1">
      <alignment vertical="top" wrapText="1"/>
      <protection/>
    </xf>
    <xf numFmtId="0" fontId="0" fillId="0" borderId="16" xfId="23" applyFont="1" applyBorder="1" applyAlignment="1">
      <alignment vertical="top" wrapText="1"/>
      <protection/>
    </xf>
    <xf numFmtId="0" fontId="14" fillId="0" borderId="12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38" fontId="14" fillId="0" borderId="0" xfId="22" applyNumberFormat="1" applyFont="1" applyFill="1" applyAlignment="1">
      <alignment horizontal="center"/>
      <protection/>
    </xf>
    <xf numFmtId="0" fontId="21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3" fontId="13" fillId="0" borderId="1" xfId="0" applyNumberFormat="1" applyFont="1" applyBorder="1" applyAlignment="1">
      <alignment/>
    </xf>
    <xf numFmtId="0" fontId="14" fillId="0" borderId="0" xfId="22" applyNumberFormat="1" applyFont="1" applyFill="1" applyAlignment="1">
      <alignment horizontal="left"/>
      <protection/>
    </xf>
    <xf numFmtId="38" fontId="32" fillId="0" borderId="0" xfId="22" applyNumberFormat="1" applyFont="1" applyFill="1" applyAlignment="1">
      <alignment horizontal="left"/>
      <protection/>
    </xf>
    <xf numFmtId="38" fontId="14" fillId="0" borderId="0" xfId="22" applyNumberFormat="1" applyFont="1" applyFill="1" applyAlignment="1">
      <alignment horizontal="right"/>
      <protection/>
    </xf>
    <xf numFmtId="38" fontId="14" fillId="0" borderId="0" xfId="22" applyNumberFormat="1" applyFont="1" applyFill="1">
      <alignment/>
      <protection/>
    </xf>
    <xf numFmtId="38" fontId="36" fillId="0" borderId="0" xfId="22" applyNumberFormat="1" applyFont="1" applyFill="1" applyAlignment="1">
      <alignment horizontal="center"/>
      <protection/>
    </xf>
    <xf numFmtId="38" fontId="31" fillId="0" borderId="0" xfId="22" applyNumberFormat="1" applyFont="1" applyFill="1" applyAlignment="1">
      <alignment horizontal="center"/>
      <protection/>
    </xf>
    <xf numFmtId="38" fontId="31" fillId="0" borderId="0" xfId="22" applyNumberFormat="1" applyFont="1" applyFill="1">
      <alignment/>
      <protection/>
    </xf>
    <xf numFmtId="0" fontId="31" fillId="0" borderId="0" xfId="22" applyNumberFormat="1" applyFont="1" applyFill="1" applyAlignment="1">
      <alignment horizontal="left"/>
      <protection/>
    </xf>
    <xf numFmtId="38" fontId="31" fillId="0" borderId="0" xfId="22" applyNumberFormat="1" applyFont="1" applyFill="1" applyAlignment="1">
      <alignment horizontal="right"/>
      <protection/>
    </xf>
    <xf numFmtId="0" fontId="17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wrapText="1"/>
    </xf>
    <xf numFmtId="0" fontId="17" fillId="0" borderId="1" xfId="0" applyFont="1" applyBorder="1" applyAlignment="1">
      <alignment vertical="top" wrapText="1"/>
    </xf>
    <xf numFmtId="0" fontId="17" fillId="0" borderId="12" xfId="0" applyFont="1" applyBorder="1" applyAlignment="1">
      <alignment horizontal="center" vertical="center"/>
    </xf>
    <xf numFmtId="1" fontId="38" fillId="0" borderId="1" xfId="0" applyNumberFormat="1" applyFont="1" applyBorder="1" applyAlignment="1">
      <alignment horizontal="center"/>
    </xf>
    <xf numFmtId="17" fontId="38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center" wrapText="1"/>
    </xf>
    <xf numFmtId="0" fontId="32" fillId="0" borderId="1" xfId="0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0" fontId="30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right" vertical="top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right" vertical="top" wrapText="1"/>
    </xf>
    <xf numFmtId="0" fontId="14" fillId="0" borderId="1" xfId="0" applyFont="1" applyBorder="1" applyAlignment="1">
      <alignment vertical="top" wrapText="1"/>
    </xf>
    <xf numFmtId="0" fontId="17" fillId="0" borderId="1" xfId="0" applyFont="1" applyBorder="1" applyAlignment="1">
      <alignment/>
    </xf>
    <xf numFmtId="0" fontId="30" fillId="0" borderId="1" xfId="0" applyFont="1" applyBorder="1" applyAlignment="1">
      <alignment horizontal="left"/>
    </xf>
    <xf numFmtId="3" fontId="14" fillId="0" borderId="1" xfId="0" applyNumberFormat="1" applyFont="1" applyBorder="1" applyAlignment="1">
      <alignment/>
    </xf>
    <xf numFmtId="172" fontId="17" fillId="0" borderId="1" xfId="15" applyNumberFormat="1" applyFont="1" applyBorder="1" applyAlignment="1">
      <alignment wrapText="1"/>
    </xf>
    <xf numFmtId="0" fontId="14" fillId="0" borderId="1" xfId="0" applyFont="1" applyBorder="1" applyAlignment="1">
      <alignment horizontal="center" wrapText="1"/>
    </xf>
    <xf numFmtId="0" fontId="32" fillId="0" borderId="1" xfId="0" applyFont="1" applyBorder="1" applyAlignment="1">
      <alignment horizontal="left" wrapText="1"/>
    </xf>
    <xf numFmtId="3" fontId="14" fillId="0" borderId="1" xfId="0" applyNumberFormat="1" applyFont="1" applyBorder="1" applyAlignment="1">
      <alignment wrapText="1"/>
    </xf>
    <xf numFmtId="3" fontId="17" fillId="0" borderId="1" xfId="0" applyNumberFormat="1" applyFont="1" applyBorder="1" applyAlignment="1">
      <alignment/>
    </xf>
    <xf numFmtId="0" fontId="17" fillId="0" borderId="12" xfId="0" applyFont="1" applyBorder="1" applyAlignment="1">
      <alignment horizontal="center" wrapText="1"/>
    </xf>
    <xf numFmtId="172" fontId="14" fillId="0" borderId="1" xfId="15" applyNumberFormat="1" applyFont="1" applyBorder="1" applyAlignment="1">
      <alignment wrapText="1"/>
    </xf>
    <xf numFmtId="3" fontId="14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right" wrapText="1"/>
    </xf>
    <xf numFmtId="0" fontId="17" fillId="0" borderId="12" xfId="0" applyFont="1" applyBorder="1" applyAlignment="1">
      <alignment horizontal="center" vertical="center" wrapText="1"/>
    </xf>
    <xf numFmtId="172" fontId="17" fillId="0" borderId="1" xfId="15" applyNumberFormat="1" applyFont="1" applyBorder="1" applyAlignment="1">
      <alignment vertical="top" wrapText="1"/>
    </xf>
    <xf numFmtId="3" fontId="17" fillId="0" borderId="1" xfId="0" applyNumberFormat="1" applyFont="1" applyBorder="1" applyAlignment="1">
      <alignment horizontal="right" vertical="top" wrapText="1"/>
    </xf>
    <xf numFmtId="0" fontId="30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center" vertical="top" wrapText="1"/>
    </xf>
    <xf numFmtId="3" fontId="17" fillId="0" borderId="1" xfId="0" applyNumberFormat="1" applyFont="1" applyBorder="1" applyAlignment="1">
      <alignment vertical="top" wrapText="1"/>
    </xf>
    <xf numFmtId="0" fontId="29" fillId="0" borderId="1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" xfId="0" applyFont="1" applyBorder="1" applyAlignment="1">
      <alignment horizontal="left" wrapText="1"/>
    </xf>
    <xf numFmtId="0" fontId="38" fillId="0" borderId="1" xfId="0" applyFont="1" applyBorder="1" applyAlignment="1">
      <alignment horizontal="left" wrapText="1"/>
    </xf>
    <xf numFmtId="3" fontId="17" fillId="0" borderId="1" xfId="0" applyNumberFormat="1" applyFont="1" applyBorder="1" applyAlignment="1">
      <alignment horizontal="left" vertical="top" wrapText="1"/>
    </xf>
    <xf numFmtId="0" fontId="14" fillId="0" borderId="12" xfId="0" applyFont="1" applyBorder="1" applyAlignment="1">
      <alignment/>
    </xf>
    <xf numFmtId="3" fontId="17" fillId="0" borderId="1" xfId="0" applyNumberFormat="1" applyFont="1" applyBorder="1" applyAlignment="1">
      <alignment horizontal="right" wrapText="1"/>
    </xf>
    <xf numFmtId="3" fontId="17" fillId="0" borderId="12" xfId="0" applyNumberFormat="1" applyFont="1" applyBorder="1" applyAlignment="1">
      <alignment/>
    </xf>
    <xf numFmtId="0" fontId="39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3" fontId="39" fillId="0" borderId="1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left" vertical="center"/>
    </xf>
    <xf numFmtId="3" fontId="40" fillId="0" borderId="1" xfId="0" applyNumberFormat="1" applyFont="1" applyFill="1" applyBorder="1" applyAlignment="1">
      <alignment horizontal="right" vertical="center"/>
    </xf>
    <xf numFmtId="3" fontId="40" fillId="0" borderId="1" xfId="0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right" vertical="center"/>
    </xf>
    <xf numFmtId="0" fontId="39" fillId="0" borderId="1" xfId="0" applyFont="1" applyFill="1" applyBorder="1" applyAlignment="1">
      <alignment horizontal="left" vertical="center"/>
    </xf>
    <xf numFmtId="3" fontId="39" fillId="0" borderId="1" xfId="0" applyNumberFormat="1" applyFont="1" applyFill="1" applyBorder="1" applyAlignment="1">
      <alignment horizontal="right" vertical="center"/>
    </xf>
    <xf numFmtId="17" fontId="41" fillId="0" borderId="1" xfId="0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center" vertical="center"/>
    </xf>
    <xf numFmtId="0" fontId="30" fillId="0" borderId="15" xfId="0" applyFont="1" applyBorder="1" applyAlignment="1">
      <alignment/>
    </xf>
    <xf numFmtId="0" fontId="30" fillId="0" borderId="0" xfId="0" applyFont="1" applyAlignment="1">
      <alignment horizontal="center" vertical="center"/>
    </xf>
    <xf numFmtId="172" fontId="17" fillId="0" borderId="0" xfId="15" applyNumberFormat="1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172" fontId="17" fillId="0" borderId="0" xfId="15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38" fontId="31" fillId="0" borderId="0" xfId="22" applyNumberFormat="1" applyFont="1" applyFill="1" applyAlignment="1">
      <alignment horizontal="center" vertical="center"/>
      <protection/>
    </xf>
    <xf numFmtId="0" fontId="18" fillId="0" borderId="0" xfId="0" applyFont="1" applyAlignment="1">
      <alignment horizontal="center" vertical="center"/>
    </xf>
    <xf numFmtId="38" fontId="31" fillId="0" borderId="0" xfId="22" applyNumberFormat="1" applyFont="1" applyFill="1" applyAlignment="1">
      <alignment horizontal="left" vertical="center"/>
      <protection/>
    </xf>
    <xf numFmtId="38" fontId="14" fillId="0" borderId="0" xfId="22" applyNumberFormat="1" applyFont="1" applyFill="1" applyAlignment="1">
      <alignment horizontal="right" vertical="center"/>
      <protection/>
    </xf>
    <xf numFmtId="38" fontId="32" fillId="0" borderId="0" xfId="22" applyNumberFormat="1" applyFont="1" applyFill="1" applyAlignment="1">
      <alignment horizontal="center" vertical="center"/>
      <protection/>
    </xf>
    <xf numFmtId="0" fontId="17" fillId="0" borderId="0" xfId="21" applyFont="1" applyAlignment="1">
      <alignment horizontal="left" vertical="center"/>
      <protection/>
    </xf>
    <xf numFmtId="38" fontId="18" fillId="0" borderId="0" xfId="0" applyNumberFormat="1" applyFont="1" applyFill="1" applyAlignment="1">
      <alignment horizontal="center" vertical="center"/>
    </xf>
    <xf numFmtId="0" fontId="17" fillId="0" borderId="0" xfId="21" applyNumberFormat="1" applyFont="1" applyFill="1" applyAlignment="1">
      <alignment horizontal="center" vertical="center"/>
      <protection/>
    </xf>
    <xf numFmtId="38" fontId="17" fillId="0" borderId="0" xfId="21" applyNumberFormat="1" applyFont="1" applyFill="1" applyAlignment="1">
      <alignment horizontal="center" vertical="center"/>
      <protection/>
    </xf>
    <xf numFmtId="38" fontId="14" fillId="0" borderId="0" xfId="21" applyNumberFormat="1" applyFont="1" applyFill="1" applyAlignment="1">
      <alignment horizontal="left" vertical="center"/>
      <protection/>
    </xf>
    <xf numFmtId="38" fontId="17" fillId="0" borderId="0" xfId="21" applyNumberFormat="1" applyFont="1" applyFill="1" applyAlignment="1">
      <alignment horizontal="right" vertical="center"/>
      <protection/>
    </xf>
    <xf numFmtId="0" fontId="14" fillId="0" borderId="0" xfId="21" applyFont="1" applyAlignment="1">
      <alignment horizontal="center" vertical="center"/>
      <protection/>
    </xf>
    <xf numFmtId="0" fontId="14" fillId="0" borderId="0" xfId="21" applyFont="1" applyAlignment="1">
      <alignment horizontal="right" vertical="center"/>
      <protection/>
    </xf>
    <xf numFmtId="0" fontId="17" fillId="0" borderId="0" xfId="21" applyFont="1" applyAlignment="1">
      <alignment horizontal="center" vertical="center"/>
      <protection/>
    </xf>
    <xf numFmtId="0" fontId="17" fillId="0" borderId="0" xfId="21" applyFont="1" applyAlignment="1">
      <alignment horizontal="right" vertical="center"/>
      <protection/>
    </xf>
    <xf numFmtId="3" fontId="17" fillId="0" borderId="0" xfId="21" applyNumberFormat="1" applyFont="1" applyAlignment="1">
      <alignment horizontal="right" vertical="center"/>
      <protection/>
    </xf>
    <xf numFmtId="3" fontId="17" fillId="0" borderId="0" xfId="21" applyNumberFormat="1" applyFont="1" applyAlignment="1">
      <alignment horizontal="center" vertical="center"/>
      <protection/>
    </xf>
    <xf numFmtId="3" fontId="10" fillId="0" borderId="4" xfId="21" applyNumberFormat="1" applyFont="1" applyFill="1" applyBorder="1" applyAlignment="1">
      <alignment horizontal="right"/>
      <protection/>
    </xf>
    <xf numFmtId="0" fontId="21" fillId="0" borderId="4" xfId="21" applyFont="1" applyFill="1" applyBorder="1" applyAlignment="1">
      <alignment horizontal="center"/>
      <protection/>
    </xf>
    <xf numFmtId="0" fontId="17" fillId="0" borderId="5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left" vertical="center" wrapText="1"/>
    </xf>
    <xf numFmtId="3" fontId="17" fillId="0" borderId="9" xfId="21" applyNumberFormat="1" applyFont="1" applyFill="1" applyBorder="1" applyAlignment="1">
      <alignment horizontal="center"/>
      <protection/>
    </xf>
    <xf numFmtId="3" fontId="17" fillId="0" borderId="6" xfId="21" applyNumberFormat="1" applyFont="1" applyFill="1" applyBorder="1" applyAlignment="1">
      <alignment horizontal="center"/>
      <protection/>
    </xf>
    <xf numFmtId="0" fontId="18" fillId="0" borderId="5" xfId="21" applyFont="1" applyFill="1" applyBorder="1">
      <alignment/>
      <protection/>
    </xf>
    <xf numFmtId="0" fontId="17" fillId="0" borderId="0" xfId="0" applyFont="1" applyFill="1" applyAlignment="1">
      <alignment/>
    </xf>
    <xf numFmtId="0" fontId="10" fillId="0" borderId="4" xfId="0" applyFont="1" applyFill="1" applyBorder="1" applyAlignment="1">
      <alignment horizontal="center" vertical="top" wrapText="1"/>
    </xf>
    <xf numFmtId="3" fontId="4" fillId="0" borderId="4" xfId="21" applyNumberFormat="1" applyFont="1" applyFill="1" applyBorder="1" applyAlignment="1">
      <alignment horizontal="right"/>
      <protection/>
    </xf>
    <xf numFmtId="3" fontId="39" fillId="0" borderId="1" xfId="0" applyNumberFormat="1" applyFont="1" applyFill="1" applyBorder="1" applyAlignment="1">
      <alignment horizontal="right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38" fontId="42" fillId="0" borderId="0" xfId="21" applyNumberFormat="1" applyFont="1" applyFill="1" applyAlignment="1">
      <alignment horizontal="left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9" fillId="0" borderId="15" xfId="21" applyFont="1" applyFill="1" applyBorder="1" applyAlignment="1">
      <alignment horizontal="center"/>
      <protection/>
    </xf>
    <xf numFmtId="0" fontId="9" fillId="0" borderId="12" xfId="23" applyFont="1" applyBorder="1" applyAlignment="1">
      <alignment vertical="top" wrapText="1"/>
      <protection/>
    </xf>
    <xf numFmtId="0" fontId="0" fillId="0" borderId="15" xfId="0" applyFont="1" applyBorder="1" applyAlignment="1">
      <alignment horizontal="center" vertical="top" wrapText="1"/>
    </xf>
    <xf numFmtId="38" fontId="43" fillId="0" borderId="0" xfId="0" applyNumberFormat="1" applyFont="1" applyFill="1" applyAlignment="1">
      <alignment horizontal="right"/>
    </xf>
    <xf numFmtId="38" fontId="43" fillId="0" borderId="0" xfId="0" applyNumberFormat="1" applyFont="1" applyFill="1" applyAlignment="1">
      <alignment/>
    </xf>
    <xf numFmtId="38" fontId="44" fillId="0" borderId="0" xfId="0" applyNumberFormat="1" applyFont="1" applyFill="1" applyAlignment="1">
      <alignment horizontal="right"/>
    </xf>
    <xf numFmtId="0" fontId="44" fillId="0" borderId="0" xfId="21" applyFont="1" applyAlignment="1">
      <alignment horizontal="center" vertical="center"/>
      <protection/>
    </xf>
    <xf numFmtId="38" fontId="45" fillId="0" borderId="0" xfId="0" applyNumberFormat="1" applyFont="1" applyFill="1" applyAlignment="1">
      <alignment/>
    </xf>
    <xf numFmtId="0" fontId="44" fillId="0" borderId="0" xfId="21" applyNumberFormat="1" applyFont="1" applyFill="1" applyAlignment="1">
      <alignment horizontal="left"/>
      <protection/>
    </xf>
    <xf numFmtId="38" fontId="44" fillId="0" borderId="0" xfId="21" applyNumberFormat="1" applyFont="1" applyFill="1">
      <alignment/>
      <protection/>
    </xf>
    <xf numFmtId="38" fontId="44" fillId="0" borderId="0" xfId="21" applyNumberFormat="1" applyFont="1" applyFill="1" applyAlignment="1">
      <alignment horizontal="left"/>
      <protection/>
    </xf>
    <xf numFmtId="0" fontId="25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3" fontId="39" fillId="0" borderId="1" xfId="0" applyNumberFormat="1" applyFont="1" applyFill="1" applyBorder="1" applyAlignment="1">
      <alignment horizontal="right" vertical="center"/>
    </xf>
    <xf numFmtId="3" fontId="39" fillId="0" borderId="1" xfId="0" applyNumberFormat="1" applyFont="1" applyFill="1" applyBorder="1" applyAlignment="1">
      <alignment horizontal="center" vertical="center"/>
    </xf>
    <xf numFmtId="3" fontId="30" fillId="0" borderId="1" xfId="0" applyNumberFormat="1" applyFont="1" applyFill="1" applyBorder="1" applyAlignment="1">
      <alignment horizontal="center" vertical="center"/>
    </xf>
    <xf numFmtId="3" fontId="39" fillId="0" borderId="1" xfId="0" applyNumberFormat="1" applyFont="1" applyFill="1" applyBorder="1" applyAlignment="1">
      <alignment horizontal="right" vertical="center" wrapText="1"/>
    </xf>
    <xf numFmtId="3" fontId="38" fillId="0" borderId="1" xfId="0" applyNumberFormat="1" applyFont="1" applyFill="1" applyBorder="1" applyAlignment="1">
      <alignment horizontal="center" vertical="center"/>
    </xf>
    <xf numFmtId="38" fontId="14" fillId="0" borderId="0" xfId="22" applyNumberFormat="1" applyFont="1" applyFill="1" applyAlignment="1">
      <alignment/>
      <protection/>
    </xf>
    <xf numFmtId="38" fontId="47" fillId="0" borderId="0" xfId="0" applyNumberFormat="1" applyFont="1" applyFill="1" applyAlignment="1">
      <alignment/>
    </xf>
    <xf numFmtId="38" fontId="47" fillId="0" borderId="0" xfId="0" applyNumberFormat="1" applyFont="1" applyFill="1" applyAlignment="1">
      <alignment horizontal="right"/>
    </xf>
    <xf numFmtId="0" fontId="17" fillId="0" borderId="1" xfId="0" applyFont="1" applyBorder="1" applyAlignment="1">
      <alignment horizontal="right" vertical="center"/>
    </xf>
    <xf numFmtId="3" fontId="17" fillId="0" borderId="1" xfId="0" applyNumberFormat="1" applyFont="1" applyBorder="1" applyAlignment="1">
      <alignment horizontal="right" vertical="center"/>
    </xf>
    <xf numFmtId="3" fontId="32" fillId="2" borderId="1" xfId="0" applyNumberFormat="1" applyFont="1" applyFill="1" applyBorder="1" applyAlignment="1">
      <alignment wrapText="1"/>
    </xf>
    <xf numFmtId="3" fontId="14" fillId="2" borderId="1" xfId="0" applyNumberFormat="1" applyFont="1" applyFill="1" applyBorder="1" applyAlignment="1">
      <alignment wrapText="1"/>
    </xf>
    <xf numFmtId="0" fontId="14" fillId="0" borderId="12" xfId="21" applyFont="1" applyFill="1" applyBorder="1" applyAlignment="1">
      <alignment horizontal="center"/>
      <protection/>
    </xf>
    <xf numFmtId="3" fontId="0" fillId="0" borderId="0" xfId="0" applyNumberFormat="1" applyFont="1" applyFill="1" applyAlignment="1">
      <alignment/>
    </xf>
    <xf numFmtId="0" fontId="0" fillId="0" borderId="0" xfId="21" applyFont="1" applyFill="1" applyBorder="1">
      <alignment/>
      <protection/>
    </xf>
    <xf numFmtId="0" fontId="26" fillId="0" borderId="4" xfId="21" applyFont="1" applyFill="1" applyBorder="1">
      <alignment/>
      <protection/>
    </xf>
    <xf numFmtId="0" fontId="26" fillId="0" borderId="4" xfId="21" applyFont="1" applyFill="1" applyBorder="1" applyAlignment="1">
      <alignment horizontal="right"/>
      <protection/>
    </xf>
    <xf numFmtId="0" fontId="0" fillId="0" borderId="1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3" fontId="0" fillId="0" borderId="31" xfId="21" applyNumberFormat="1" applyFont="1" applyFill="1" applyBorder="1" applyAlignment="1">
      <alignment horizontal="center"/>
      <protection/>
    </xf>
    <xf numFmtId="3" fontId="22" fillId="0" borderId="1" xfId="21" applyNumberFormat="1" applyFont="1" applyFill="1" applyBorder="1">
      <alignment/>
      <protection/>
    </xf>
    <xf numFmtId="3" fontId="49" fillId="0" borderId="1" xfId="21" applyNumberFormat="1" applyFont="1" applyFill="1" applyBorder="1" applyAlignment="1">
      <alignment horizontal="center" vertical="center"/>
      <protection/>
    </xf>
    <xf numFmtId="0" fontId="44" fillId="0" borderId="0" xfId="21" applyFont="1" applyFill="1" applyAlignment="1">
      <alignment horizontal="center" vertical="center"/>
      <protection/>
    </xf>
    <xf numFmtId="0" fontId="44" fillId="0" borderId="0" xfId="21" applyFont="1" applyFill="1">
      <alignment/>
      <protection/>
    </xf>
    <xf numFmtId="3" fontId="44" fillId="0" borderId="0" xfId="21" applyNumberFormat="1" applyFont="1" applyFill="1">
      <alignment/>
      <protection/>
    </xf>
    <xf numFmtId="38" fontId="14" fillId="0" borderId="0" xfId="22" applyNumberFormat="1" applyFont="1" applyFill="1" applyAlignment="1">
      <alignment vertical="center"/>
      <protection/>
    </xf>
    <xf numFmtId="0" fontId="17" fillId="0" borderId="0" xfId="0" applyFont="1" applyFill="1" applyAlignment="1">
      <alignment horizontal="center" vertical="center"/>
    </xf>
    <xf numFmtId="0" fontId="14" fillId="0" borderId="12" xfId="21" applyFont="1" applyFill="1" applyBorder="1" applyAlignment="1">
      <alignment horizontal="center" vertical="center"/>
      <protection/>
    </xf>
    <xf numFmtId="0" fontId="33" fillId="0" borderId="1" xfId="21" applyFont="1" applyFill="1" applyBorder="1" applyAlignment="1">
      <alignment horizontal="center" vertical="center" wrapText="1"/>
      <protection/>
    </xf>
    <xf numFmtId="0" fontId="14" fillId="0" borderId="1" xfId="21" applyFont="1" applyFill="1" applyBorder="1" applyAlignment="1">
      <alignment horizontal="right" vertical="center"/>
      <protection/>
    </xf>
    <xf numFmtId="0" fontId="31" fillId="0" borderId="3" xfId="21" applyFont="1" applyFill="1" applyBorder="1" applyAlignment="1">
      <alignment horizontal="center" vertical="center"/>
      <protection/>
    </xf>
    <xf numFmtId="0" fontId="14" fillId="0" borderId="32" xfId="21" applyFont="1" applyFill="1" applyBorder="1" applyAlignment="1">
      <alignment horizontal="right" vertical="center"/>
      <protection/>
    </xf>
    <xf numFmtId="0" fontId="14" fillId="0" borderId="32" xfId="21" applyFont="1" applyFill="1" applyBorder="1" applyAlignment="1">
      <alignment horizontal="center" vertical="center"/>
      <protection/>
    </xf>
    <xf numFmtId="0" fontId="17" fillId="0" borderId="12" xfId="21" applyFont="1" applyFill="1" applyBorder="1" applyAlignment="1">
      <alignment horizontal="center" vertical="center"/>
      <protection/>
    </xf>
    <xf numFmtId="0" fontId="17" fillId="0" borderId="1" xfId="21" applyNumberFormat="1" applyFont="1" applyFill="1" applyBorder="1" applyAlignment="1">
      <alignment horizontal="left" vertical="center" wrapText="1"/>
      <protection/>
    </xf>
    <xf numFmtId="0" fontId="17" fillId="0" borderId="1" xfId="21" applyFont="1" applyFill="1" applyBorder="1" applyAlignment="1">
      <alignment horizontal="center" vertical="center" wrapText="1"/>
      <protection/>
    </xf>
    <xf numFmtId="3" fontId="17" fillId="0" borderId="16" xfId="21" applyNumberFormat="1" applyFont="1" applyFill="1" applyBorder="1" applyAlignment="1">
      <alignment horizontal="right" vertical="center"/>
      <protection/>
    </xf>
    <xf numFmtId="3" fontId="17" fillId="0" borderId="1" xfId="21" applyNumberFormat="1" applyFont="1" applyFill="1" applyBorder="1" applyAlignment="1">
      <alignment horizontal="center" vertical="center"/>
      <protection/>
    </xf>
    <xf numFmtId="0" fontId="17" fillId="0" borderId="1" xfId="21" applyFont="1" applyFill="1" applyBorder="1" applyAlignment="1">
      <alignment horizontal="center" vertical="center"/>
      <protection/>
    </xf>
    <xf numFmtId="0" fontId="17" fillId="0" borderId="33" xfId="21" applyNumberFormat="1" applyFont="1" applyFill="1" applyBorder="1" applyAlignment="1">
      <alignment horizontal="left" vertical="center" wrapText="1"/>
      <protection/>
    </xf>
    <xf numFmtId="0" fontId="17" fillId="0" borderId="33" xfId="21" applyFont="1" applyFill="1" applyBorder="1" applyAlignment="1">
      <alignment horizontal="center" vertical="center"/>
      <protection/>
    </xf>
    <xf numFmtId="0" fontId="14" fillId="0" borderId="33" xfId="21" applyFont="1" applyFill="1" applyBorder="1" applyAlignment="1">
      <alignment horizontal="center" vertical="center"/>
      <protection/>
    </xf>
    <xf numFmtId="3" fontId="14" fillId="0" borderId="1" xfId="21" applyNumberFormat="1" applyFont="1" applyFill="1" applyBorder="1" applyAlignment="1">
      <alignment horizontal="right" vertical="center"/>
      <protection/>
    </xf>
    <xf numFmtId="3" fontId="14" fillId="0" borderId="1" xfId="21" applyNumberFormat="1" applyFont="1" applyFill="1" applyBorder="1" applyAlignment="1">
      <alignment horizontal="center" vertical="center"/>
      <protection/>
    </xf>
    <xf numFmtId="0" fontId="14" fillId="0" borderId="1" xfId="21" applyFont="1" applyFill="1" applyBorder="1" applyAlignment="1">
      <alignment horizontal="center" vertical="center"/>
      <protection/>
    </xf>
    <xf numFmtId="3" fontId="17" fillId="0" borderId="1" xfId="21" applyNumberFormat="1" applyFont="1" applyFill="1" applyBorder="1" applyAlignment="1">
      <alignment horizontal="right" vertical="center"/>
      <protection/>
    </xf>
    <xf numFmtId="0" fontId="17" fillId="0" borderId="1" xfId="21" applyFont="1" applyFill="1" applyBorder="1" applyAlignment="1">
      <alignment horizontal="left" vertical="center" wrapText="1"/>
      <protection/>
    </xf>
    <xf numFmtId="0" fontId="38" fillId="0" borderId="1" xfId="21" applyFont="1" applyFill="1" applyBorder="1" applyAlignment="1">
      <alignment horizontal="center" vertical="center"/>
      <protection/>
    </xf>
    <xf numFmtId="0" fontId="14" fillId="0" borderId="33" xfId="21" applyFont="1" applyFill="1" applyBorder="1" applyAlignment="1">
      <alignment horizontal="left" vertical="center"/>
      <protection/>
    </xf>
    <xf numFmtId="0" fontId="17" fillId="0" borderId="32" xfId="21" applyFont="1" applyFill="1" applyBorder="1" applyAlignment="1">
      <alignment horizontal="center" vertical="center"/>
      <protection/>
    </xf>
    <xf numFmtId="0" fontId="17" fillId="0" borderId="1" xfId="21" applyFont="1" applyFill="1" applyBorder="1" applyAlignment="1">
      <alignment horizontal="right" vertical="center"/>
      <protection/>
    </xf>
    <xf numFmtId="0" fontId="17" fillId="0" borderId="1" xfId="21" applyFont="1" applyFill="1" applyBorder="1" applyAlignment="1">
      <alignment horizontal="left" vertical="center"/>
      <protection/>
    </xf>
    <xf numFmtId="0" fontId="31" fillId="0" borderId="1" xfId="21" applyFont="1" applyFill="1" applyBorder="1" applyAlignment="1">
      <alignment horizontal="center" vertical="center"/>
      <protection/>
    </xf>
    <xf numFmtId="0" fontId="14" fillId="0" borderId="12" xfId="21" applyFont="1" applyFill="1" applyBorder="1" applyAlignment="1">
      <alignment vertical="center"/>
      <protection/>
    </xf>
    <xf numFmtId="0" fontId="14" fillId="0" borderId="15" xfId="21" applyFont="1" applyFill="1" applyBorder="1" applyAlignment="1">
      <alignment vertical="center"/>
      <protection/>
    </xf>
    <xf numFmtId="0" fontId="14" fillId="0" borderId="16" xfId="21" applyFont="1" applyFill="1" applyBorder="1" applyAlignment="1">
      <alignment vertical="center"/>
      <protection/>
    </xf>
    <xf numFmtId="0" fontId="17" fillId="0" borderId="10" xfId="21" applyFont="1" applyFill="1" applyBorder="1" applyAlignment="1">
      <alignment horizontal="center" vertical="center"/>
      <protection/>
    </xf>
    <xf numFmtId="0" fontId="17" fillId="0" borderId="2" xfId="21" applyFont="1" applyFill="1" applyBorder="1" applyAlignment="1">
      <alignment horizontal="left" vertical="center" wrapText="1"/>
      <protection/>
    </xf>
    <xf numFmtId="0" fontId="17" fillId="0" borderId="2" xfId="21" applyFont="1" applyFill="1" applyBorder="1" applyAlignment="1">
      <alignment horizontal="center" vertical="center" wrapText="1"/>
      <protection/>
    </xf>
    <xf numFmtId="0" fontId="17" fillId="0" borderId="2" xfId="21" applyNumberFormat="1" applyFont="1" applyFill="1" applyBorder="1" applyAlignment="1">
      <alignment horizontal="left" vertical="center" wrapText="1"/>
      <protection/>
    </xf>
    <xf numFmtId="3" fontId="17" fillId="0" borderId="2" xfId="21" applyNumberFormat="1" applyFont="1" applyFill="1" applyBorder="1" applyAlignment="1">
      <alignment horizontal="right" vertical="center"/>
      <protection/>
    </xf>
    <xf numFmtId="3" fontId="17" fillId="0" borderId="2" xfId="21" applyNumberFormat="1" applyFont="1" applyFill="1" applyBorder="1" applyAlignment="1">
      <alignment horizontal="center" vertical="center"/>
      <protection/>
    </xf>
    <xf numFmtId="0" fontId="17" fillId="0" borderId="2" xfId="21" applyFont="1" applyFill="1" applyBorder="1" applyAlignment="1">
      <alignment horizontal="center" vertical="center"/>
      <protection/>
    </xf>
    <xf numFmtId="0" fontId="0" fillId="0" borderId="1" xfId="21" applyFont="1" applyFill="1" applyBorder="1" applyAlignment="1">
      <alignment horizontal="center" vertical="center" wrapText="1"/>
      <protection/>
    </xf>
    <xf numFmtId="0" fontId="30" fillId="0" borderId="1" xfId="21" applyFont="1" applyFill="1" applyBorder="1" applyAlignment="1">
      <alignment horizontal="left" vertical="center" wrapText="1"/>
      <protection/>
    </xf>
    <xf numFmtId="0" fontId="30" fillId="0" borderId="1" xfId="21" applyFont="1" applyFill="1" applyBorder="1" applyAlignment="1">
      <alignment horizontal="center" vertical="center" wrapText="1"/>
      <protection/>
    </xf>
    <xf numFmtId="0" fontId="30" fillId="0" borderId="18" xfId="21" applyFont="1" applyFill="1" applyBorder="1" applyAlignment="1">
      <alignment horizontal="left" vertical="center" wrapText="1"/>
      <protection/>
    </xf>
    <xf numFmtId="3" fontId="14" fillId="2" borderId="1" xfId="21" applyNumberFormat="1" applyFont="1" applyFill="1" applyBorder="1" applyAlignment="1">
      <alignment horizontal="right" vertical="center"/>
      <protection/>
    </xf>
    <xf numFmtId="0" fontId="30" fillId="0" borderId="1" xfId="21" applyFont="1" applyFill="1" applyBorder="1" applyAlignment="1">
      <alignment vertical="center" wrapText="1"/>
      <protection/>
    </xf>
    <xf numFmtId="0" fontId="17" fillId="0" borderId="1" xfId="21" applyFont="1" applyFill="1" applyBorder="1" applyAlignment="1">
      <alignment vertical="center" wrapText="1"/>
      <protection/>
    </xf>
    <xf numFmtId="0" fontId="38" fillId="0" borderId="1" xfId="21" applyFont="1" applyFill="1" applyBorder="1" applyAlignment="1">
      <alignment horizontal="right" vertical="center"/>
      <protection/>
    </xf>
    <xf numFmtId="3" fontId="14" fillId="0" borderId="16" xfId="21" applyNumberFormat="1" applyFont="1" applyFill="1" applyBorder="1" applyAlignment="1">
      <alignment horizontal="right" vertical="center"/>
      <protection/>
    </xf>
    <xf numFmtId="3" fontId="17" fillId="0" borderId="1" xfId="21" applyNumberFormat="1" applyFont="1" applyFill="1" applyBorder="1" applyAlignment="1">
      <alignment vertical="center"/>
      <protection/>
    </xf>
    <xf numFmtId="0" fontId="48" fillId="0" borderId="1" xfId="21" applyFont="1" applyFill="1" applyBorder="1" applyAlignment="1">
      <alignment horizontal="right" vertical="center"/>
      <protection/>
    </xf>
    <xf numFmtId="3" fontId="17" fillId="0" borderId="16" xfId="21" applyNumberFormat="1" applyFont="1" applyFill="1" applyBorder="1" applyAlignment="1">
      <alignment horizontal="center" vertical="center"/>
      <protection/>
    </xf>
    <xf numFmtId="3" fontId="14" fillId="0" borderId="32" xfId="21" applyNumberFormat="1" applyFont="1" applyFill="1" applyBorder="1" applyAlignment="1">
      <alignment horizontal="right" vertical="center"/>
      <protection/>
    </xf>
    <xf numFmtId="0" fontId="14" fillId="0" borderId="15" xfId="21" applyFont="1" applyFill="1" applyBorder="1" applyAlignment="1">
      <alignment horizontal="center" vertical="center"/>
      <protection/>
    </xf>
    <xf numFmtId="0" fontId="17" fillId="0" borderId="33" xfId="21" applyFont="1" applyFill="1" applyBorder="1" applyAlignment="1">
      <alignment horizontal="left" vertical="center"/>
      <protection/>
    </xf>
    <xf numFmtId="0" fontId="17" fillId="0" borderId="32" xfId="21" applyFont="1" applyFill="1" applyBorder="1" applyAlignment="1">
      <alignment horizontal="left" vertical="center"/>
      <protection/>
    </xf>
    <xf numFmtId="0" fontId="17" fillId="0" borderId="15" xfId="21" applyFont="1" applyFill="1" applyBorder="1" applyAlignment="1">
      <alignment horizontal="center" vertical="center"/>
      <protection/>
    </xf>
    <xf numFmtId="3" fontId="17" fillId="0" borderId="1" xfId="21" applyNumberFormat="1" applyFont="1" applyFill="1" applyBorder="1" applyAlignment="1">
      <alignment horizontal="right" vertical="center" wrapText="1"/>
      <protection/>
    </xf>
    <xf numFmtId="3" fontId="17" fillId="0" borderId="1" xfId="21" applyNumberFormat="1" applyFont="1" applyFill="1" applyBorder="1" applyAlignment="1">
      <alignment horizontal="center" vertical="center" wrapText="1"/>
      <protection/>
    </xf>
    <xf numFmtId="3" fontId="0" fillId="0" borderId="1" xfId="21" applyNumberFormat="1" applyFont="1" applyFill="1" applyBorder="1" applyAlignment="1">
      <alignment horizontal="right" vertical="center" wrapText="1"/>
      <protection/>
    </xf>
    <xf numFmtId="3" fontId="0" fillId="0" borderId="1" xfId="21" applyNumberFormat="1" applyFont="1" applyFill="1" applyBorder="1" applyAlignment="1">
      <alignment horizontal="center" vertical="center" wrapText="1"/>
      <protection/>
    </xf>
    <xf numFmtId="0" fontId="14" fillId="0" borderId="1" xfId="21" applyFont="1" applyFill="1" applyBorder="1" applyAlignment="1">
      <alignment horizontal="center" vertical="center" wrapText="1"/>
      <protection/>
    </xf>
    <xf numFmtId="3" fontId="14" fillId="0" borderId="1" xfId="21" applyNumberFormat="1" applyFont="1" applyFill="1" applyBorder="1" applyAlignment="1">
      <alignment horizontal="right" vertical="center" wrapText="1"/>
      <protection/>
    </xf>
    <xf numFmtId="3" fontId="33" fillId="0" borderId="1" xfId="21" applyNumberFormat="1" applyFont="1" applyFill="1" applyBorder="1" applyAlignment="1">
      <alignment horizontal="right" vertical="center" wrapText="1"/>
      <protection/>
    </xf>
    <xf numFmtId="0" fontId="17" fillId="0" borderId="0" xfId="21" applyFont="1" applyFill="1" applyBorder="1" applyAlignment="1">
      <alignment horizontal="center" vertical="center" wrapText="1"/>
      <protection/>
    </xf>
    <xf numFmtId="38" fontId="29" fillId="0" borderId="0" xfId="21" applyNumberFormat="1" applyFont="1" applyFill="1" applyAlignment="1">
      <alignment vertical="center"/>
      <protection/>
    </xf>
    <xf numFmtId="0" fontId="17" fillId="0" borderId="0" xfId="21" applyFont="1" applyFill="1" applyBorder="1" applyAlignment="1">
      <alignment horizontal="left" vertical="center" wrapText="1"/>
      <protection/>
    </xf>
    <xf numFmtId="0" fontId="17" fillId="0" borderId="0" xfId="21" applyFont="1" applyFill="1" applyBorder="1" applyAlignment="1">
      <alignment horizontal="right" vertical="center" wrapTex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right" vertical="center"/>
    </xf>
    <xf numFmtId="0" fontId="25" fillId="0" borderId="1" xfId="23" applyFont="1" applyBorder="1" applyAlignment="1">
      <alignment horizontal="center" vertical="center" wrapText="1"/>
      <protection/>
    </xf>
    <xf numFmtId="0" fontId="7" fillId="0" borderId="1" xfId="23" applyFont="1" applyBorder="1" applyAlignment="1">
      <alignment vertical="top" wrapText="1"/>
      <protection/>
    </xf>
    <xf numFmtId="0" fontId="0" fillId="0" borderId="12" xfId="0" applyFont="1" applyBorder="1" applyAlignment="1">
      <alignment/>
    </xf>
    <xf numFmtId="3" fontId="9" fillId="0" borderId="1" xfId="23" applyNumberFormat="1" applyFont="1" applyBorder="1" applyAlignment="1">
      <alignment horizontal="right" vertical="top" wrapText="1"/>
      <protection/>
    </xf>
    <xf numFmtId="3" fontId="9" fillId="2" borderId="1" xfId="0" applyNumberFormat="1" applyFont="1" applyFill="1" applyBorder="1" applyAlignment="1">
      <alignment/>
    </xf>
    <xf numFmtId="3" fontId="12" fillId="0" borderId="12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0" fontId="46" fillId="0" borderId="1" xfId="0" applyFont="1" applyBorder="1" applyAlignment="1">
      <alignment horizontal="right"/>
    </xf>
    <xf numFmtId="0" fontId="0" fillId="0" borderId="1" xfId="21" applyFont="1" applyFill="1" applyBorder="1" applyAlignment="1">
      <alignment horizontal="right" vertical="center" wrapText="1"/>
      <protection/>
    </xf>
    <xf numFmtId="0" fontId="9" fillId="0" borderId="1" xfId="21" applyFont="1" applyFill="1" applyBorder="1" applyAlignment="1">
      <alignment horizontal="left" vertical="center" wrapText="1"/>
      <protection/>
    </xf>
    <xf numFmtId="3" fontId="4" fillId="0" borderId="1" xfId="21" applyNumberFormat="1" applyFont="1" applyFill="1" applyBorder="1" applyAlignment="1">
      <alignment horizontal="right" vertical="center" wrapText="1"/>
      <protection/>
    </xf>
    <xf numFmtId="0" fontId="9" fillId="0" borderId="1" xfId="21" applyFont="1" applyFill="1" applyBorder="1" applyAlignment="1">
      <alignment horizontal="right" vertical="center" wrapText="1"/>
      <protection/>
    </xf>
    <xf numFmtId="0" fontId="0" fillId="0" borderId="0" xfId="21" applyFont="1" applyFill="1" applyBorder="1" applyAlignment="1">
      <alignment horizontal="center" vertical="center" wrapText="1"/>
      <protection/>
    </xf>
    <xf numFmtId="0" fontId="0" fillId="0" borderId="0" xfId="21" applyFont="1" applyFill="1" applyBorder="1" applyAlignment="1">
      <alignment horizontal="right" vertical="center" wrapText="1"/>
      <protection/>
    </xf>
    <xf numFmtId="0" fontId="44" fillId="0" borderId="0" xfId="21" applyFont="1" applyAlignment="1">
      <alignment horizontal="left" vertical="center"/>
      <protection/>
    </xf>
    <xf numFmtId="38" fontId="45" fillId="0" borderId="0" xfId="0" applyNumberFormat="1" applyFont="1" applyFill="1" applyAlignment="1">
      <alignment horizontal="center" vertical="center"/>
    </xf>
    <xf numFmtId="0" fontId="44" fillId="0" borderId="0" xfId="21" applyNumberFormat="1" applyFont="1" applyFill="1" applyAlignment="1">
      <alignment horizontal="center" vertical="center"/>
      <protection/>
    </xf>
    <xf numFmtId="38" fontId="44" fillId="0" borderId="0" xfId="21" applyNumberFormat="1" applyFont="1" applyFill="1" applyAlignment="1">
      <alignment horizontal="center" vertical="center"/>
      <protection/>
    </xf>
    <xf numFmtId="38" fontId="44" fillId="0" borderId="0" xfId="21" applyNumberFormat="1" applyFont="1" applyFill="1" applyAlignment="1">
      <alignment horizontal="right" vertical="center"/>
      <protection/>
    </xf>
    <xf numFmtId="0" fontId="44" fillId="0" borderId="0" xfId="21" applyFont="1" applyAlignment="1">
      <alignment horizontal="right" vertical="center"/>
      <protection/>
    </xf>
    <xf numFmtId="3" fontId="44" fillId="0" borderId="0" xfId="21" applyNumberFormat="1" applyFont="1" applyAlignment="1">
      <alignment horizontal="right" vertical="center"/>
      <protection/>
    </xf>
    <xf numFmtId="3" fontId="44" fillId="0" borderId="0" xfId="21" applyNumberFormat="1" applyFont="1" applyAlignment="1">
      <alignment horizontal="center" vertical="center"/>
      <protection/>
    </xf>
    <xf numFmtId="0" fontId="0" fillId="0" borderId="0" xfId="21" applyFont="1" applyFill="1" applyBorder="1" applyAlignment="1">
      <alignment horizontal="left" vertical="center" wrapText="1"/>
      <protection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38" fontId="31" fillId="0" borderId="0" xfId="22" applyNumberFormat="1" applyFont="1" applyFill="1" applyAlignment="1">
      <alignment/>
      <protection/>
    </xf>
    <xf numFmtId="0" fontId="48" fillId="0" borderId="16" xfId="0" applyFont="1" applyBorder="1" applyAlignment="1">
      <alignment horizontal="right"/>
    </xf>
    <xf numFmtId="3" fontId="33" fillId="2" borderId="1" xfId="15" applyNumberFormat="1" applyFont="1" applyFill="1" applyBorder="1" applyAlignment="1">
      <alignment/>
    </xf>
    <xf numFmtId="172" fontId="14" fillId="2" borderId="1" xfId="15" applyNumberFormat="1" applyFont="1" applyFill="1" applyBorder="1" applyAlignment="1">
      <alignment/>
    </xf>
    <xf numFmtId="1" fontId="14" fillId="2" borderId="1" xfId="0" applyNumberFormat="1" applyFont="1" applyFill="1" applyBorder="1" applyAlignment="1">
      <alignment/>
    </xf>
    <xf numFmtId="0" fontId="17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right" vertical="center" wrapText="1"/>
    </xf>
    <xf numFmtId="172" fontId="17" fillId="0" borderId="1" xfId="15" applyNumberFormat="1" applyFont="1" applyBorder="1" applyAlignment="1">
      <alignment vertical="center"/>
    </xf>
    <xf numFmtId="1" fontId="17" fillId="0" borderId="1" xfId="0" applyNumberFormat="1" applyFont="1" applyBorder="1" applyAlignment="1">
      <alignment vertical="center"/>
    </xf>
    <xf numFmtId="172" fontId="17" fillId="0" borderId="12" xfId="15" applyNumberFormat="1" applyFont="1" applyBorder="1" applyAlignment="1">
      <alignment vertical="center"/>
    </xf>
    <xf numFmtId="0" fontId="17" fillId="0" borderId="1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right" vertical="center"/>
    </xf>
    <xf numFmtId="0" fontId="14" fillId="0" borderId="1" xfId="0" applyFont="1" applyBorder="1" applyAlignment="1">
      <alignment horizontal="left" vertical="top" wrapText="1"/>
    </xf>
    <xf numFmtId="0" fontId="14" fillId="0" borderId="0" xfId="0" applyFont="1" applyBorder="1" applyAlignment="1">
      <alignment vertical="top" wrapText="1"/>
    </xf>
    <xf numFmtId="0" fontId="30" fillId="0" borderId="3" xfId="0" applyFont="1" applyFill="1" applyBorder="1" applyAlignment="1">
      <alignment horizontal="center" vertical="center" wrapText="1"/>
    </xf>
    <xf numFmtId="0" fontId="14" fillId="0" borderId="1" xfId="21" applyFont="1" applyFill="1" applyBorder="1">
      <alignment/>
      <protection/>
    </xf>
    <xf numFmtId="0" fontId="42" fillId="0" borderId="0" xfId="21" applyFont="1" applyAlignment="1">
      <alignment horizontal="center" vertical="center"/>
      <protection/>
    </xf>
    <xf numFmtId="0" fontId="42" fillId="0" borderId="0" xfId="21" applyNumberFormat="1" applyFont="1" applyFill="1" applyAlignment="1">
      <alignment horizontal="left"/>
      <protection/>
    </xf>
    <xf numFmtId="38" fontId="42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38" fontId="42" fillId="0" borderId="0" xfId="21" applyNumberFormat="1" applyFont="1" applyFill="1">
      <alignment/>
      <protection/>
    </xf>
    <xf numFmtId="0" fontId="42" fillId="0" borderId="0" xfId="21" applyFont="1">
      <alignment/>
      <protection/>
    </xf>
    <xf numFmtId="3" fontId="42" fillId="0" borderId="0" xfId="21" applyNumberFormat="1" applyFont="1">
      <alignment/>
      <protection/>
    </xf>
    <xf numFmtId="0" fontId="53" fillId="0" borderId="0" xfId="21" applyFont="1" applyAlignment="1">
      <alignment horizontal="center" vertical="center"/>
      <protection/>
    </xf>
    <xf numFmtId="38" fontId="52" fillId="0" borderId="0" xfId="21" applyNumberFormat="1" applyFont="1" applyFill="1" applyAlignment="1">
      <alignment horizontal="left"/>
      <protection/>
    </xf>
    <xf numFmtId="0" fontId="53" fillId="0" borderId="0" xfId="21" applyFont="1">
      <alignment/>
      <protection/>
    </xf>
    <xf numFmtId="38" fontId="39" fillId="3" borderId="1" xfId="0" applyNumberFormat="1" applyFont="1" applyFill="1" applyBorder="1" applyAlignment="1">
      <alignment vertical="top" wrapText="1"/>
    </xf>
    <xf numFmtId="0" fontId="38" fillId="3" borderId="1" xfId="0" applyNumberFormat="1" applyFont="1" applyFill="1" applyBorder="1" applyAlignment="1">
      <alignment horizontal="center"/>
    </xf>
    <xf numFmtId="38" fontId="30" fillId="3" borderId="1" xfId="0" applyNumberFormat="1" applyFont="1" applyFill="1" applyBorder="1" applyAlignment="1">
      <alignment horizontal="left"/>
    </xf>
    <xf numFmtId="38" fontId="17" fillId="3" borderId="16" xfId="0" applyNumberFormat="1" applyFont="1" applyFill="1" applyBorder="1" applyAlignment="1">
      <alignment horizontal="right"/>
    </xf>
    <xf numFmtId="38" fontId="30" fillId="3" borderId="1" xfId="21" applyNumberFormat="1" applyFont="1" applyFill="1" applyBorder="1">
      <alignment/>
      <protection/>
    </xf>
    <xf numFmtId="38" fontId="17" fillId="3" borderId="12" xfId="22" applyNumberFormat="1" applyFont="1" applyFill="1" applyBorder="1" applyAlignment="1">
      <alignment horizontal="right"/>
      <protection/>
    </xf>
    <xf numFmtId="38" fontId="30" fillId="3" borderId="1" xfId="0" applyNumberFormat="1" applyFont="1" applyFill="1" applyBorder="1" applyAlignment="1">
      <alignment/>
    </xf>
    <xf numFmtId="0" fontId="30" fillId="3" borderId="0" xfId="0" applyFont="1" applyFill="1" applyAlignment="1">
      <alignment/>
    </xf>
    <xf numFmtId="38" fontId="14" fillId="0" borderId="0" xfId="22" applyNumberFormat="1" applyFont="1" applyFill="1" applyAlignment="1">
      <alignment/>
      <protection/>
    </xf>
    <xf numFmtId="0" fontId="14" fillId="0" borderId="0" xfId="22" applyNumberFormat="1" applyFont="1" applyFill="1" applyAlignment="1">
      <alignment horizontal="center"/>
      <protection/>
    </xf>
    <xf numFmtId="38" fontId="14" fillId="0" borderId="0" xfId="22" applyNumberFormat="1" applyFont="1" applyFill="1" applyAlignment="1">
      <alignment horizontal="left"/>
      <protection/>
    </xf>
    <xf numFmtId="38" fontId="14" fillId="0" borderId="0" xfId="22" applyNumberFormat="1" applyFont="1" applyFill="1" applyAlignment="1">
      <alignment horizontal="right"/>
      <protection/>
    </xf>
    <xf numFmtId="38" fontId="14" fillId="0" borderId="0" xfId="22" applyNumberFormat="1" applyFont="1" applyFill="1" applyAlignment="1">
      <alignment horizontal="center"/>
      <protection/>
    </xf>
    <xf numFmtId="38" fontId="14" fillId="0" borderId="0" xfId="22" applyNumberFormat="1" applyFont="1" applyFill="1">
      <alignment/>
      <protection/>
    </xf>
    <xf numFmtId="0" fontId="30" fillId="0" borderId="0" xfId="0" applyFont="1" applyFill="1" applyAlignment="1">
      <alignment/>
    </xf>
    <xf numFmtId="38" fontId="36" fillId="0" borderId="0" xfId="22" applyNumberFormat="1" applyFont="1" applyFill="1" applyAlignment="1">
      <alignment horizontal="center"/>
      <protection/>
    </xf>
    <xf numFmtId="38" fontId="54" fillId="0" borderId="0" xfId="22" applyNumberFormat="1" applyFont="1" applyFill="1" applyAlignment="1">
      <alignment horizontal="center"/>
      <protection/>
    </xf>
    <xf numFmtId="38" fontId="40" fillId="0" borderId="0" xfId="22" applyNumberFormat="1" applyFont="1" applyFill="1">
      <alignment/>
      <protection/>
    </xf>
    <xf numFmtId="0" fontId="32" fillId="0" borderId="0" xfId="22" applyNumberFormat="1" applyFont="1" applyFill="1" applyAlignment="1">
      <alignment horizontal="center"/>
      <protection/>
    </xf>
    <xf numFmtId="38" fontId="32" fillId="0" borderId="0" xfId="22" applyNumberFormat="1" applyFont="1" applyFill="1" applyAlignment="1">
      <alignment horizontal="left"/>
      <protection/>
    </xf>
    <xf numFmtId="38" fontId="30" fillId="0" borderId="0" xfId="0" applyNumberFormat="1" applyFont="1" applyFill="1" applyAlignment="1">
      <alignment/>
    </xf>
    <xf numFmtId="38" fontId="17" fillId="0" borderId="0" xfId="0" applyNumberFormat="1" applyFont="1" applyFill="1" applyAlignment="1">
      <alignment horizontal="right"/>
    </xf>
    <xf numFmtId="38" fontId="14" fillId="0" borderId="32" xfId="22" applyNumberFormat="1" applyFont="1" applyFill="1" applyBorder="1" applyAlignment="1">
      <alignment horizontal="center" vertical="center" wrapText="1"/>
      <protection/>
    </xf>
    <xf numFmtId="38" fontId="14" fillId="0" borderId="2" xfId="22" applyNumberFormat="1" applyFont="1" applyFill="1" applyBorder="1" applyAlignment="1">
      <alignment horizontal="center" vertical="center" wrapText="1"/>
      <protection/>
    </xf>
    <xf numFmtId="38" fontId="33" fillId="0" borderId="1" xfId="22" applyNumberFormat="1" applyFont="1" applyFill="1" applyBorder="1" applyAlignment="1">
      <alignment horizontal="center" vertical="center" wrapText="1"/>
      <protection/>
    </xf>
    <xf numFmtId="38" fontId="32" fillId="0" borderId="12" xfId="22" applyNumberFormat="1" applyFont="1" applyFill="1" applyBorder="1" applyAlignment="1">
      <alignment horizontal="center" vertical="center" wrapText="1"/>
      <protection/>
    </xf>
    <xf numFmtId="38" fontId="32" fillId="0" borderId="1" xfId="21" applyNumberFormat="1" applyFont="1" applyFill="1" applyBorder="1" applyAlignment="1">
      <alignment horizontal="left"/>
      <protection/>
    </xf>
    <xf numFmtId="38" fontId="17" fillId="0" borderId="12" xfId="22" applyNumberFormat="1" applyFont="1" applyFill="1" applyBorder="1" applyAlignment="1">
      <alignment horizontal="right"/>
      <protection/>
    </xf>
    <xf numFmtId="38" fontId="30" fillId="0" borderId="1" xfId="0" applyNumberFormat="1" applyFont="1" applyFill="1" applyBorder="1" applyAlignment="1">
      <alignment horizontal="left"/>
    </xf>
    <xf numFmtId="38" fontId="41" fillId="0" borderId="1" xfId="21" applyNumberFormat="1" applyFont="1" applyFill="1" applyBorder="1" applyAlignment="1">
      <alignment horizontal="center"/>
      <protection/>
    </xf>
    <xf numFmtId="38" fontId="39" fillId="0" borderId="1" xfId="21" applyNumberFormat="1" applyFont="1" applyFill="1" applyBorder="1">
      <alignment/>
      <protection/>
    </xf>
    <xf numFmtId="0" fontId="30" fillId="0" borderId="1" xfId="21" applyNumberFormat="1" applyFont="1" applyFill="1" applyBorder="1" applyAlignment="1">
      <alignment horizontal="center"/>
      <protection/>
    </xf>
    <xf numFmtId="38" fontId="30" fillId="0" borderId="1" xfId="21" applyNumberFormat="1" applyFont="1" applyFill="1" applyBorder="1" applyAlignment="1">
      <alignment horizontal="left"/>
      <protection/>
    </xf>
    <xf numFmtId="38" fontId="17" fillId="0" borderId="1" xfId="21" applyNumberFormat="1" applyFont="1" applyFill="1" applyBorder="1" applyAlignment="1">
      <alignment horizontal="right"/>
      <protection/>
    </xf>
    <xf numFmtId="38" fontId="30" fillId="0" borderId="1" xfId="22" applyNumberFormat="1" applyFont="1" applyFill="1" applyBorder="1">
      <alignment/>
      <protection/>
    </xf>
    <xf numFmtId="38" fontId="30" fillId="0" borderId="1" xfId="21" applyNumberFormat="1" applyFont="1" applyFill="1" applyBorder="1">
      <alignment/>
      <protection/>
    </xf>
    <xf numFmtId="38" fontId="30" fillId="0" borderId="1" xfId="0" applyNumberFormat="1" applyFont="1" applyFill="1" applyBorder="1" applyAlignment="1">
      <alignment/>
    </xf>
    <xf numFmtId="38" fontId="41" fillId="0" borderId="1" xfId="0" applyNumberFormat="1" applyFont="1" applyFill="1" applyBorder="1" applyAlignment="1">
      <alignment horizontal="center"/>
    </xf>
    <xf numFmtId="38" fontId="31" fillId="0" borderId="15" xfId="0" applyNumberFormat="1" applyFont="1" applyFill="1" applyBorder="1" applyAlignment="1">
      <alignment horizontal="center" vertical="top" wrapText="1"/>
    </xf>
    <xf numFmtId="38" fontId="31" fillId="0" borderId="16" xfId="0" applyNumberFormat="1" applyFont="1" applyFill="1" applyBorder="1" applyAlignment="1">
      <alignment horizontal="center" vertical="top" wrapText="1"/>
    </xf>
    <xf numFmtId="38" fontId="14" fillId="0" borderId="1" xfId="21" applyNumberFormat="1" applyFont="1" applyFill="1" applyBorder="1" applyAlignment="1">
      <alignment/>
      <protection/>
    </xf>
    <xf numFmtId="38" fontId="33" fillId="0" borderId="1" xfId="21" applyNumberFormat="1" applyFont="1" applyFill="1" applyBorder="1">
      <alignment/>
      <protection/>
    </xf>
    <xf numFmtId="38" fontId="38" fillId="0" borderId="1" xfId="0" applyNumberFormat="1" applyFont="1" applyFill="1" applyBorder="1" applyAlignment="1">
      <alignment/>
    </xf>
    <xf numFmtId="38" fontId="14" fillId="0" borderId="1" xfId="21" applyNumberFormat="1" applyFont="1" applyFill="1" applyBorder="1" applyAlignment="1">
      <alignment horizontal="left"/>
      <protection/>
    </xf>
    <xf numFmtId="38" fontId="17" fillId="0" borderId="1" xfId="0" applyNumberFormat="1" applyFont="1" applyFill="1" applyBorder="1" applyAlignment="1">
      <alignment horizontal="left"/>
    </xf>
    <xf numFmtId="38" fontId="30" fillId="0" borderId="1" xfId="21" applyNumberFormat="1" applyFont="1" applyFill="1" applyBorder="1" applyAlignment="1">
      <alignment horizontal="left" vertical="top"/>
      <protection/>
    </xf>
    <xf numFmtId="38" fontId="39" fillId="0" borderId="1" xfId="21" applyNumberFormat="1" applyFont="1" applyFill="1" applyBorder="1" applyAlignment="1">
      <alignment vertical="top"/>
      <protection/>
    </xf>
    <xf numFmtId="0" fontId="30" fillId="0" borderId="1" xfId="21" applyNumberFormat="1" applyFont="1" applyFill="1" applyBorder="1" applyAlignment="1">
      <alignment horizontal="center" vertical="top"/>
      <protection/>
    </xf>
    <xf numFmtId="38" fontId="30" fillId="0" borderId="1" xfId="0" applyNumberFormat="1" applyFont="1" applyFill="1" applyBorder="1" applyAlignment="1">
      <alignment horizontal="right"/>
    </xf>
    <xf numFmtId="38" fontId="39" fillId="0" borderId="1" xfId="0" applyNumberFormat="1" applyFont="1" applyFill="1" applyBorder="1" applyAlignment="1">
      <alignment/>
    </xf>
    <xf numFmtId="0" fontId="30" fillId="0" borderId="1" xfId="0" applyNumberFormat="1" applyFont="1" applyFill="1" applyBorder="1" applyAlignment="1">
      <alignment horizontal="center"/>
    </xf>
    <xf numFmtId="38" fontId="14" fillId="0" borderId="2" xfId="21" applyNumberFormat="1" applyFont="1" applyFill="1" applyBorder="1" applyAlignment="1">
      <alignment horizontal="right"/>
      <protection/>
    </xf>
    <xf numFmtId="38" fontId="55" fillId="0" borderId="2" xfId="21" applyNumberFormat="1" applyFont="1" applyFill="1" applyBorder="1" applyAlignment="1">
      <alignment horizontal="right"/>
      <protection/>
    </xf>
    <xf numFmtId="38" fontId="14" fillId="0" borderId="12" xfId="22" applyNumberFormat="1" applyFont="1" applyFill="1" applyBorder="1" applyAlignment="1">
      <alignment horizontal="right"/>
      <protection/>
    </xf>
    <xf numFmtId="38" fontId="48" fillId="0" borderId="1" xfId="0" applyNumberFormat="1" applyFont="1" applyFill="1" applyBorder="1" applyAlignment="1">
      <alignment/>
    </xf>
    <xf numFmtId="38" fontId="30" fillId="0" borderId="1" xfId="22" applyNumberFormat="1" applyFont="1" applyFill="1" applyBorder="1" applyAlignment="1">
      <alignment horizontal="left"/>
      <protection/>
    </xf>
    <xf numFmtId="38" fontId="17" fillId="0" borderId="1" xfId="22" applyNumberFormat="1" applyFont="1" applyFill="1" applyBorder="1" applyAlignment="1">
      <alignment horizontal="right"/>
      <protection/>
    </xf>
    <xf numFmtId="38" fontId="39" fillId="0" borderId="3" xfId="0" applyNumberFormat="1" applyFont="1" applyFill="1" applyBorder="1" applyAlignment="1">
      <alignment/>
    </xf>
    <xf numFmtId="0" fontId="30" fillId="0" borderId="3" xfId="0" applyNumberFormat="1" applyFont="1" applyFill="1" applyBorder="1" applyAlignment="1">
      <alignment horizontal="center"/>
    </xf>
    <xf numFmtId="38" fontId="30" fillId="0" borderId="0" xfId="0" applyNumberFormat="1" applyFont="1" applyFill="1" applyAlignment="1">
      <alignment horizontal="left"/>
    </xf>
    <xf numFmtId="38" fontId="17" fillId="0" borderId="3" xfId="21" applyNumberFormat="1" applyFont="1" applyFill="1" applyBorder="1" applyAlignment="1">
      <alignment horizontal="right"/>
      <protection/>
    </xf>
    <xf numFmtId="38" fontId="30" fillId="0" borderId="3" xfId="22" applyNumberFormat="1" applyFont="1" applyFill="1" applyBorder="1">
      <alignment/>
      <protection/>
    </xf>
    <xf numFmtId="38" fontId="30" fillId="0" borderId="3" xfId="21" applyNumberFormat="1" applyFont="1" applyFill="1" applyBorder="1">
      <alignment/>
      <protection/>
    </xf>
    <xf numFmtId="38" fontId="17" fillId="0" borderId="33" xfId="22" applyNumberFormat="1" applyFont="1" applyFill="1" applyBorder="1" applyAlignment="1">
      <alignment horizontal="right"/>
      <protection/>
    </xf>
    <xf numFmtId="0" fontId="39" fillId="0" borderId="12" xfId="0" applyFont="1" applyFill="1" applyBorder="1" applyAlignment="1">
      <alignment/>
    </xf>
    <xf numFmtId="0" fontId="30" fillId="0" borderId="15" xfId="0" applyFont="1" applyFill="1" applyBorder="1" applyAlignment="1">
      <alignment/>
    </xf>
    <xf numFmtId="38" fontId="30" fillId="0" borderId="16" xfId="0" applyNumberFormat="1" applyFont="1" applyFill="1" applyBorder="1" applyAlignment="1">
      <alignment horizontal="left"/>
    </xf>
    <xf numFmtId="38" fontId="17" fillId="0" borderId="3" xfId="21" applyNumberFormat="1" applyFont="1" applyFill="1" applyBorder="1" applyAlignment="1">
      <alignment horizontal="right"/>
      <protection/>
    </xf>
    <xf numFmtId="0" fontId="30" fillId="0" borderId="1" xfId="0" applyFont="1" applyFill="1" applyBorder="1" applyAlignment="1">
      <alignment/>
    </xf>
    <xf numFmtId="38" fontId="17" fillId="0" borderId="33" xfId="22" applyNumberFormat="1" applyFont="1" applyFill="1" applyBorder="1" applyAlignment="1">
      <alignment horizontal="right"/>
      <protection/>
    </xf>
    <xf numFmtId="38" fontId="54" fillId="0" borderId="1" xfId="21" applyNumberFormat="1" applyFont="1" applyFill="1" applyBorder="1" applyAlignment="1">
      <alignment horizontal="center"/>
      <protection/>
    </xf>
    <xf numFmtId="38" fontId="14" fillId="0" borderId="1" xfId="21" applyNumberFormat="1" applyFont="1" applyFill="1" applyBorder="1">
      <alignment/>
      <protection/>
    </xf>
    <xf numFmtId="38" fontId="32" fillId="0" borderId="1" xfId="0" applyNumberFormat="1" applyFont="1" applyFill="1" applyBorder="1" applyAlignment="1">
      <alignment/>
    </xf>
    <xf numFmtId="38" fontId="17" fillId="0" borderId="2" xfId="0" applyNumberFormat="1" applyFont="1" applyFill="1" applyBorder="1" applyAlignment="1">
      <alignment/>
    </xf>
    <xf numFmtId="38" fontId="41" fillId="0" borderId="1" xfId="22" applyNumberFormat="1" applyFont="1" applyFill="1" applyBorder="1" applyAlignment="1">
      <alignment horizontal="center"/>
      <protection/>
    </xf>
    <xf numFmtId="38" fontId="39" fillId="0" borderId="1" xfId="22" applyNumberFormat="1" applyFont="1" applyFill="1" applyBorder="1">
      <alignment/>
      <protection/>
    </xf>
    <xf numFmtId="0" fontId="30" fillId="0" borderId="1" xfId="22" applyNumberFormat="1" applyFont="1" applyFill="1" applyBorder="1" applyAlignment="1">
      <alignment horizontal="center"/>
      <protection/>
    </xf>
    <xf numFmtId="38" fontId="54" fillId="0" borderId="3" xfId="21" applyNumberFormat="1" applyFont="1" applyFill="1" applyBorder="1" applyAlignment="1">
      <alignment horizontal="center"/>
      <protection/>
    </xf>
    <xf numFmtId="38" fontId="14" fillId="0" borderId="3" xfId="21" applyNumberFormat="1" applyFont="1" applyFill="1" applyBorder="1" applyAlignment="1">
      <alignment horizontal="right"/>
      <protection/>
    </xf>
    <xf numFmtId="38" fontId="32" fillId="0" borderId="3" xfId="22" applyNumberFormat="1" applyFont="1" applyFill="1" applyBorder="1">
      <alignment/>
      <protection/>
    </xf>
    <xf numFmtId="38" fontId="32" fillId="0" borderId="3" xfId="21" applyNumberFormat="1" applyFont="1" applyFill="1" applyBorder="1" applyAlignment="1">
      <alignment horizontal="right"/>
      <protection/>
    </xf>
    <xf numFmtId="38" fontId="14" fillId="0" borderId="33" xfId="22" applyNumberFormat="1" applyFont="1" applyFill="1" applyBorder="1" applyAlignment="1">
      <alignment horizontal="right"/>
      <protection/>
    </xf>
    <xf numFmtId="38" fontId="32" fillId="0" borderId="3" xfId="0" applyNumberFormat="1" applyFont="1" applyFill="1" applyBorder="1" applyAlignment="1">
      <alignment/>
    </xf>
    <xf numFmtId="38" fontId="14" fillId="0" borderId="1" xfId="22" applyNumberFormat="1" applyFont="1" applyFill="1" applyBorder="1" applyAlignment="1">
      <alignment/>
      <protection/>
    </xf>
    <xf numFmtId="38" fontId="41" fillId="0" borderId="2" xfId="21" applyNumberFormat="1" applyFont="1" applyFill="1" applyBorder="1" applyAlignment="1">
      <alignment horizontal="center"/>
      <protection/>
    </xf>
    <xf numFmtId="38" fontId="39" fillId="0" borderId="2" xfId="21" applyNumberFormat="1" applyFont="1" applyFill="1" applyBorder="1">
      <alignment/>
      <protection/>
    </xf>
    <xf numFmtId="0" fontId="30" fillId="0" borderId="2" xfId="21" applyNumberFormat="1" applyFont="1" applyFill="1" applyBorder="1" applyAlignment="1">
      <alignment horizontal="center"/>
      <protection/>
    </xf>
    <xf numFmtId="38" fontId="30" fillId="0" borderId="2" xfId="22" applyNumberFormat="1" applyFont="1" applyFill="1" applyBorder="1" applyAlignment="1">
      <alignment horizontal="left"/>
      <protection/>
    </xf>
    <xf numFmtId="38" fontId="17" fillId="0" borderId="2" xfId="21" applyNumberFormat="1" applyFont="1" applyFill="1" applyBorder="1" applyAlignment="1">
      <alignment horizontal="right"/>
      <protection/>
    </xf>
    <xf numFmtId="38" fontId="30" fillId="0" borderId="2" xfId="22" applyNumberFormat="1" applyFont="1" applyFill="1" applyBorder="1">
      <alignment/>
      <protection/>
    </xf>
    <xf numFmtId="38" fontId="30" fillId="0" borderId="2" xfId="21" applyNumberFormat="1" applyFont="1" applyFill="1" applyBorder="1" applyAlignment="1">
      <alignment horizontal="right"/>
      <protection/>
    </xf>
    <xf numFmtId="38" fontId="17" fillId="0" borderId="10" xfId="22" applyNumberFormat="1" applyFont="1" applyFill="1" applyBorder="1" applyAlignment="1">
      <alignment horizontal="right"/>
      <protection/>
    </xf>
    <xf numFmtId="38" fontId="30" fillId="0" borderId="2" xfId="0" applyNumberFormat="1" applyFont="1" applyFill="1" applyBorder="1" applyAlignment="1">
      <alignment/>
    </xf>
    <xf numFmtId="38" fontId="30" fillId="0" borderId="1" xfId="21" applyNumberFormat="1" applyFont="1" applyFill="1" applyBorder="1" applyAlignment="1">
      <alignment horizontal="right"/>
      <protection/>
    </xf>
    <xf numFmtId="0" fontId="38" fillId="0" borderId="2" xfId="21" applyNumberFormat="1" applyFont="1" applyFill="1" applyBorder="1" applyAlignment="1">
      <alignment horizontal="center"/>
      <protection/>
    </xf>
    <xf numFmtId="38" fontId="30" fillId="0" borderId="2" xfId="21" applyNumberFormat="1" applyFont="1" applyFill="1" applyBorder="1" applyAlignment="1">
      <alignment horizontal="left"/>
      <protection/>
    </xf>
    <xf numFmtId="0" fontId="38" fillId="0" borderId="1" xfId="21" applyNumberFormat="1" applyFont="1" applyFill="1" applyBorder="1" applyAlignment="1">
      <alignment horizontal="center"/>
      <protection/>
    </xf>
    <xf numFmtId="0" fontId="38" fillId="0" borderId="1" xfId="21" applyNumberFormat="1" applyFont="1" applyFill="1" applyBorder="1" applyAlignment="1">
      <alignment horizontal="center" vertical="top"/>
      <protection/>
    </xf>
    <xf numFmtId="0" fontId="38" fillId="0" borderId="1" xfId="0" applyNumberFormat="1" applyFont="1" applyFill="1" applyBorder="1" applyAlignment="1">
      <alignment horizontal="center"/>
    </xf>
    <xf numFmtId="38" fontId="30" fillId="0" borderId="10" xfId="22" applyNumberFormat="1" applyFont="1" applyFill="1" applyBorder="1" applyAlignment="1">
      <alignment horizontal="right"/>
      <protection/>
    </xf>
    <xf numFmtId="38" fontId="39" fillId="0" borderId="9" xfId="21" applyNumberFormat="1" applyFont="1" applyFill="1" applyBorder="1">
      <alignment/>
      <protection/>
    </xf>
    <xf numFmtId="0" fontId="38" fillId="0" borderId="9" xfId="21" applyNumberFormat="1" applyFont="1" applyFill="1" applyBorder="1" applyAlignment="1">
      <alignment horizontal="center" vertical="top"/>
      <protection/>
    </xf>
    <xf numFmtId="38" fontId="30" fillId="0" borderId="0" xfId="22" applyNumberFormat="1" applyFont="1" applyFill="1" applyBorder="1">
      <alignment/>
      <protection/>
    </xf>
    <xf numFmtId="38" fontId="30" fillId="0" borderId="3" xfId="21" applyNumberFormat="1" applyFont="1" applyFill="1" applyBorder="1" applyAlignment="1">
      <alignment horizontal="right"/>
      <protection/>
    </xf>
    <xf numFmtId="38" fontId="30" fillId="0" borderId="3" xfId="0" applyNumberFormat="1" applyFont="1" applyFill="1" applyBorder="1" applyAlignment="1">
      <alignment/>
    </xf>
    <xf numFmtId="38" fontId="30" fillId="0" borderId="15" xfId="22" applyNumberFormat="1" applyFont="1" applyFill="1" applyBorder="1">
      <alignment/>
      <protection/>
    </xf>
    <xf numFmtId="38" fontId="30" fillId="0" borderId="1" xfId="22" applyNumberFormat="1" applyFont="1" applyFill="1" applyBorder="1">
      <alignment/>
      <protection/>
    </xf>
    <xf numFmtId="38" fontId="30" fillId="0" borderId="1" xfId="21" applyNumberFormat="1" applyFont="1" applyFill="1" applyBorder="1" applyAlignment="1">
      <alignment horizontal="right"/>
      <protection/>
    </xf>
    <xf numFmtId="38" fontId="39" fillId="0" borderId="9" xfId="21" applyNumberFormat="1" applyFont="1" applyFill="1" applyBorder="1" applyAlignment="1">
      <alignment vertical="top"/>
      <protection/>
    </xf>
    <xf numFmtId="0" fontId="38" fillId="0" borderId="9" xfId="0" applyNumberFormat="1" applyFont="1" applyFill="1" applyBorder="1" applyAlignment="1">
      <alignment horizontal="center"/>
    </xf>
    <xf numFmtId="38" fontId="41" fillId="0" borderId="2" xfId="0" applyNumberFormat="1" applyFont="1" applyFill="1" applyBorder="1" applyAlignment="1">
      <alignment/>
    </xf>
    <xf numFmtId="38" fontId="38" fillId="0" borderId="2" xfId="21" applyNumberFormat="1" applyFont="1" applyFill="1" applyBorder="1" applyAlignment="1">
      <alignment horizontal="right"/>
      <protection/>
    </xf>
    <xf numFmtId="38" fontId="30" fillId="0" borderId="12" xfId="22" applyNumberFormat="1" applyFont="1" applyFill="1" applyBorder="1" applyAlignment="1">
      <alignment horizontal="right"/>
      <protection/>
    </xf>
    <xf numFmtId="38" fontId="39" fillId="0" borderId="2" xfId="0" applyNumberFormat="1" applyFont="1" applyFill="1" applyBorder="1" applyAlignment="1">
      <alignment/>
    </xf>
    <xf numFmtId="38" fontId="14" fillId="2" borderId="12" xfId="22" applyNumberFormat="1" applyFont="1" applyFill="1" applyBorder="1" applyAlignment="1">
      <alignment horizontal="right"/>
      <protection/>
    </xf>
    <xf numFmtId="38" fontId="39" fillId="0" borderId="2" xfId="21" applyNumberFormat="1" applyFont="1" applyFill="1" applyBorder="1" applyAlignment="1">
      <alignment vertical="top"/>
      <protection/>
    </xf>
    <xf numFmtId="0" fontId="30" fillId="0" borderId="2" xfId="21" applyNumberFormat="1" applyFont="1" applyFill="1" applyBorder="1" applyAlignment="1">
      <alignment horizontal="center" vertical="top"/>
      <protection/>
    </xf>
    <xf numFmtId="38" fontId="30" fillId="0" borderId="2" xfId="21" applyNumberFormat="1" applyFont="1" applyFill="1" applyBorder="1" applyAlignment="1">
      <alignment horizontal="left" vertical="top"/>
      <protection/>
    </xf>
    <xf numFmtId="38" fontId="38" fillId="0" borderId="1" xfId="21" applyNumberFormat="1" applyFont="1" applyFill="1" applyBorder="1" applyAlignment="1">
      <alignment horizontal="right"/>
      <protection/>
    </xf>
    <xf numFmtId="38" fontId="39" fillId="0" borderId="12" xfId="0" applyNumberFormat="1" applyFont="1" applyFill="1" applyBorder="1" applyAlignment="1">
      <alignment/>
    </xf>
    <xf numFmtId="38" fontId="30" fillId="0" borderId="16" xfId="21" applyNumberFormat="1" applyFont="1" applyFill="1" applyBorder="1" applyAlignment="1">
      <alignment horizontal="left"/>
      <protection/>
    </xf>
    <xf numFmtId="38" fontId="48" fillId="0" borderId="1" xfId="21" applyNumberFormat="1" applyFont="1" applyFill="1" applyBorder="1" applyAlignment="1">
      <alignment horizontal="right"/>
      <protection/>
    </xf>
    <xf numFmtId="38" fontId="39" fillId="0" borderId="12" xfId="0" applyNumberFormat="1" applyFont="1" applyFill="1" applyBorder="1" applyAlignment="1">
      <alignment/>
    </xf>
    <xf numFmtId="0" fontId="38" fillId="0" borderId="1" xfId="0" applyNumberFormat="1" applyFont="1" applyFill="1" applyBorder="1" applyAlignment="1">
      <alignment horizontal="center"/>
    </xf>
    <xf numFmtId="38" fontId="30" fillId="0" borderId="16" xfId="21" applyNumberFormat="1" applyFont="1" applyFill="1" applyBorder="1" applyAlignment="1">
      <alignment horizontal="left"/>
      <protection/>
    </xf>
    <xf numFmtId="38" fontId="17" fillId="0" borderId="12" xfId="21" applyNumberFormat="1" applyFont="1" applyFill="1" applyBorder="1" applyAlignment="1">
      <alignment horizontal="right"/>
      <protection/>
    </xf>
    <xf numFmtId="38" fontId="38" fillId="0" borderId="1" xfId="21" applyNumberFormat="1" applyFont="1" applyFill="1" applyBorder="1" applyAlignment="1">
      <alignment horizontal="right"/>
      <protection/>
    </xf>
    <xf numFmtId="38" fontId="17" fillId="0" borderId="12" xfId="22" applyNumberFormat="1" applyFont="1" applyFill="1" applyBorder="1" applyAlignment="1">
      <alignment horizontal="right"/>
      <protection/>
    </xf>
    <xf numFmtId="38" fontId="30" fillId="0" borderId="1" xfId="0" applyNumberFormat="1" applyFont="1" applyFill="1" applyBorder="1" applyAlignment="1">
      <alignment/>
    </xf>
    <xf numFmtId="38" fontId="32" fillId="0" borderId="1" xfId="22" applyNumberFormat="1" applyFont="1" applyFill="1" applyBorder="1">
      <alignment/>
      <protection/>
    </xf>
    <xf numFmtId="38" fontId="14" fillId="0" borderId="1" xfId="21" applyNumberFormat="1" applyFont="1" applyFill="1" applyBorder="1" applyAlignment="1">
      <alignment horizontal="right"/>
      <protection/>
    </xf>
    <xf numFmtId="38" fontId="17" fillId="0" borderId="1" xfId="0" applyNumberFormat="1" applyFont="1" applyFill="1" applyBorder="1" applyAlignment="1">
      <alignment/>
    </xf>
    <xf numFmtId="38" fontId="39" fillId="0" borderId="12" xfId="21" applyNumberFormat="1" applyFont="1" applyFill="1" applyBorder="1" applyAlignment="1">
      <alignment vertical="top"/>
      <protection/>
    </xf>
    <xf numFmtId="38" fontId="39" fillId="0" borderId="12" xfId="21" applyNumberFormat="1" applyFont="1" applyFill="1" applyBorder="1" applyAlignment="1">
      <alignment vertical="top"/>
      <protection/>
    </xf>
    <xf numFmtId="0" fontId="30" fillId="0" borderId="1" xfId="21" applyNumberFormat="1" applyFont="1" applyFill="1" applyBorder="1" applyAlignment="1">
      <alignment horizontal="center" vertical="top"/>
      <protection/>
    </xf>
    <xf numFmtId="38" fontId="30" fillId="0" borderId="16" xfId="21" applyNumberFormat="1" applyFont="1" applyFill="1" applyBorder="1" applyAlignment="1">
      <alignment horizontal="left" vertical="top"/>
      <protection/>
    </xf>
    <xf numFmtId="38" fontId="17" fillId="0" borderId="12" xfId="22" applyNumberFormat="1" applyFont="1" applyFill="1" applyBorder="1" applyAlignment="1">
      <alignment horizontal="left"/>
      <protection/>
    </xf>
    <xf numFmtId="38" fontId="41" fillId="0" borderId="12" xfId="21" applyNumberFormat="1" applyFont="1" applyFill="1" applyBorder="1" applyAlignment="1">
      <alignment horizontal="center"/>
      <protection/>
    </xf>
    <xf numFmtId="38" fontId="39" fillId="0" borderId="1" xfId="21" applyNumberFormat="1" applyFont="1" applyFill="1" applyBorder="1" applyAlignment="1">
      <alignment horizontal="left"/>
      <protection/>
    </xf>
    <xf numFmtId="38" fontId="17" fillId="0" borderId="16" xfId="21" applyNumberFormat="1" applyFont="1" applyFill="1" applyBorder="1" applyAlignment="1">
      <alignment horizontal="right"/>
      <protection/>
    </xf>
    <xf numFmtId="38" fontId="30" fillId="0" borderId="16" xfId="21" applyNumberFormat="1" applyFont="1" applyFill="1" applyBorder="1" applyAlignment="1">
      <alignment horizontal="right"/>
      <protection/>
    </xf>
    <xf numFmtId="38" fontId="33" fillId="0" borderId="1" xfId="22" applyNumberFormat="1" applyFont="1" applyFill="1" applyBorder="1">
      <alignment/>
      <protection/>
    </xf>
    <xf numFmtId="38" fontId="33" fillId="0" borderId="1" xfId="0" applyNumberFormat="1" applyFont="1" applyFill="1" applyBorder="1" applyAlignment="1">
      <alignment/>
    </xf>
    <xf numFmtId="38" fontId="41" fillId="0" borderId="3" xfId="21" applyNumberFormat="1" applyFont="1" applyFill="1" applyBorder="1" applyAlignment="1">
      <alignment horizontal="center"/>
      <protection/>
    </xf>
    <xf numFmtId="38" fontId="41" fillId="0" borderId="9" xfId="21" applyNumberFormat="1" applyFont="1" applyFill="1" applyBorder="1" applyAlignment="1">
      <alignment horizontal="center"/>
      <protection/>
    </xf>
    <xf numFmtId="38" fontId="17" fillId="0" borderId="1" xfId="21" applyNumberFormat="1" applyFont="1" applyFill="1" applyBorder="1" applyAlignment="1">
      <alignment horizontal="center"/>
      <protection/>
    </xf>
    <xf numFmtId="38" fontId="39" fillId="0" borderId="1" xfId="0" applyNumberFormat="1" applyFont="1" applyFill="1" applyBorder="1" applyAlignment="1">
      <alignment vertical="top" wrapText="1"/>
    </xf>
    <xf numFmtId="38" fontId="30" fillId="0" borderId="1" xfId="0" applyNumberFormat="1" applyFont="1" applyFill="1" applyBorder="1" applyAlignment="1">
      <alignment horizontal="left" vertical="top" wrapText="1"/>
    </xf>
    <xf numFmtId="38" fontId="39" fillId="0" borderId="3" xfId="21" applyNumberFormat="1" applyFont="1" applyFill="1" applyBorder="1">
      <alignment/>
      <protection/>
    </xf>
    <xf numFmtId="0" fontId="38" fillId="0" borderId="3" xfId="21" applyNumberFormat="1" applyFont="1" applyFill="1" applyBorder="1" applyAlignment="1">
      <alignment horizontal="center"/>
      <protection/>
    </xf>
    <xf numFmtId="38" fontId="39" fillId="0" borderId="3" xfId="0" applyNumberFormat="1" applyFont="1" applyFill="1" applyBorder="1" applyAlignment="1">
      <alignment vertical="top" wrapText="1"/>
    </xf>
    <xf numFmtId="0" fontId="38" fillId="0" borderId="3" xfId="0" applyNumberFormat="1" applyFont="1" applyFill="1" applyBorder="1" applyAlignment="1">
      <alignment horizontal="center"/>
    </xf>
    <xf numFmtId="38" fontId="30" fillId="0" borderId="3" xfId="0" applyNumberFormat="1" applyFont="1" applyFill="1" applyBorder="1" applyAlignment="1">
      <alignment horizontal="left" vertical="top" wrapText="1"/>
    </xf>
    <xf numFmtId="38" fontId="39" fillId="0" borderId="12" xfId="21" applyNumberFormat="1" applyFont="1" applyFill="1" applyBorder="1">
      <alignment/>
      <protection/>
    </xf>
    <xf numFmtId="0" fontId="38" fillId="0" borderId="15" xfId="21" applyNumberFormat="1" applyFont="1" applyFill="1" applyBorder="1" applyAlignment="1">
      <alignment horizontal="center"/>
      <protection/>
    </xf>
    <xf numFmtId="0" fontId="33" fillId="0" borderId="0" xfId="0" applyFont="1" applyFill="1" applyAlignment="1">
      <alignment/>
    </xf>
    <xf numFmtId="38" fontId="54" fillId="0" borderId="1" xfId="0" applyNumberFormat="1" applyFont="1" applyFill="1" applyBorder="1" applyAlignment="1">
      <alignment horizontal="center"/>
    </xf>
    <xf numFmtId="38" fontId="39" fillId="0" borderId="3" xfId="21" applyNumberFormat="1" applyFont="1" applyFill="1" applyBorder="1" applyAlignment="1">
      <alignment vertical="top"/>
      <protection/>
    </xf>
    <xf numFmtId="0" fontId="30" fillId="0" borderId="3" xfId="21" applyNumberFormat="1" applyFont="1" applyFill="1" applyBorder="1" applyAlignment="1">
      <alignment horizontal="center" vertical="top"/>
      <protection/>
    </xf>
    <xf numFmtId="38" fontId="30" fillId="0" borderId="3" xfId="21" applyNumberFormat="1" applyFont="1" applyFill="1" applyBorder="1" applyAlignment="1">
      <alignment horizontal="left" vertical="top"/>
      <protection/>
    </xf>
    <xf numFmtId="38" fontId="14" fillId="0" borderId="1" xfId="21" applyNumberFormat="1" applyFont="1" applyFill="1" applyBorder="1" applyAlignment="1">
      <alignment horizontal="center"/>
      <protection/>
    </xf>
    <xf numFmtId="38" fontId="14" fillId="0" borderId="1" xfId="22" applyNumberFormat="1" applyFont="1" applyFill="1" applyBorder="1">
      <alignment/>
      <protection/>
    </xf>
    <xf numFmtId="38" fontId="14" fillId="0" borderId="1" xfId="0" applyNumberFormat="1" applyFont="1" applyFill="1" applyBorder="1" applyAlignment="1">
      <alignment/>
    </xf>
    <xf numFmtId="38" fontId="14" fillId="0" borderId="1" xfId="0" applyNumberFormat="1" applyFont="1" applyFill="1" applyBorder="1" applyAlignment="1">
      <alignment horizontal="left"/>
    </xf>
    <xf numFmtId="38" fontId="17" fillId="0" borderId="16" xfId="0" applyNumberFormat="1" applyFont="1" applyFill="1" applyBorder="1" applyAlignment="1">
      <alignment horizontal="right"/>
    </xf>
    <xf numFmtId="0" fontId="38" fillId="0" borderId="16" xfId="21" applyNumberFormat="1" applyFont="1" applyFill="1" applyBorder="1" applyAlignment="1">
      <alignment horizontal="center"/>
      <protection/>
    </xf>
    <xf numFmtId="38" fontId="30" fillId="0" borderId="16" xfId="0" applyNumberFormat="1" applyFont="1" applyFill="1" applyBorder="1" applyAlignment="1">
      <alignment horizontal="right"/>
    </xf>
    <xf numFmtId="38" fontId="39" fillId="3" borderId="2" xfId="0" applyNumberFormat="1" applyFont="1" applyFill="1" applyBorder="1" applyAlignment="1">
      <alignment/>
    </xf>
    <xf numFmtId="0" fontId="38" fillId="3" borderId="1" xfId="21" applyNumberFormat="1" applyFont="1" applyFill="1" applyBorder="1" applyAlignment="1">
      <alignment horizontal="center"/>
      <protection/>
    </xf>
    <xf numFmtId="38" fontId="30" fillId="3" borderId="1" xfId="21" applyNumberFormat="1" applyFont="1" applyFill="1" applyBorder="1" applyAlignment="1">
      <alignment horizontal="left"/>
      <protection/>
    </xf>
    <xf numFmtId="38" fontId="39" fillId="0" borderId="2" xfId="0" applyNumberFormat="1" applyFont="1" applyFill="1" applyBorder="1" applyAlignment="1">
      <alignment vertical="top" wrapText="1"/>
    </xf>
    <xf numFmtId="38" fontId="30" fillId="0" borderId="34" xfId="22" applyNumberFormat="1" applyFont="1" applyFill="1" applyBorder="1" applyAlignment="1">
      <alignment horizontal="left"/>
      <protection/>
    </xf>
    <xf numFmtId="38" fontId="17" fillId="0" borderId="12" xfId="0" applyNumberFormat="1" applyFont="1" applyFill="1" applyBorder="1" applyAlignment="1">
      <alignment vertical="top" wrapText="1"/>
    </xf>
    <xf numFmtId="38" fontId="30" fillId="0" borderId="16" xfId="0" applyNumberFormat="1" applyFont="1" applyFill="1" applyBorder="1" applyAlignment="1">
      <alignment horizontal="left" vertical="top" wrapText="1"/>
    </xf>
    <xf numFmtId="38" fontId="30" fillId="0" borderId="2" xfId="21" applyNumberFormat="1" applyFont="1" applyFill="1" applyBorder="1">
      <alignment/>
      <protection/>
    </xf>
    <xf numFmtId="38" fontId="38" fillId="0" borderId="12" xfId="22" applyNumberFormat="1" applyFont="1" applyFill="1" applyBorder="1" applyAlignment="1">
      <alignment horizontal="right"/>
      <protection/>
    </xf>
    <xf numFmtId="38" fontId="17" fillId="0" borderId="18" xfId="21" applyNumberFormat="1" applyFont="1" applyFill="1" applyBorder="1" applyAlignment="1">
      <alignment horizontal="right"/>
      <protection/>
    </xf>
    <xf numFmtId="38" fontId="30" fillId="0" borderId="12" xfId="0" applyNumberFormat="1" applyFont="1" applyFill="1" applyBorder="1" applyAlignment="1">
      <alignment/>
    </xf>
    <xf numFmtId="3" fontId="56" fillId="0" borderId="1" xfId="21" applyNumberFormat="1" applyFont="1" applyFill="1" applyBorder="1">
      <alignment/>
      <protection/>
    </xf>
    <xf numFmtId="38" fontId="33" fillId="0" borderId="12" xfId="0" applyNumberFormat="1" applyFont="1" applyFill="1" applyBorder="1" applyAlignment="1">
      <alignment/>
    </xf>
    <xf numFmtId="0" fontId="17" fillId="0" borderId="12" xfId="21" applyFont="1" applyFill="1" applyBorder="1" applyAlignment="1">
      <alignment horizontal="center"/>
      <protection/>
    </xf>
    <xf numFmtId="0" fontId="17" fillId="0" borderId="1" xfId="21" applyFont="1" applyBorder="1" applyAlignment="1">
      <alignment vertical="top" wrapText="1"/>
      <protection/>
    </xf>
    <xf numFmtId="38" fontId="40" fillId="0" borderId="12" xfId="0" applyNumberFormat="1" applyFont="1" applyFill="1" applyBorder="1" applyAlignment="1">
      <alignment horizontal="center" vertical="top" wrapText="1"/>
    </xf>
    <xf numFmtId="38" fontId="32" fillId="0" borderId="12" xfId="22" applyNumberFormat="1" applyFont="1" applyFill="1" applyBorder="1" applyAlignment="1">
      <alignment horizontal="left"/>
      <protection/>
    </xf>
    <xf numFmtId="38" fontId="32" fillId="0" borderId="12" xfId="22" applyNumberFormat="1" applyFont="1" applyFill="1" applyBorder="1" applyAlignment="1">
      <alignment horizontal="right"/>
      <protection/>
    </xf>
    <xf numFmtId="38" fontId="33" fillId="0" borderId="12" xfId="22" applyNumberFormat="1" applyFont="1" applyFill="1" applyBorder="1" applyAlignment="1">
      <alignment horizontal="right"/>
      <protection/>
    </xf>
    <xf numFmtId="38" fontId="39" fillId="0" borderId="0" xfId="0" applyNumberFormat="1" applyFont="1" applyFill="1" applyAlignment="1">
      <alignment/>
    </xf>
    <xf numFmtId="0" fontId="17" fillId="0" borderId="0" xfId="21" applyNumberFormat="1" applyFont="1" applyFill="1" applyAlignment="1">
      <alignment horizontal="center"/>
      <protection/>
    </xf>
    <xf numFmtId="38" fontId="17" fillId="0" borderId="0" xfId="21" applyNumberFormat="1" applyFont="1" applyFill="1" applyAlignment="1">
      <alignment horizontal="left"/>
      <protection/>
    </xf>
    <xf numFmtId="38" fontId="40" fillId="0" borderId="0" xfId="21" applyNumberFormat="1" applyFont="1" applyFill="1" applyAlignment="1">
      <alignment/>
      <protection/>
    </xf>
    <xf numFmtId="38" fontId="14" fillId="0" borderId="0" xfId="21" applyNumberFormat="1" applyFont="1" applyFill="1" applyAlignment="1">
      <alignment horizontal="left"/>
      <protection/>
    </xf>
    <xf numFmtId="38" fontId="14" fillId="0" borderId="0" xfId="21" applyNumberFormat="1" applyFont="1" applyFill="1" applyAlignment="1">
      <alignment/>
      <protection/>
    </xf>
    <xf numFmtId="38" fontId="39" fillId="0" borderId="0" xfId="21" applyNumberFormat="1" applyFont="1" applyFill="1">
      <alignment/>
      <protection/>
    </xf>
    <xf numFmtId="38" fontId="17" fillId="0" borderId="0" xfId="21" applyNumberFormat="1" applyFont="1" applyFill="1">
      <alignment/>
      <protection/>
    </xf>
    <xf numFmtId="0" fontId="39" fillId="0" borderId="0" xfId="21" applyFont="1">
      <alignment/>
      <protection/>
    </xf>
    <xf numFmtId="0" fontId="17" fillId="0" borderId="0" xfId="21" applyFont="1" applyAlignment="1">
      <alignment horizontal="center"/>
      <protection/>
    </xf>
    <xf numFmtId="0" fontId="17" fillId="0" borderId="0" xfId="21" applyFont="1">
      <alignment/>
      <protection/>
    </xf>
    <xf numFmtId="3" fontId="17" fillId="0" borderId="0" xfId="21" applyNumberFormat="1" applyFont="1">
      <alignment/>
      <protection/>
    </xf>
    <xf numFmtId="0" fontId="40" fillId="0" borderId="0" xfId="21" applyFont="1">
      <alignment/>
      <protection/>
    </xf>
    <xf numFmtId="0" fontId="40" fillId="0" borderId="0" xfId="22" applyFont="1" applyBorder="1" applyAlignment="1">
      <alignment vertical="center"/>
      <protection/>
    </xf>
    <xf numFmtId="38" fontId="17" fillId="0" borderId="0" xfId="0" applyNumberFormat="1" applyFont="1" applyFill="1" applyAlignment="1">
      <alignment horizontal="center"/>
    </xf>
    <xf numFmtId="38" fontId="40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38" fontId="14" fillId="0" borderId="0" xfId="0" applyNumberFormat="1" applyFont="1" applyFill="1" applyAlignment="1">
      <alignment horizontal="left"/>
    </xf>
    <xf numFmtId="38" fontId="14" fillId="0" borderId="0" xfId="0" applyNumberFormat="1" applyFont="1" applyFill="1" applyAlignment="1">
      <alignment/>
    </xf>
    <xf numFmtId="38" fontId="14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30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left"/>
    </xf>
    <xf numFmtId="0" fontId="17" fillId="0" borderId="0" xfId="0" applyFont="1" applyFill="1" applyAlignment="1">
      <alignment horizontal="right"/>
    </xf>
    <xf numFmtId="0" fontId="54" fillId="0" borderId="1" xfId="0" applyFont="1" applyBorder="1" applyAlignment="1">
      <alignment horizontal="right"/>
    </xf>
    <xf numFmtId="0" fontId="17" fillId="0" borderId="4" xfId="0" applyFont="1" applyFill="1" applyBorder="1" applyAlignment="1">
      <alignment vertical="top" wrapText="1"/>
    </xf>
    <xf numFmtId="0" fontId="17" fillId="0" borderId="4" xfId="0" applyFont="1" applyFill="1" applyBorder="1" applyAlignment="1">
      <alignment horizontal="center" vertical="top" wrapText="1"/>
    </xf>
    <xf numFmtId="0" fontId="17" fillId="0" borderId="5" xfId="21" applyFont="1" applyFill="1" applyBorder="1">
      <alignment/>
      <protection/>
    </xf>
    <xf numFmtId="3" fontId="17" fillId="0" borderId="5" xfId="21" applyNumberFormat="1" applyFont="1" applyFill="1" applyBorder="1" applyAlignment="1">
      <alignment horizontal="right"/>
      <protection/>
    </xf>
    <xf numFmtId="3" fontId="17" fillId="0" borderId="5" xfId="21" applyNumberFormat="1" applyFont="1" applyFill="1" applyBorder="1" applyAlignment="1">
      <alignment horizontal="center"/>
      <protection/>
    </xf>
    <xf numFmtId="0" fontId="17" fillId="0" borderId="5" xfId="0" applyFont="1" applyFill="1" applyBorder="1" applyAlignment="1">
      <alignment vertical="top" wrapText="1"/>
    </xf>
    <xf numFmtId="0" fontId="17" fillId="0" borderId="5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left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6" xfId="21" applyFont="1" applyFill="1" applyBorder="1" applyAlignment="1">
      <alignment horizontal="left" vertical="center" wrapText="1"/>
      <protection/>
    </xf>
    <xf numFmtId="3" fontId="17" fillId="0" borderId="1" xfId="21" applyNumberFormat="1" applyFont="1" applyFill="1" applyBorder="1" applyAlignment="1">
      <alignment horizontal="right" vertical="center"/>
      <protection/>
    </xf>
    <xf numFmtId="0" fontId="17" fillId="0" borderId="1" xfId="21" applyFont="1" applyFill="1" applyBorder="1" applyAlignment="1">
      <alignment horizontal="center" vertical="center"/>
      <protection/>
    </xf>
    <xf numFmtId="0" fontId="37" fillId="0" borderId="1" xfId="21" applyFont="1" applyFill="1" applyBorder="1" applyAlignment="1">
      <alignment horizontal="center" vertical="center"/>
      <protection/>
    </xf>
    <xf numFmtId="0" fontId="37" fillId="0" borderId="1" xfId="21" applyFont="1" applyFill="1" applyBorder="1" applyAlignment="1">
      <alignment horizontal="center" vertical="center"/>
      <protection/>
    </xf>
    <xf numFmtId="0" fontId="17" fillId="0" borderId="1" xfId="21" applyFont="1" applyFill="1" applyBorder="1" applyAlignment="1">
      <alignment horizontal="left" vertical="center"/>
      <protection/>
    </xf>
    <xf numFmtId="0" fontId="17" fillId="0" borderId="1" xfId="21" applyFont="1" applyFill="1" applyBorder="1" applyAlignment="1">
      <alignment horizontal="left" vertical="center" wrapText="1"/>
      <protection/>
    </xf>
    <xf numFmtId="0" fontId="17" fillId="0" borderId="1" xfId="21" applyFont="1" applyFill="1" applyBorder="1" applyAlignment="1">
      <alignment horizontal="center" vertical="center" wrapText="1"/>
      <protection/>
    </xf>
    <xf numFmtId="0" fontId="14" fillId="0" borderId="1" xfId="21" applyFont="1" applyFill="1" applyBorder="1" applyAlignment="1">
      <alignment horizontal="center" vertical="center"/>
      <protection/>
    </xf>
    <xf numFmtId="0" fontId="30" fillId="0" borderId="16" xfId="0" applyFont="1" applyFill="1" applyBorder="1" applyAlignment="1">
      <alignment/>
    </xf>
    <xf numFmtId="172" fontId="17" fillId="0" borderId="1" xfId="15" applyNumberFormat="1" applyFont="1" applyBorder="1" applyAlignment="1">
      <alignment/>
    </xf>
    <xf numFmtId="1" fontId="17" fillId="0" borderId="1" xfId="0" applyNumberFormat="1" applyFont="1" applyBorder="1" applyAlignment="1">
      <alignment/>
    </xf>
    <xf numFmtId="172" fontId="17" fillId="0" borderId="12" xfId="15" applyNumberFormat="1" applyFont="1" applyBorder="1" applyAlignment="1">
      <alignment/>
    </xf>
    <xf numFmtId="172" fontId="32" fillId="0" borderId="1" xfId="0" applyNumberFormat="1" applyFont="1" applyBorder="1" applyAlignment="1">
      <alignment/>
    </xf>
    <xf numFmtId="0" fontId="8" fillId="0" borderId="2" xfId="21" applyFont="1" applyFill="1" applyBorder="1">
      <alignment/>
      <protection/>
    </xf>
    <xf numFmtId="0" fontId="26" fillId="0" borderId="18" xfId="21" applyFont="1" applyFill="1" applyBorder="1">
      <alignment/>
      <protection/>
    </xf>
    <xf numFmtId="0" fontId="26" fillId="0" borderId="9" xfId="21" applyFont="1" applyFill="1" applyBorder="1">
      <alignment/>
      <protection/>
    </xf>
    <xf numFmtId="0" fontId="7" fillId="0" borderId="19" xfId="21" applyFont="1" applyFill="1" applyBorder="1">
      <alignment/>
      <protection/>
    </xf>
    <xf numFmtId="0" fontId="8" fillId="0" borderId="9" xfId="21" applyFont="1" applyFill="1" applyBorder="1" applyAlignment="1">
      <alignment horizontal="center" vertical="center"/>
      <protection/>
    </xf>
    <xf numFmtId="0" fontId="18" fillId="0" borderId="12" xfId="23" applyFont="1" applyBorder="1" applyAlignment="1">
      <alignment vertical="top" wrapText="1"/>
      <protection/>
    </xf>
    <xf numFmtId="0" fontId="18" fillId="0" borderId="1" xfId="23" applyFont="1" applyBorder="1" applyAlignment="1">
      <alignment vertical="top" wrapText="1"/>
      <protection/>
    </xf>
    <xf numFmtId="0" fontId="18" fillId="0" borderId="2" xfId="23" applyFont="1" applyBorder="1" applyAlignment="1">
      <alignment vertical="top" wrapText="1"/>
      <protection/>
    </xf>
    <xf numFmtId="0" fontId="17" fillId="0" borderId="3" xfId="23" applyFont="1" applyBorder="1" applyAlignment="1">
      <alignment vertical="top" wrapText="1"/>
      <protection/>
    </xf>
    <xf numFmtId="3" fontId="17" fillId="0" borderId="1" xfId="0" applyNumberFormat="1" applyFont="1" applyBorder="1" applyAlignment="1">
      <alignment wrapText="1"/>
    </xf>
    <xf numFmtId="0" fontId="17" fillId="0" borderId="1" xfId="23" applyFont="1" applyBorder="1" applyAlignment="1">
      <alignment vertical="top" wrapText="1"/>
      <protection/>
    </xf>
    <xf numFmtId="0" fontId="17" fillId="0" borderId="1" xfId="21" applyFont="1" applyBorder="1" applyAlignment="1">
      <alignment vertical="top" wrapText="1"/>
      <protection/>
    </xf>
    <xf numFmtId="3" fontId="17" fillId="0" borderId="1" xfId="21" applyNumberFormat="1" applyFont="1" applyBorder="1">
      <alignment/>
      <protection/>
    </xf>
    <xf numFmtId="0" fontId="17" fillId="0" borderId="3" xfId="21" applyFont="1" applyBorder="1">
      <alignment/>
      <protection/>
    </xf>
    <xf numFmtId="0" fontId="18" fillId="0" borderId="0" xfId="0" applyFont="1" applyAlignment="1">
      <alignment/>
    </xf>
    <xf numFmtId="0" fontId="17" fillId="0" borderId="1" xfId="21" applyFont="1" applyBorder="1" applyAlignment="1">
      <alignment horizontal="left"/>
      <protection/>
    </xf>
    <xf numFmtId="0" fontId="17" fillId="0" borderId="1" xfId="21" applyFont="1" applyBorder="1" applyAlignment="1">
      <alignment horizontal="center"/>
      <protection/>
    </xf>
    <xf numFmtId="0" fontId="17" fillId="0" borderId="1" xfId="21" applyFont="1" applyBorder="1">
      <alignment/>
      <protection/>
    </xf>
    <xf numFmtId="0" fontId="17" fillId="0" borderId="12" xfId="21" applyFont="1" applyBorder="1" applyAlignment="1">
      <alignment horizontal="center" vertical="center"/>
      <protection/>
    </xf>
    <xf numFmtId="3" fontId="17" fillId="0" borderId="1" xfId="21" applyNumberFormat="1" applyFont="1" applyBorder="1">
      <alignment/>
      <protection/>
    </xf>
    <xf numFmtId="0" fontId="29" fillId="0" borderId="1" xfId="21" applyFont="1" applyBorder="1">
      <alignment/>
      <protection/>
    </xf>
    <xf numFmtId="0" fontId="17" fillId="0" borderId="1" xfId="21" applyFont="1" applyBorder="1">
      <alignment/>
      <protection/>
    </xf>
    <xf numFmtId="0" fontId="42" fillId="0" borderId="1" xfId="21" applyFont="1" applyBorder="1">
      <alignment/>
      <protection/>
    </xf>
    <xf numFmtId="0" fontId="17" fillId="0" borderId="12" xfId="21" applyFont="1" applyBorder="1" applyAlignment="1">
      <alignment horizontal="center"/>
      <protection/>
    </xf>
    <xf numFmtId="0" fontId="57" fillId="0" borderId="1" xfId="21" applyFont="1" applyBorder="1" applyAlignment="1">
      <alignment horizontal="right"/>
      <protection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left" wrapText="1"/>
    </xf>
    <xf numFmtId="3" fontId="17" fillId="0" borderId="1" xfId="0" applyNumberFormat="1" applyFont="1" applyBorder="1" applyAlignment="1">
      <alignment horizontal="center" wrapText="1"/>
    </xf>
    <xf numFmtId="3" fontId="17" fillId="0" borderId="1" xfId="0" applyNumberFormat="1" applyFont="1" applyBorder="1" applyAlignment="1">
      <alignment/>
    </xf>
    <xf numFmtId="38" fontId="7" fillId="0" borderId="0" xfId="22" applyNumberFormat="1" applyFont="1" applyFill="1" applyAlignment="1">
      <alignment/>
      <protection/>
    </xf>
    <xf numFmtId="0" fontId="17" fillId="0" borderId="9" xfId="0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justify" vertical="top" wrapText="1"/>
    </xf>
    <xf numFmtId="0" fontId="17" fillId="0" borderId="8" xfId="0" applyFont="1" applyFill="1" applyBorder="1" applyAlignment="1">
      <alignment horizontal="justify" vertical="top" wrapText="1"/>
    </xf>
    <xf numFmtId="0" fontId="17" fillId="0" borderId="5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justify" vertical="top" wrapText="1"/>
    </xf>
    <xf numFmtId="0" fontId="17" fillId="0" borderId="5" xfId="21" applyFont="1" applyFill="1" applyBorder="1">
      <alignment/>
      <protection/>
    </xf>
    <xf numFmtId="0" fontId="17" fillId="0" borderId="9" xfId="21" applyFont="1" applyFill="1" applyBorder="1">
      <alignment/>
      <protection/>
    </xf>
    <xf numFmtId="0" fontId="18" fillId="0" borderId="5" xfId="21" applyFont="1" applyFill="1" applyBorder="1" applyAlignment="1">
      <alignment horizontal="right"/>
      <protection/>
    </xf>
    <xf numFmtId="0" fontId="17" fillId="0" borderId="4" xfId="0" applyFont="1" applyFill="1" applyBorder="1" applyAlignment="1">
      <alignment vertical="top" wrapText="1"/>
    </xf>
    <xf numFmtId="0" fontId="17" fillId="0" borderId="4" xfId="0" applyFont="1" applyFill="1" applyBorder="1" applyAlignment="1">
      <alignment horizontal="center" vertical="top" wrapText="1"/>
    </xf>
    <xf numFmtId="3" fontId="17" fillId="0" borderId="5" xfId="21" applyNumberFormat="1" applyFont="1" applyFill="1" applyBorder="1" applyAlignment="1">
      <alignment horizontal="right"/>
      <protection/>
    </xf>
    <xf numFmtId="3" fontId="17" fillId="0" borderId="5" xfId="21" applyNumberFormat="1" applyFont="1" applyFill="1" applyBorder="1" applyAlignment="1">
      <alignment horizontal="center"/>
      <protection/>
    </xf>
    <xf numFmtId="3" fontId="10" fillId="0" borderId="1" xfId="0" applyNumberFormat="1" applyFont="1" applyBorder="1" applyAlignment="1">
      <alignment/>
    </xf>
    <xf numFmtId="0" fontId="10" fillId="0" borderId="2" xfId="23" applyFont="1" applyBorder="1" applyAlignment="1">
      <alignment horizontal="center" vertical="center" wrapText="1"/>
      <protection/>
    </xf>
    <xf numFmtId="0" fontId="30" fillId="0" borderId="1" xfId="0" applyFont="1" applyBorder="1" applyAlignment="1">
      <alignment/>
    </xf>
    <xf numFmtId="0" fontId="17" fillId="0" borderId="16" xfId="0" applyFont="1" applyBorder="1" applyAlignment="1">
      <alignment/>
    </xf>
    <xf numFmtId="0" fontId="30" fillId="0" borderId="16" xfId="0" applyFont="1" applyBorder="1" applyAlignment="1">
      <alignment/>
    </xf>
    <xf numFmtId="3" fontId="17" fillId="0" borderId="15" xfId="0" applyNumberFormat="1" applyFont="1" applyBorder="1" applyAlignment="1">
      <alignment/>
    </xf>
    <xf numFmtId="0" fontId="30" fillId="0" borderId="15" xfId="0" applyFont="1" applyBorder="1" applyAlignment="1">
      <alignment/>
    </xf>
    <xf numFmtId="0" fontId="14" fillId="0" borderId="0" xfId="0" applyFont="1" applyFill="1" applyAlignment="1">
      <alignment/>
    </xf>
    <xf numFmtId="0" fontId="17" fillId="0" borderId="2" xfId="23" applyFont="1" applyBorder="1" applyAlignment="1">
      <alignment horizontal="center" vertical="center" wrapText="1"/>
      <protection/>
    </xf>
    <xf numFmtId="3" fontId="17" fillId="0" borderId="1" xfId="0" applyNumberFormat="1" applyFont="1" applyBorder="1" applyAlignment="1">
      <alignment horizontal="center"/>
    </xf>
    <xf numFmtId="3" fontId="9" fillId="0" borderId="1" xfId="21" applyNumberFormat="1" applyFont="1" applyFill="1" applyBorder="1" applyAlignment="1">
      <alignment horizontal="right" vertical="center" wrapText="1"/>
      <protection/>
    </xf>
    <xf numFmtId="0" fontId="38" fillId="0" borderId="0" xfId="0" applyFont="1" applyFill="1" applyAlignment="1">
      <alignment/>
    </xf>
    <xf numFmtId="0" fontId="48" fillId="0" borderId="1" xfId="0" applyFont="1" applyFill="1" applyBorder="1" applyAlignment="1">
      <alignment horizontal="right" vertical="center"/>
    </xf>
    <xf numFmtId="3" fontId="17" fillId="0" borderId="1" xfId="0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right" vertical="center"/>
    </xf>
    <xf numFmtId="38" fontId="30" fillId="0" borderId="12" xfId="22" applyNumberFormat="1" applyFont="1" applyFill="1" applyBorder="1">
      <alignment/>
      <protection/>
    </xf>
    <xf numFmtId="38" fontId="30" fillId="0" borderId="12" xfId="21" applyNumberFormat="1" applyFont="1" applyFill="1" applyBorder="1" applyAlignment="1">
      <alignment horizontal="right"/>
      <protection/>
    </xf>
    <xf numFmtId="0" fontId="34" fillId="0" borderId="0" xfId="21" applyFont="1" applyFill="1" applyAlignment="1">
      <alignment horizontal="center"/>
      <protection/>
    </xf>
    <xf numFmtId="0" fontId="22" fillId="0" borderId="0" xfId="21" applyFont="1" applyFill="1" applyAlignment="1">
      <alignment horizontal="center"/>
      <protection/>
    </xf>
    <xf numFmtId="0" fontId="17" fillId="0" borderId="4" xfId="0" applyFont="1" applyFill="1" applyBorder="1" applyAlignment="1">
      <alignment horizontal="justify" vertical="top" wrapText="1"/>
    </xf>
    <xf numFmtId="0" fontId="0" fillId="0" borderId="13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14" fillId="0" borderId="12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vertical="top" wrapText="1"/>
    </xf>
    <xf numFmtId="1" fontId="14" fillId="0" borderId="15" xfId="0" applyNumberFormat="1" applyFont="1" applyBorder="1" applyAlignment="1">
      <alignment/>
    </xf>
    <xf numFmtId="0" fontId="17" fillId="0" borderId="1" xfId="0" applyFont="1" applyBorder="1" applyAlignment="1">
      <alignment horizontal="right"/>
    </xf>
    <xf numFmtId="172" fontId="14" fillId="2" borderId="15" xfId="15" applyNumberFormat="1" applyFont="1" applyFill="1" applyBorder="1" applyAlignment="1">
      <alignment/>
    </xf>
    <xf numFmtId="1" fontId="14" fillId="2" borderId="15" xfId="0" applyNumberFormat="1" applyFont="1" applyFill="1" applyBorder="1" applyAlignment="1">
      <alignment/>
    </xf>
    <xf numFmtId="0" fontId="17" fillId="0" borderId="12" xfId="0" applyFont="1" applyFill="1" applyBorder="1" applyAlignment="1">
      <alignment vertical="top" wrapText="1"/>
    </xf>
    <xf numFmtId="0" fontId="17" fillId="0" borderId="16" xfId="0" applyFont="1" applyBorder="1" applyAlignment="1">
      <alignment horizontal="right"/>
    </xf>
    <xf numFmtId="0" fontId="17" fillId="0" borderId="16" xfId="0" applyFont="1" applyFill="1" applyBorder="1" applyAlignment="1">
      <alignment horizontal="right" vertical="top" wrapText="1"/>
    </xf>
    <xf numFmtId="3" fontId="0" fillId="0" borderId="2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 horizontal="center" vertical="center"/>
    </xf>
    <xf numFmtId="3" fontId="9" fillId="2" borderId="2" xfId="0" applyNumberFormat="1" applyFont="1" applyFill="1" applyBorder="1" applyAlignment="1">
      <alignment/>
    </xf>
    <xf numFmtId="0" fontId="17" fillId="0" borderId="0" xfId="0" applyFont="1" applyAlignment="1">
      <alignment horizontal="right" vertical="center"/>
    </xf>
    <xf numFmtId="38" fontId="31" fillId="0" borderId="0" xfId="22" applyNumberFormat="1" applyFont="1" applyFill="1" applyAlignment="1">
      <alignment horizontal="right" vertical="center"/>
      <protection/>
    </xf>
    <xf numFmtId="0" fontId="14" fillId="0" borderId="34" xfId="21" applyFont="1" applyFill="1" applyBorder="1" applyAlignment="1">
      <alignment horizontal="right" vertical="center"/>
      <protection/>
    </xf>
    <xf numFmtId="0" fontId="17" fillId="0" borderId="2" xfId="21" applyFont="1" applyFill="1" applyBorder="1" applyAlignment="1">
      <alignment horizontal="right" vertical="center"/>
      <protection/>
    </xf>
    <xf numFmtId="0" fontId="17" fillId="0" borderId="1" xfId="21" applyFont="1" applyFill="1" applyBorder="1" applyAlignment="1">
      <alignment horizontal="right" vertical="center" wrapText="1"/>
      <protection/>
    </xf>
    <xf numFmtId="0" fontId="14" fillId="0" borderId="1" xfId="21" applyFont="1" applyFill="1" applyBorder="1" applyAlignment="1">
      <alignment horizontal="right" vertical="center" wrapText="1"/>
      <protection/>
    </xf>
    <xf numFmtId="38" fontId="32" fillId="0" borderId="0" xfId="22" applyNumberFormat="1" applyFont="1" applyFill="1" applyAlignment="1">
      <alignment horizontal="right"/>
      <protection/>
    </xf>
    <xf numFmtId="38" fontId="32" fillId="0" borderId="0" xfId="22" applyNumberFormat="1" applyFont="1" applyFill="1" applyBorder="1" applyAlignment="1">
      <alignment horizontal="right"/>
      <protection/>
    </xf>
    <xf numFmtId="38" fontId="38" fillId="0" borderId="1" xfId="0" applyNumberFormat="1" applyFont="1" applyFill="1" applyBorder="1" applyAlignment="1">
      <alignment horizontal="right"/>
    </xf>
    <xf numFmtId="38" fontId="17" fillId="0" borderId="1" xfId="0" applyNumberFormat="1" applyFont="1" applyFill="1" applyBorder="1" applyAlignment="1">
      <alignment horizontal="right"/>
    </xf>
    <xf numFmtId="38" fontId="48" fillId="0" borderId="1" xfId="0" applyNumberFormat="1" applyFont="1" applyFill="1" applyBorder="1" applyAlignment="1">
      <alignment horizontal="right"/>
    </xf>
    <xf numFmtId="38" fontId="32" fillId="0" borderId="1" xfId="0" applyNumberFormat="1" applyFont="1" applyFill="1" applyBorder="1" applyAlignment="1">
      <alignment horizontal="right"/>
    </xf>
    <xf numFmtId="38" fontId="17" fillId="0" borderId="18" xfId="0" applyNumberFormat="1" applyFont="1" applyFill="1" applyBorder="1" applyAlignment="1">
      <alignment horizontal="right"/>
    </xf>
    <xf numFmtId="38" fontId="32" fillId="0" borderId="3" xfId="0" applyNumberFormat="1" applyFont="1" applyFill="1" applyBorder="1" applyAlignment="1">
      <alignment horizontal="right"/>
    </xf>
    <xf numFmtId="38" fontId="30" fillId="0" borderId="2" xfId="0" applyNumberFormat="1" applyFont="1" applyFill="1" applyBorder="1" applyAlignment="1">
      <alignment horizontal="right"/>
    </xf>
    <xf numFmtId="38" fontId="14" fillId="0" borderId="1" xfId="22" applyNumberFormat="1" applyFont="1" applyFill="1" applyBorder="1" applyAlignment="1">
      <alignment horizontal="right"/>
      <protection/>
    </xf>
    <xf numFmtId="38" fontId="30" fillId="0" borderId="3" xfId="0" applyNumberFormat="1" applyFont="1" applyFill="1" applyBorder="1" applyAlignment="1">
      <alignment horizontal="right"/>
    </xf>
    <xf numFmtId="38" fontId="33" fillId="0" borderId="1" xfId="0" applyNumberFormat="1" applyFont="1" applyFill="1" applyBorder="1" applyAlignment="1">
      <alignment horizontal="right"/>
    </xf>
    <xf numFmtId="38" fontId="14" fillId="0" borderId="1" xfId="0" applyNumberFormat="1" applyFont="1" applyFill="1" applyBorder="1" applyAlignment="1">
      <alignment horizontal="right"/>
    </xf>
    <xf numFmtId="38" fontId="30" fillId="3" borderId="1" xfId="0" applyNumberFormat="1" applyFont="1" applyFill="1" applyBorder="1" applyAlignment="1">
      <alignment horizontal="right"/>
    </xf>
    <xf numFmtId="38" fontId="17" fillId="0" borderId="0" xfId="21" applyNumberFormat="1" applyFont="1" applyFill="1" applyAlignment="1">
      <alignment horizontal="right"/>
      <protection/>
    </xf>
    <xf numFmtId="0" fontId="17" fillId="0" borderId="0" xfId="21" applyFont="1" applyAlignment="1">
      <alignment horizontal="right"/>
      <protection/>
    </xf>
    <xf numFmtId="0" fontId="14" fillId="0" borderId="0" xfId="21" applyFont="1" applyAlignment="1">
      <alignment horizontal="right"/>
      <protection/>
    </xf>
    <xf numFmtId="0" fontId="30" fillId="0" borderId="0" xfId="0" applyFont="1" applyFill="1" applyAlignment="1">
      <alignment horizontal="right"/>
    </xf>
    <xf numFmtId="0" fontId="13" fillId="0" borderId="6" xfId="21" applyFont="1" applyFill="1" applyBorder="1" applyAlignment="1">
      <alignment horizontal="right"/>
      <protection/>
    </xf>
    <xf numFmtId="0" fontId="13" fillId="0" borderId="5" xfId="21" applyFont="1" applyFill="1" applyBorder="1" applyAlignment="1">
      <alignment horizontal="right"/>
      <protection/>
    </xf>
    <xf numFmtId="3" fontId="0" fillId="0" borderId="6" xfId="21" applyNumberFormat="1" applyFont="1" applyFill="1" applyBorder="1" applyAlignment="1">
      <alignment horizontal="left"/>
      <protection/>
    </xf>
    <xf numFmtId="3" fontId="4" fillId="2" borderId="1" xfId="0" applyNumberFormat="1" applyFont="1" applyFill="1" applyBorder="1" applyAlignment="1">
      <alignment/>
    </xf>
    <xf numFmtId="3" fontId="17" fillId="0" borderId="0" xfId="0" applyNumberFormat="1" applyFont="1" applyFill="1" applyAlignment="1">
      <alignment horizontal="right" vertical="center"/>
    </xf>
    <xf numFmtId="38" fontId="37" fillId="0" borderId="0" xfId="22" applyNumberFormat="1" applyFont="1" applyFill="1" applyBorder="1" applyAlignment="1">
      <alignment horizontal="right"/>
      <protection/>
    </xf>
    <xf numFmtId="0" fontId="17" fillId="0" borderId="2" xfId="0" applyFont="1" applyBorder="1" applyAlignment="1">
      <alignment horizontal="right" vertical="center" wrapText="1"/>
    </xf>
    <xf numFmtId="0" fontId="29" fillId="0" borderId="1" xfId="0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0" fillId="0" borderId="4" xfId="0" applyFont="1" applyFill="1" applyBorder="1" applyAlignment="1">
      <alignment horizontal="right" vertical="top" wrapText="1"/>
    </xf>
    <xf numFmtId="0" fontId="30" fillId="0" borderId="1" xfId="0" applyNumberFormat="1" applyFont="1" applyFill="1" applyBorder="1" applyAlignment="1">
      <alignment horizontal="right"/>
    </xf>
    <xf numFmtId="0" fontId="38" fillId="0" borderId="1" xfId="21" applyNumberFormat="1" applyFont="1" applyFill="1" applyBorder="1" applyAlignment="1">
      <alignment horizontal="right" vertical="top"/>
      <protection/>
    </xf>
    <xf numFmtId="0" fontId="38" fillId="0" borderId="1" xfId="21" applyNumberFormat="1" applyFont="1" applyFill="1" applyBorder="1" applyAlignment="1">
      <alignment horizontal="right"/>
      <protection/>
    </xf>
    <xf numFmtId="0" fontId="30" fillId="0" borderId="1" xfId="0" applyNumberFormat="1" applyFont="1" applyFill="1" applyBorder="1" applyAlignment="1">
      <alignment horizontal="right"/>
    </xf>
    <xf numFmtId="38" fontId="32" fillId="0" borderId="1" xfId="21" applyNumberFormat="1" applyFont="1" applyFill="1" applyBorder="1" applyAlignment="1">
      <alignment horizontal="right"/>
      <protection/>
    </xf>
    <xf numFmtId="38" fontId="39" fillId="0" borderId="12" xfId="21" applyNumberFormat="1" applyFont="1" applyFill="1" applyBorder="1" applyAlignment="1">
      <alignment horizontal="left"/>
      <protection/>
    </xf>
    <xf numFmtId="0" fontId="30" fillId="0" borderId="15" xfId="21" applyNumberFormat="1" applyFont="1" applyFill="1" applyBorder="1" applyAlignment="1">
      <alignment horizontal="center"/>
      <protection/>
    </xf>
    <xf numFmtId="3" fontId="21" fillId="0" borderId="1" xfId="0" applyNumberFormat="1" applyFont="1" applyBorder="1" applyAlignment="1">
      <alignment/>
    </xf>
    <xf numFmtId="172" fontId="38" fillId="0" borderId="1" xfId="15" applyNumberFormat="1" applyFont="1" applyBorder="1" applyAlignment="1">
      <alignment/>
    </xf>
    <xf numFmtId="172" fontId="33" fillId="2" borderId="12" xfId="15" applyNumberFormat="1" applyFont="1" applyFill="1" applyBorder="1" applyAlignment="1">
      <alignment/>
    </xf>
    <xf numFmtId="0" fontId="9" fillId="0" borderId="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/>
    </xf>
    <xf numFmtId="0" fontId="41" fillId="0" borderId="16" xfId="0" applyFont="1" applyBorder="1" applyAlignment="1">
      <alignment horizontal="right"/>
    </xf>
    <xf numFmtId="0" fontId="17" fillId="0" borderId="15" xfId="0" applyFont="1" applyBorder="1" applyAlignment="1">
      <alignment horizontal="left"/>
    </xf>
    <xf numFmtId="0" fontId="30" fillId="0" borderId="15" xfId="0" applyFont="1" applyBorder="1" applyAlignment="1">
      <alignment horizontal="center"/>
    </xf>
    <xf numFmtId="172" fontId="38" fillId="0" borderId="12" xfId="15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30" fillId="0" borderId="15" xfId="0" applyNumberFormat="1" applyFont="1" applyFill="1" applyBorder="1" applyAlignment="1">
      <alignment horizontal="right"/>
    </xf>
    <xf numFmtId="38" fontId="38" fillId="0" borderId="12" xfId="21" applyNumberFormat="1" applyFont="1" applyFill="1" applyBorder="1" applyAlignment="1">
      <alignment horizontal="right"/>
      <protection/>
    </xf>
    <xf numFmtId="0" fontId="9" fillId="0" borderId="1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horizontal="right"/>
    </xf>
    <xf numFmtId="0" fontId="7" fillId="0" borderId="4" xfId="21" applyFont="1" applyFill="1" applyBorder="1">
      <alignment/>
      <protection/>
    </xf>
    <xf numFmtId="0" fontId="12" fillId="0" borderId="13" xfId="21" applyFont="1" applyFill="1" applyBorder="1" applyAlignment="1">
      <alignment horizontal="center"/>
      <protection/>
    </xf>
    <xf numFmtId="0" fontId="26" fillId="0" borderId="29" xfId="21" applyFont="1" applyFill="1" applyBorder="1">
      <alignment/>
      <protection/>
    </xf>
    <xf numFmtId="0" fontId="35" fillId="0" borderId="9" xfId="21" applyFont="1" applyFill="1" applyBorder="1" applyAlignment="1">
      <alignment horizontal="right"/>
      <protection/>
    </xf>
    <xf numFmtId="0" fontId="12" fillId="0" borderId="0" xfId="0" applyFont="1" applyFill="1" applyAlignment="1">
      <alignment/>
    </xf>
    <xf numFmtId="0" fontId="10" fillId="0" borderId="4" xfId="0" applyFont="1" applyFill="1" applyBorder="1" applyAlignment="1">
      <alignment horizontal="justify" vertical="top" wrapText="1"/>
    </xf>
    <xf numFmtId="3" fontId="10" fillId="0" borderId="4" xfId="21" applyNumberFormat="1" applyFont="1" applyFill="1" applyBorder="1" applyAlignment="1">
      <alignment horizontal="center"/>
      <protection/>
    </xf>
    <xf numFmtId="172" fontId="55" fillId="0" borderId="1" xfId="15" applyNumberFormat="1" applyFont="1" applyBorder="1" applyAlignment="1">
      <alignment/>
    </xf>
    <xf numFmtId="38" fontId="39" fillId="0" borderId="1" xfId="0" applyNumberFormat="1" applyFont="1" applyFill="1" applyBorder="1" applyAlignment="1">
      <alignment horizontal="left" vertical="top" wrapText="1"/>
    </xf>
    <xf numFmtId="0" fontId="17" fillId="0" borderId="2" xfId="23" applyFont="1" applyBorder="1" applyAlignment="1">
      <alignment horizontal="center" vertical="center" wrapText="1"/>
      <protection/>
    </xf>
    <xf numFmtId="3" fontId="58" fillId="0" borderId="1" xfId="0" applyNumberFormat="1" applyFont="1" applyFill="1" applyBorder="1" applyAlignment="1">
      <alignment horizontal="center" vertical="center"/>
    </xf>
    <xf numFmtId="0" fontId="30" fillId="0" borderId="9" xfId="21" applyFont="1" applyBorder="1" applyAlignment="1">
      <alignment vertical="center" wrapText="1"/>
      <protection/>
    </xf>
    <xf numFmtId="0" fontId="30" fillId="0" borderId="5" xfId="21" applyFont="1" applyBorder="1" applyAlignment="1">
      <alignment vertical="center" wrapText="1"/>
      <protection/>
    </xf>
    <xf numFmtId="37" fontId="30" fillId="0" borderId="5" xfId="22" applyNumberFormat="1" applyFont="1" applyBorder="1" applyAlignment="1">
      <alignment vertical="center"/>
      <protection/>
    </xf>
    <xf numFmtId="3" fontId="30" fillId="0" borderId="9" xfId="22" applyNumberFormat="1" applyFont="1" applyBorder="1" applyAlignment="1">
      <alignment horizontal="center" vertical="center"/>
      <protection/>
    </xf>
    <xf numFmtId="3" fontId="30" fillId="0" borderId="9" xfId="22" applyNumberFormat="1" applyFont="1" applyBorder="1" applyAlignment="1">
      <alignment vertical="center"/>
      <protection/>
    </xf>
    <xf numFmtId="3" fontId="17" fillId="0" borderId="9" xfId="0" applyNumberFormat="1" applyFont="1" applyFill="1" applyBorder="1" applyAlignment="1">
      <alignment/>
    </xf>
    <xf numFmtId="0" fontId="17" fillId="0" borderId="9" xfId="23" applyFont="1" applyFill="1" applyBorder="1" applyAlignment="1">
      <alignment horizontal="center" vertical="center" wrapText="1"/>
      <protection/>
    </xf>
    <xf numFmtId="3" fontId="30" fillId="0" borderId="1" xfId="0" applyNumberFormat="1" applyFont="1" applyBorder="1" applyAlignment="1">
      <alignment/>
    </xf>
    <xf numFmtId="0" fontId="17" fillId="0" borderId="15" xfId="0" applyFont="1" applyBorder="1" applyAlignment="1">
      <alignment/>
    </xf>
    <xf numFmtId="3" fontId="17" fillId="0" borderId="15" xfId="0" applyNumberFormat="1" applyFont="1" applyBorder="1" applyAlignment="1">
      <alignment/>
    </xf>
    <xf numFmtId="172" fontId="30" fillId="0" borderId="12" xfId="15" applyNumberFormat="1" applyFont="1" applyBorder="1" applyAlignment="1">
      <alignment/>
    </xf>
    <xf numFmtId="0" fontId="17" fillId="0" borderId="0" xfId="21" applyFont="1" applyFill="1" applyBorder="1" applyAlignment="1">
      <alignment horizontal="center" vertical="center"/>
      <protection/>
    </xf>
    <xf numFmtId="0" fontId="17" fillId="0" borderId="0" xfId="21" applyFont="1" applyFill="1" applyBorder="1" applyAlignment="1">
      <alignment horizontal="right" vertical="center"/>
      <protection/>
    </xf>
    <xf numFmtId="0" fontId="30" fillId="0" borderId="9" xfId="22" applyFont="1" applyBorder="1" applyAlignment="1">
      <alignment vertical="center" wrapText="1"/>
      <protection/>
    </xf>
    <xf numFmtId="0" fontId="30" fillId="0" borderId="9" xfId="22" applyFont="1" applyBorder="1" applyAlignment="1">
      <alignment vertical="center"/>
      <protection/>
    </xf>
    <xf numFmtId="37" fontId="30" fillId="0" borderId="9" xfId="22" applyNumberFormat="1" applyFont="1" applyBorder="1" applyAlignment="1">
      <alignment vertical="center"/>
      <protection/>
    </xf>
    <xf numFmtId="0" fontId="31" fillId="0" borderId="15" xfId="21" applyFont="1" applyBorder="1" applyAlignment="1">
      <alignment vertical="top" wrapText="1"/>
      <protection/>
    </xf>
    <xf numFmtId="0" fontId="31" fillId="0" borderId="16" xfId="21" applyFont="1" applyBorder="1" applyAlignment="1">
      <alignment vertical="top" wrapText="1"/>
      <protection/>
    </xf>
    <xf numFmtId="3" fontId="17" fillId="0" borderId="7" xfId="21" applyNumberFormat="1" applyFont="1" applyFill="1" applyBorder="1" applyAlignment="1">
      <alignment horizontal="right"/>
      <protection/>
    </xf>
    <xf numFmtId="3" fontId="17" fillId="0" borderId="6" xfId="21" applyNumberFormat="1" applyFont="1" applyFill="1" applyBorder="1" applyAlignment="1">
      <alignment horizontal="right"/>
      <protection/>
    </xf>
    <xf numFmtId="0" fontId="18" fillId="0" borderId="5" xfId="21" applyFont="1" applyFill="1" applyBorder="1" applyAlignment="1">
      <alignment horizontal="left"/>
      <protection/>
    </xf>
    <xf numFmtId="0" fontId="60" fillId="0" borderId="9" xfId="21" applyFont="1" applyFill="1" applyBorder="1" applyAlignment="1">
      <alignment horizontal="right"/>
      <protection/>
    </xf>
    <xf numFmtId="0" fontId="17" fillId="0" borderId="4" xfId="21" applyFont="1" applyFill="1" applyBorder="1">
      <alignment/>
      <protection/>
    </xf>
    <xf numFmtId="3" fontId="17" fillId="0" borderId="4" xfId="21" applyNumberFormat="1" applyFont="1" applyFill="1" applyBorder="1" applyAlignment="1">
      <alignment horizontal="right"/>
      <protection/>
    </xf>
    <xf numFmtId="3" fontId="17" fillId="0" borderId="4" xfId="21" applyNumberFormat="1" applyFont="1" applyFill="1" applyBorder="1" applyAlignment="1">
      <alignment horizontal="center"/>
      <protection/>
    </xf>
    <xf numFmtId="3" fontId="17" fillId="0" borderId="9" xfId="21" applyNumberFormat="1" applyFont="1" applyFill="1" applyBorder="1" applyAlignment="1">
      <alignment horizontal="right"/>
      <protection/>
    </xf>
    <xf numFmtId="3" fontId="17" fillId="0" borderId="29" xfId="21" applyNumberFormat="1" applyFont="1" applyFill="1" applyBorder="1" applyAlignment="1">
      <alignment horizontal="right"/>
      <protection/>
    </xf>
    <xf numFmtId="0" fontId="14" fillId="0" borderId="10" xfId="0" applyFont="1" applyFill="1" applyBorder="1" applyAlignment="1">
      <alignment horizontal="left" vertical="center"/>
    </xf>
    <xf numFmtId="3" fontId="33" fillId="0" borderId="17" xfId="0" applyNumberFormat="1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1" fillId="0" borderId="15" xfId="21" applyFont="1" applyBorder="1" applyAlignment="1">
      <alignment horizontal="left" vertical="top" wrapText="1"/>
      <protection/>
    </xf>
    <xf numFmtId="0" fontId="17" fillId="0" borderId="3" xfId="0" applyFont="1" applyFill="1" applyBorder="1" applyAlignment="1">
      <alignment horizontal="center" vertical="center"/>
    </xf>
    <xf numFmtId="0" fontId="17" fillId="0" borderId="12" xfId="21" applyFont="1" applyFill="1" applyBorder="1" applyAlignment="1">
      <alignment horizontal="left" vertical="center"/>
      <protection/>
    </xf>
    <xf numFmtId="0" fontId="17" fillId="0" borderId="16" xfId="21" applyFont="1" applyFill="1" applyBorder="1" applyAlignment="1">
      <alignment horizontal="left" vertical="center" wrapText="1"/>
      <protection/>
    </xf>
    <xf numFmtId="3" fontId="17" fillId="0" borderId="32" xfId="21" applyNumberFormat="1" applyFont="1" applyFill="1" applyBorder="1" applyAlignment="1">
      <alignment vertical="center"/>
      <protection/>
    </xf>
    <xf numFmtId="0" fontId="29" fillId="0" borderId="1" xfId="21" applyFont="1" applyFill="1" applyBorder="1" applyAlignment="1">
      <alignment horizontal="center" vertical="center" wrapText="1"/>
      <protection/>
    </xf>
    <xf numFmtId="0" fontId="17" fillId="0" borderId="16" xfId="21" applyFont="1" applyFill="1" applyBorder="1" applyAlignment="1">
      <alignment horizontal="center" vertical="center"/>
      <protection/>
    </xf>
    <xf numFmtId="0" fontId="61" fillId="0" borderId="1" xfId="21" applyFont="1" applyFill="1" applyBorder="1" applyAlignment="1">
      <alignment horizontal="right" vertical="center"/>
      <protection/>
    </xf>
    <xf numFmtId="0" fontId="29" fillId="0" borderId="1" xfId="21" applyFont="1" applyFill="1" applyBorder="1" applyAlignment="1">
      <alignment horizontal="right" vertical="center" wrapText="1"/>
      <protection/>
    </xf>
    <xf numFmtId="0" fontId="29" fillId="0" borderId="0" xfId="0" applyFont="1" applyAlignment="1">
      <alignment/>
    </xf>
    <xf numFmtId="0" fontId="17" fillId="0" borderId="15" xfId="0" applyFont="1" applyFill="1" applyBorder="1" applyAlignment="1">
      <alignment horizontal="left"/>
    </xf>
    <xf numFmtId="0" fontId="30" fillId="0" borderId="16" xfId="0" applyFont="1" applyFill="1" applyBorder="1" applyAlignment="1">
      <alignment horizontal="left"/>
    </xf>
    <xf numFmtId="3" fontId="30" fillId="0" borderId="12" xfId="0" applyNumberFormat="1" applyFont="1" applyFill="1" applyBorder="1" applyAlignment="1">
      <alignment horizontal="right" vertical="center"/>
    </xf>
    <xf numFmtId="0" fontId="48" fillId="0" borderId="16" xfId="0" applyFont="1" applyBorder="1" applyAlignment="1">
      <alignment horizontal="right"/>
    </xf>
    <xf numFmtId="0" fontId="17" fillId="0" borderId="1" xfId="0" applyFont="1" applyBorder="1" applyAlignment="1">
      <alignment/>
    </xf>
    <xf numFmtId="3" fontId="17" fillId="0" borderId="1" xfId="0" applyNumberFormat="1" applyFont="1" applyBorder="1" applyAlignment="1">
      <alignment horizontal="center" wrapText="1"/>
    </xf>
    <xf numFmtId="0" fontId="29" fillId="0" borderId="12" xfId="0" applyFont="1" applyBorder="1" applyAlignment="1">
      <alignment/>
    </xf>
    <xf numFmtId="3" fontId="38" fillId="0" borderId="1" xfId="0" applyNumberFormat="1" applyFont="1" applyBorder="1" applyAlignment="1">
      <alignment/>
    </xf>
    <xf numFmtId="0" fontId="17" fillId="0" borderId="3" xfId="0" applyFont="1" applyBorder="1" applyAlignment="1">
      <alignment/>
    </xf>
    <xf numFmtId="0" fontId="17" fillId="0" borderId="9" xfId="0" applyFont="1" applyBorder="1" applyAlignment="1">
      <alignment/>
    </xf>
    <xf numFmtId="0" fontId="17" fillId="0" borderId="2" xfId="0" applyFont="1" applyBorder="1" applyAlignment="1">
      <alignment/>
    </xf>
    <xf numFmtId="3" fontId="38" fillId="0" borderId="1" xfId="0" applyNumberFormat="1" applyFont="1" applyBorder="1" applyAlignment="1">
      <alignment horizontal="right" vertical="top" wrapText="1"/>
    </xf>
    <xf numFmtId="0" fontId="17" fillId="0" borderId="9" xfId="0" applyFont="1" applyFill="1" applyBorder="1" applyAlignment="1">
      <alignment wrapText="1"/>
    </xf>
    <xf numFmtId="0" fontId="17" fillId="0" borderId="9" xfId="0" applyFont="1" applyFill="1" applyBorder="1" applyAlignment="1">
      <alignment horizontal="center" wrapText="1"/>
    </xf>
    <xf numFmtId="3" fontId="42" fillId="0" borderId="1" xfId="21" applyNumberFormat="1" applyFont="1" applyFill="1" applyBorder="1">
      <alignment/>
      <protection/>
    </xf>
    <xf numFmtId="3" fontId="62" fillId="0" borderId="1" xfId="21" applyNumberFormat="1" applyFont="1" applyFill="1" applyBorder="1">
      <alignment/>
      <protection/>
    </xf>
    <xf numFmtId="3" fontId="42" fillId="0" borderId="1" xfId="21" applyNumberFormat="1" applyFont="1" applyFill="1" applyBorder="1" applyAlignment="1">
      <alignment horizontal="right"/>
      <protection/>
    </xf>
    <xf numFmtId="3" fontId="31" fillId="0" borderId="1" xfId="0" applyNumberFormat="1" applyFont="1" applyBorder="1" applyAlignment="1">
      <alignment wrapText="1"/>
    </xf>
    <xf numFmtId="3" fontId="32" fillId="0" borderId="1" xfId="0" applyNumberFormat="1" applyFont="1" applyBorder="1" applyAlignment="1">
      <alignment wrapText="1"/>
    </xf>
    <xf numFmtId="3" fontId="33" fillId="0" borderId="1" xfId="0" applyNumberFormat="1" applyFont="1" applyBorder="1" applyAlignment="1">
      <alignment wrapText="1"/>
    </xf>
    <xf numFmtId="3" fontId="14" fillId="0" borderId="1" xfId="0" applyNumberFormat="1" applyFont="1" applyBorder="1" applyAlignment="1">
      <alignment horizontal="right" wrapText="1"/>
    </xf>
    <xf numFmtId="0" fontId="17" fillId="0" borderId="0" xfId="21" applyNumberFormat="1" applyFont="1" applyFill="1" applyAlignment="1">
      <alignment horizontal="left"/>
      <protection/>
    </xf>
    <xf numFmtId="38" fontId="42" fillId="0" borderId="0" xfId="0" applyNumberFormat="1" applyFont="1" applyFill="1" applyAlignment="1">
      <alignment horizontal="right"/>
    </xf>
    <xf numFmtId="38" fontId="42" fillId="0" borderId="0" xfId="21" applyNumberFormat="1" applyFont="1" applyFill="1" applyAlignment="1">
      <alignment horizontal="right"/>
      <protection/>
    </xf>
    <xf numFmtId="0" fontId="42" fillId="0" borderId="0" xfId="21" applyFont="1" applyAlignment="1">
      <alignment horizontal="right"/>
      <protection/>
    </xf>
    <xf numFmtId="0" fontId="30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31" fillId="0" borderId="0" xfId="22" applyFont="1" applyBorder="1" applyAlignment="1">
      <alignment horizontal="center" vertical="center"/>
      <protection/>
    </xf>
    <xf numFmtId="0" fontId="48" fillId="0" borderId="0" xfId="22" applyFont="1" applyBorder="1" applyAlignment="1">
      <alignment vertical="center"/>
      <protection/>
    </xf>
    <xf numFmtId="37" fontId="38" fillId="0" borderId="0" xfId="22" applyNumberFormat="1" applyFont="1" applyBorder="1" applyAlignment="1">
      <alignment vertical="center"/>
      <protection/>
    </xf>
    <xf numFmtId="0" fontId="38" fillId="0" borderId="0" xfId="22" applyFont="1" applyBorder="1" applyAlignment="1">
      <alignment vertical="center"/>
      <protection/>
    </xf>
    <xf numFmtId="0" fontId="38" fillId="0" borderId="0" xfId="22" applyFont="1" applyBorder="1">
      <alignment/>
      <protection/>
    </xf>
    <xf numFmtId="0" fontId="39" fillId="0" borderId="0" xfId="0" applyFont="1" applyBorder="1" applyAlignment="1">
      <alignment/>
    </xf>
    <xf numFmtId="0" fontId="31" fillId="0" borderId="0" xfId="22" applyFont="1" applyBorder="1" applyAlignment="1">
      <alignment vertical="center"/>
      <protection/>
    </xf>
    <xf numFmtId="37" fontId="31" fillId="0" borderId="0" xfId="22" applyNumberFormat="1" applyFont="1" applyBorder="1" applyAlignment="1">
      <alignment vertical="center"/>
      <protection/>
    </xf>
    <xf numFmtId="0" fontId="18" fillId="0" borderId="0" xfId="0" applyFont="1" applyAlignment="1">
      <alignment vertical="center"/>
    </xf>
    <xf numFmtId="0" fontId="33" fillId="0" borderId="0" xfId="22" applyFont="1" applyBorder="1" applyAlignment="1">
      <alignment/>
      <protection/>
    </xf>
    <xf numFmtId="0" fontId="66" fillId="0" borderId="0" xfId="22" applyFont="1" applyBorder="1" applyAlignment="1">
      <alignment horizontal="center" vertical="center"/>
      <protection/>
    </xf>
    <xf numFmtId="0" fontId="14" fillId="0" borderId="3" xfId="21" applyFont="1" applyBorder="1" applyAlignment="1">
      <alignment horizontal="center" vertical="center"/>
      <protection/>
    </xf>
    <xf numFmtId="0" fontId="14" fillId="0" borderId="1" xfId="21" applyFont="1" applyBorder="1" applyAlignment="1">
      <alignment horizontal="center" vertical="center"/>
      <protection/>
    </xf>
    <xf numFmtId="0" fontId="14" fillId="0" borderId="9" xfId="21" applyFont="1" applyBorder="1" applyAlignment="1">
      <alignment horizontal="center" vertical="center"/>
      <protection/>
    </xf>
    <xf numFmtId="0" fontId="37" fillId="0" borderId="12" xfId="21" applyFont="1" applyBorder="1" applyAlignment="1">
      <alignment/>
      <protection/>
    </xf>
    <xf numFmtId="3" fontId="17" fillId="0" borderId="1" xfId="21" applyNumberFormat="1" applyFont="1" applyBorder="1" applyAlignment="1">
      <alignment vertical="top" wrapText="1"/>
      <protection/>
    </xf>
    <xf numFmtId="0" fontId="17" fillId="0" borderId="0" xfId="21" applyFont="1" applyBorder="1">
      <alignment/>
      <protection/>
    </xf>
    <xf numFmtId="0" fontId="14" fillId="0" borderId="1" xfId="21" applyFont="1" applyBorder="1">
      <alignment/>
      <protection/>
    </xf>
    <xf numFmtId="3" fontId="14" fillId="0" borderId="1" xfId="21" applyNumberFormat="1" applyFont="1" applyBorder="1" applyAlignment="1">
      <alignment vertical="top" wrapText="1"/>
      <protection/>
    </xf>
    <xf numFmtId="0" fontId="17" fillId="0" borderId="1" xfId="21" applyFont="1" applyBorder="1" applyAlignment="1">
      <alignment horizontal="center"/>
      <protection/>
    </xf>
    <xf numFmtId="0" fontId="14" fillId="0" borderId="12" xfId="21" applyFont="1" applyBorder="1" applyAlignment="1">
      <alignment/>
      <protection/>
    </xf>
    <xf numFmtId="0" fontId="14" fillId="0" borderId="15" xfId="21" applyFont="1" applyBorder="1" applyAlignment="1">
      <alignment/>
      <protection/>
    </xf>
    <xf numFmtId="0" fontId="17" fillId="0" borderId="1" xfId="21" applyFont="1" applyBorder="1" applyAlignment="1">
      <alignment horizontal="left"/>
      <protection/>
    </xf>
    <xf numFmtId="0" fontId="37" fillId="0" borderId="1" xfId="21" applyFont="1" applyBorder="1" applyAlignment="1">
      <alignment horizontal="center"/>
      <protection/>
    </xf>
    <xf numFmtId="0" fontId="14" fillId="0" borderId="1" xfId="21" applyFont="1" applyBorder="1" applyAlignment="1">
      <alignment horizontal="center" vertical="top" wrapText="1"/>
      <protection/>
    </xf>
    <xf numFmtId="3" fontId="14" fillId="0" borderId="1" xfId="21" applyNumberFormat="1" applyFont="1" applyBorder="1">
      <alignment/>
      <protection/>
    </xf>
    <xf numFmtId="0" fontId="14" fillId="0" borderId="1" xfId="21" applyFont="1" applyBorder="1" applyAlignment="1">
      <alignment horizontal="center"/>
      <protection/>
    </xf>
    <xf numFmtId="0" fontId="17" fillId="0" borderId="1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/>
      <protection/>
    </xf>
    <xf numFmtId="0" fontId="17" fillId="0" borderId="1" xfId="21" applyFont="1" applyFill="1" applyBorder="1" applyAlignment="1">
      <alignment vertical="top" wrapText="1"/>
      <protection/>
    </xf>
    <xf numFmtId="0" fontId="17" fillId="0" borderId="2" xfId="21" applyFont="1" applyBorder="1" applyAlignment="1">
      <alignment horizontal="center" vertical="center"/>
      <protection/>
    </xf>
    <xf numFmtId="0" fontId="17" fillId="0" borderId="2" xfId="21" applyFont="1" applyBorder="1" applyAlignment="1">
      <alignment vertical="top" wrapText="1"/>
      <protection/>
    </xf>
    <xf numFmtId="0" fontId="17" fillId="0" borderId="2" xfId="21" applyFont="1" applyBorder="1">
      <alignment/>
      <protection/>
    </xf>
    <xf numFmtId="0" fontId="14" fillId="0" borderId="1" xfId="21" applyFont="1" applyFill="1" applyBorder="1" applyAlignment="1">
      <alignment horizontal="center" vertical="top" wrapText="1"/>
      <protection/>
    </xf>
    <xf numFmtId="0" fontId="14" fillId="0" borderId="5" xfId="21" applyFont="1" applyBorder="1" applyAlignment="1">
      <alignment horizontal="center" vertical="center"/>
      <protection/>
    </xf>
    <xf numFmtId="0" fontId="64" fillId="0" borderId="1" xfId="21" applyFont="1" applyBorder="1">
      <alignment/>
      <protection/>
    </xf>
    <xf numFmtId="0" fontId="17" fillId="0" borderId="1" xfId="21" applyFont="1" applyBorder="1" applyAlignment="1">
      <alignment horizontal="right"/>
      <protection/>
    </xf>
    <xf numFmtId="3" fontId="38" fillId="0" borderId="1" xfId="21" applyNumberFormat="1" applyFont="1" applyBorder="1">
      <alignment/>
      <protection/>
    </xf>
    <xf numFmtId="3" fontId="17" fillId="0" borderId="1" xfId="21" applyNumberFormat="1" applyFont="1" applyBorder="1" applyAlignment="1">
      <alignment horizontal="center"/>
      <protection/>
    </xf>
    <xf numFmtId="3" fontId="14" fillId="0" borderId="1" xfId="21" applyNumberFormat="1" applyFont="1" applyBorder="1" applyAlignment="1">
      <alignment horizontal="right"/>
      <protection/>
    </xf>
    <xf numFmtId="0" fontId="17" fillId="0" borderId="3" xfId="21" applyFont="1" applyBorder="1">
      <alignment/>
      <protection/>
    </xf>
    <xf numFmtId="0" fontId="17" fillId="0" borderId="3" xfId="21" applyFont="1" applyBorder="1" applyAlignment="1">
      <alignment vertical="top" wrapText="1"/>
      <protection/>
    </xf>
    <xf numFmtId="3" fontId="17" fillId="0" borderId="3" xfId="21" applyNumberFormat="1" applyFont="1" applyBorder="1">
      <alignment/>
      <protection/>
    </xf>
    <xf numFmtId="0" fontId="42" fillId="0" borderId="3" xfId="21" applyFont="1" applyBorder="1">
      <alignment/>
      <protection/>
    </xf>
    <xf numFmtId="3" fontId="17" fillId="0" borderId="3" xfId="21" applyNumberFormat="1" applyFont="1" applyBorder="1">
      <alignment/>
      <protection/>
    </xf>
    <xf numFmtId="3" fontId="14" fillId="2" borderId="1" xfId="21" applyNumberFormat="1" applyFont="1" applyFill="1" applyBorder="1" applyAlignment="1">
      <alignment horizontal="right"/>
      <protection/>
    </xf>
    <xf numFmtId="3" fontId="17" fillId="2" borderId="1" xfId="21" applyNumberFormat="1" applyFont="1" applyFill="1" applyBorder="1">
      <alignment/>
      <protection/>
    </xf>
    <xf numFmtId="3" fontId="14" fillId="2" borderId="1" xfId="21" applyNumberFormat="1" applyFont="1" applyFill="1" applyBorder="1">
      <alignment/>
      <protection/>
    </xf>
    <xf numFmtId="0" fontId="17" fillId="2" borderId="1" xfId="21" applyFont="1" applyFill="1" applyBorder="1">
      <alignment/>
      <protection/>
    </xf>
    <xf numFmtId="0" fontId="37" fillId="0" borderId="1" xfId="21" applyFont="1" applyBorder="1" applyAlignment="1">
      <alignment horizontal="center" vertical="center"/>
      <protection/>
    </xf>
    <xf numFmtId="3" fontId="14" fillId="0" borderId="1" xfId="21" applyNumberFormat="1" applyFont="1" applyBorder="1">
      <alignment/>
      <protection/>
    </xf>
    <xf numFmtId="0" fontId="17" fillId="0" borderId="15" xfId="21" applyFont="1" applyBorder="1" applyAlignment="1">
      <alignment vertical="top" wrapText="1"/>
      <protection/>
    </xf>
    <xf numFmtId="0" fontId="17" fillId="0" borderId="16" xfId="21" applyFont="1" applyBorder="1" applyAlignment="1">
      <alignment vertical="top" wrapText="1"/>
      <protection/>
    </xf>
    <xf numFmtId="0" fontId="14" fillId="0" borderId="1" xfId="21" applyFont="1" applyBorder="1" applyAlignment="1">
      <alignment vertical="top" wrapText="1"/>
      <protection/>
    </xf>
    <xf numFmtId="0" fontId="56" fillId="0" borderId="1" xfId="21" applyFont="1" applyBorder="1">
      <alignment/>
      <protection/>
    </xf>
    <xf numFmtId="3" fontId="17" fillId="0" borderId="1" xfId="21" applyNumberFormat="1" applyFont="1" applyBorder="1" applyAlignment="1">
      <alignment horizontal="right"/>
      <protection/>
    </xf>
    <xf numFmtId="0" fontId="14" fillId="0" borderId="1" xfId="21" applyNumberFormat="1" applyFont="1" applyBorder="1" applyAlignment="1">
      <alignment horizontal="center" vertical="center"/>
      <protection/>
    </xf>
    <xf numFmtId="0" fontId="38" fillId="0" borderId="1" xfId="21" applyFont="1" applyBorder="1" applyAlignment="1">
      <alignment vertical="top" wrapText="1"/>
      <protection/>
    </xf>
    <xf numFmtId="3" fontId="33" fillId="0" borderId="1" xfId="21" applyNumberFormat="1" applyFont="1" applyBorder="1" applyAlignment="1">
      <alignment horizontal="right"/>
      <protection/>
    </xf>
    <xf numFmtId="3" fontId="55" fillId="0" borderId="1" xfId="21" applyNumberFormat="1" applyFont="1" applyBorder="1" applyAlignment="1">
      <alignment horizontal="right"/>
      <protection/>
    </xf>
    <xf numFmtId="0" fontId="14" fillId="0" borderId="1" xfId="21" applyFont="1" applyBorder="1" applyAlignment="1">
      <alignment/>
      <protection/>
    </xf>
    <xf numFmtId="0" fontId="37" fillId="0" borderId="0" xfId="21" applyFont="1" applyAlignment="1">
      <alignment horizontal="center" vertical="center"/>
      <protection/>
    </xf>
    <xf numFmtId="0" fontId="67" fillId="0" borderId="0" xfId="21" applyFont="1" applyAlignment="1">
      <alignment horizontal="center" vertical="center"/>
      <protection/>
    </xf>
    <xf numFmtId="0" fontId="67" fillId="0" borderId="0" xfId="21" applyFont="1">
      <alignment/>
      <protection/>
    </xf>
    <xf numFmtId="3" fontId="67" fillId="0" borderId="0" xfId="21" applyNumberFormat="1" applyFont="1">
      <alignment/>
      <protection/>
    </xf>
    <xf numFmtId="0" fontId="30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14" fillId="0" borderId="1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right" vertical="center" wrapText="1"/>
    </xf>
    <xf numFmtId="3" fontId="17" fillId="0" borderId="1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right" vertical="center" wrapText="1"/>
    </xf>
    <xf numFmtId="0" fontId="40" fillId="0" borderId="12" xfId="0" applyFont="1" applyFill="1" applyBorder="1" applyAlignment="1">
      <alignment vertical="center"/>
    </xf>
    <xf numFmtId="0" fontId="40" fillId="0" borderId="15" xfId="0" applyFont="1" applyFill="1" applyBorder="1" applyAlignment="1">
      <alignment vertical="center"/>
    </xf>
    <xf numFmtId="0" fontId="40" fillId="0" borderId="16" xfId="0" applyFont="1" applyFill="1" applyBorder="1" applyAlignment="1">
      <alignment vertical="center"/>
    </xf>
    <xf numFmtId="3" fontId="38" fillId="0" borderId="1" xfId="0" applyNumberFormat="1" applyFont="1" applyFill="1" applyBorder="1" applyAlignment="1">
      <alignment horizontal="center" vertical="center"/>
    </xf>
    <xf numFmtId="0" fontId="39" fillId="3" borderId="1" xfId="0" applyFont="1" applyFill="1" applyBorder="1" applyAlignment="1">
      <alignment horizontal="left" vertical="center" wrapText="1"/>
    </xf>
    <xf numFmtId="0" fontId="58" fillId="0" borderId="1" xfId="0" applyFont="1" applyFill="1" applyBorder="1" applyAlignment="1">
      <alignment horizontal="center" vertical="center"/>
    </xf>
    <xf numFmtId="3" fontId="30" fillId="0" borderId="1" xfId="0" applyNumberFormat="1" applyFont="1" applyFill="1" applyBorder="1" applyAlignment="1">
      <alignment horizontal="center" vertical="center"/>
    </xf>
    <xf numFmtId="3" fontId="5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right" vertical="center"/>
    </xf>
    <xf numFmtId="0" fontId="68" fillId="0" borderId="1" xfId="0" applyFont="1" applyFill="1" applyBorder="1" applyAlignment="1">
      <alignment horizontal="right" vertical="center"/>
    </xf>
    <xf numFmtId="3" fontId="40" fillId="0" borderId="1" xfId="0" applyNumberFormat="1" applyFont="1" applyFill="1" applyBorder="1" applyAlignment="1">
      <alignment horizontal="right" vertical="center" wrapText="1"/>
    </xf>
    <xf numFmtId="3" fontId="17" fillId="0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vertical="center" wrapText="1"/>
    </xf>
    <xf numFmtId="0" fontId="39" fillId="0" borderId="15" xfId="0" applyFont="1" applyFill="1" applyBorder="1" applyAlignment="1">
      <alignment vertical="center" wrapText="1"/>
    </xf>
    <xf numFmtId="3" fontId="39" fillId="0" borderId="15" xfId="0" applyNumberFormat="1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3" fontId="61" fillId="0" borderId="1" xfId="0" applyNumberFormat="1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left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horizontal="right" vertical="center"/>
    </xf>
    <xf numFmtId="3" fontId="32" fillId="0" borderId="1" xfId="0" applyNumberFormat="1" applyFont="1" applyFill="1" applyBorder="1" applyAlignment="1">
      <alignment horizontal="center" vertical="center"/>
    </xf>
    <xf numFmtId="3" fontId="32" fillId="2" borderId="1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right" vertical="center"/>
    </xf>
    <xf numFmtId="3" fontId="32" fillId="2" borderId="1" xfId="0" applyNumberFormat="1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horizontal="right" vertical="center" wrapText="1"/>
    </xf>
    <xf numFmtId="3" fontId="39" fillId="0" borderId="1" xfId="0" applyNumberFormat="1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right" vertical="center"/>
    </xf>
    <xf numFmtId="0" fontId="31" fillId="0" borderId="1" xfId="21" applyFont="1" applyBorder="1" applyAlignment="1">
      <alignment vertical="top" wrapText="1"/>
      <protection/>
    </xf>
    <xf numFmtId="3" fontId="30" fillId="0" borderId="1" xfId="0" applyNumberFormat="1" applyFont="1" applyFill="1" applyBorder="1" applyAlignment="1">
      <alignment horizontal="right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0" xfId="22" applyFont="1" applyBorder="1" applyAlignment="1">
      <alignment vertical="center"/>
      <protection/>
    </xf>
    <xf numFmtId="0" fontId="14" fillId="0" borderId="0" xfId="22" applyFont="1" applyBorder="1" applyAlignment="1">
      <alignment horizontal="center" vertical="center"/>
      <protection/>
    </xf>
    <xf numFmtId="0" fontId="69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3" fontId="69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31" fillId="0" borderId="18" xfId="21" applyFont="1" applyBorder="1" applyAlignment="1">
      <alignment horizontal="left" vertical="top" wrapText="1"/>
      <protection/>
    </xf>
    <xf numFmtId="38" fontId="30" fillId="0" borderId="12" xfId="22" applyNumberFormat="1" applyFont="1" applyFill="1" applyBorder="1" applyAlignment="1">
      <alignment horizontal="left"/>
      <protection/>
    </xf>
    <xf numFmtId="38" fontId="14" fillId="0" borderId="18" xfId="21" applyNumberFormat="1" applyFont="1" applyFill="1" applyBorder="1" applyAlignment="1">
      <alignment horizontal="right"/>
      <protection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left" wrapText="1"/>
    </xf>
    <xf numFmtId="3" fontId="10" fillId="0" borderId="1" xfId="0" applyNumberFormat="1" applyFont="1" applyBorder="1" applyAlignment="1">
      <alignment wrapText="1"/>
    </xf>
    <xf numFmtId="3" fontId="0" fillId="0" borderId="16" xfId="0" applyNumberFormat="1" applyFont="1" applyBorder="1" applyAlignment="1">
      <alignment/>
    </xf>
    <xf numFmtId="3" fontId="10" fillId="0" borderId="7" xfId="21" applyNumberFormat="1" applyFont="1" applyFill="1" applyBorder="1" applyAlignment="1">
      <alignment horizontal="right"/>
      <protection/>
    </xf>
    <xf numFmtId="3" fontId="10" fillId="0" borderId="6" xfId="21" applyNumberFormat="1" applyFont="1" applyFill="1" applyBorder="1" applyAlignment="1">
      <alignment horizontal="right"/>
      <protection/>
    </xf>
    <xf numFmtId="0" fontId="10" fillId="0" borderId="5" xfId="0" applyFont="1" applyFill="1" applyBorder="1" applyAlignment="1">
      <alignment horizontal="justify" vertical="top" wrapText="1"/>
    </xf>
    <xf numFmtId="3" fontId="10" fillId="0" borderId="11" xfId="21" applyNumberFormat="1" applyFont="1" applyFill="1" applyBorder="1" applyAlignment="1">
      <alignment horizontal="right"/>
      <protection/>
    </xf>
    <xf numFmtId="0" fontId="9" fillId="0" borderId="13" xfId="21" applyFont="1" applyFill="1" applyBorder="1" applyAlignment="1">
      <alignment horizontal="center"/>
      <protection/>
    </xf>
    <xf numFmtId="0" fontId="30" fillId="0" borderId="4" xfId="0" applyFont="1" applyBorder="1" applyAlignment="1">
      <alignment vertical="center" wrapText="1"/>
    </xf>
    <xf numFmtId="37" fontId="30" fillId="0" borderId="4" xfId="22" applyNumberFormat="1" applyFont="1" applyBorder="1" applyAlignment="1">
      <alignment vertical="center"/>
      <protection/>
    </xf>
    <xf numFmtId="3" fontId="30" fillId="0" borderId="4" xfId="22" applyNumberFormat="1" applyFont="1" applyBorder="1" applyAlignment="1">
      <alignment horizontal="center" vertical="center"/>
      <protection/>
    </xf>
    <xf numFmtId="0" fontId="30" fillId="0" borderId="5" xfId="0" applyFont="1" applyBorder="1" applyAlignment="1">
      <alignment vertical="center" wrapText="1"/>
    </xf>
    <xf numFmtId="3" fontId="30" fillId="0" borderId="5" xfId="22" applyNumberFormat="1" applyFont="1" applyBorder="1" applyAlignment="1">
      <alignment horizontal="center" vertical="center"/>
      <protection/>
    </xf>
    <xf numFmtId="0" fontId="38" fillId="0" borderId="0" xfId="22" applyFont="1" applyBorder="1" applyAlignment="1">
      <alignment horizontal="center" vertical="center"/>
      <protection/>
    </xf>
    <xf numFmtId="0" fontId="39" fillId="0" borderId="0" xfId="0" applyFont="1" applyAlignment="1">
      <alignment/>
    </xf>
    <xf numFmtId="38" fontId="47" fillId="0" borderId="0" xfId="0" applyNumberFormat="1" applyFont="1" applyFill="1" applyAlignment="1">
      <alignment horizontal="center"/>
    </xf>
    <xf numFmtId="0" fontId="39" fillId="0" borderId="35" xfId="0" applyFont="1" applyBorder="1" applyAlignment="1">
      <alignment/>
    </xf>
    <xf numFmtId="0" fontId="30" fillId="0" borderId="1" xfId="22" applyFont="1" applyBorder="1" applyAlignment="1">
      <alignment horizontal="center" vertical="center"/>
      <protection/>
    </xf>
    <xf numFmtId="0" fontId="32" fillId="0" borderId="12" xfId="22" applyFont="1" applyBorder="1" applyAlignment="1">
      <alignment vertical="center"/>
      <protection/>
    </xf>
    <xf numFmtId="0" fontId="32" fillId="0" borderId="15" xfId="22" applyFont="1" applyBorder="1" applyAlignment="1">
      <alignment vertical="center"/>
      <protection/>
    </xf>
    <xf numFmtId="0" fontId="32" fillId="0" borderId="16" xfId="22" applyFont="1" applyBorder="1" applyAlignment="1">
      <alignment vertical="center"/>
      <protection/>
    </xf>
    <xf numFmtId="0" fontId="30" fillId="0" borderId="9" xfId="22" applyFont="1" applyBorder="1" applyAlignment="1">
      <alignment horizontal="center" vertical="center"/>
      <protection/>
    </xf>
    <xf numFmtId="0" fontId="30" fillId="0" borderId="9" xfId="22" applyFont="1" applyBorder="1">
      <alignment/>
      <protection/>
    </xf>
    <xf numFmtId="0" fontId="30" fillId="0" borderId="9" xfId="0" applyFont="1" applyBorder="1" applyAlignment="1">
      <alignment/>
    </xf>
    <xf numFmtId="0" fontId="32" fillId="0" borderId="1" xfId="22" applyFont="1" applyBorder="1" applyAlignment="1">
      <alignment vertical="center"/>
      <protection/>
    </xf>
    <xf numFmtId="0" fontId="30" fillId="0" borderId="1" xfId="22" applyFont="1" applyBorder="1" applyAlignment="1">
      <alignment vertical="center"/>
      <protection/>
    </xf>
    <xf numFmtId="37" fontId="32" fillId="0" borderId="1" xfId="22" applyNumberFormat="1" applyFont="1" applyBorder="1" applyAlignment="1">
      <alignment vertical="center"/>
      <protection/>
    </xf>
    <xf numFmtId="3" fontId="32" fillId="0" borderId="1" xfId="22" applyNumberFormat="1" applyFont="1" applyBorder="1" applyAlignment="1">
      <alignment horizontal="center" vertical="center"/>
      <protection/>
    </xf>
    <xf numFmtId="3" fontId="30" fillId="0" borderId="1" xfId="22" applyNumberFormat="1" applyFont="1" applyBorder="1" applyAlignment="1">
      <alignment horizontal="center" vertical="center"/>
      <protection/>
    </xf>
    <xf numFmtId="3" fontId="32" fillId="0" borderId="1" xfId="22" applyNumberFormat="1" applyFont="1" applyBorder="1" applyAlignment="1">
      <alignment vertical="center"/>
      <protection/>
    </xf>
    <xf numFmtId="0" fontId="30" fillId="0" borderId="1" xfId="22" applyFont="1" applyBorder="1">
      <alignment/>
      <protection/>
    </xf>
    <xf numFmtId="0" fontId="30" fillId="0" borderId="4" xfId="0" applyFont="1" applyBorder="1" applyAlignment="1">
      <alignment horizontal="center" vertical="center"/>
    </xf>
    <xf numFmtId="0" fontId="30" fillId="0" borderId="4" xfId="22" applyFont="1" applyBorder="1" applyAlignment="1">
      <alignment vertical="center" wrapText="1"/>
      <protection/>
    </xf>
    <xf numFmtId="0" fontId="30" fillId="0" borderId="4" xfId="22" applyFont="1" applyBorder="1" applyAlignment="1">
      <alignment vertical="center"/>
      <protection/>
    </xf>
    <xf numFmtId="37" fontId="30" fillId="0" borderId="4" xfId="22" applyNumberFormat="1" applyFont="1" applyBorder="1" applyAlignment="1">
      <alignment horizontal="center" vertical="center"/>
      <protection/>
    </xf>
    <xf numFmtId="3" fontId="30" fillId="0" borderId="4" xfId="22" applyNumberFormat="1" applyFont="1" applyBorder="1" applyAlignment="1">
      <alignment vertical="center"/>
      <protection/>
    </xf>
    <xf numFmtId="0" fontId="30" fillId="0" borderId="4" xfId="22" applyFont="1" applyBorder="1">
      <alignment/>
      <protection/>
    </xf>
    <xf numFmtId="0" fontId="30" fillId="0" borderId="4" xfId="0" applyFont="1" applyBorder="1" applyAlignment="1">
      <alignment/>
    </xf>
    <xf numFmtId="0" fontId="30" fillId="0" borderId="6" xfId="22" applyFont="1" applyBorder="1" applyAlignment="1">
      <alignment vertical="center" wrapText="1"/>
      <protection/>
    </xf>
    <xf numFmtId="0" fontId="30" fillId="0" borderId="6" xfId="22" applyFont="1" applyBorder="1" applyAlignment="1">
      <alignment vertical="center"/>
      <protection/>
    </xf>
    <xf numFmtId="0" fontId="30" fillId="0" borderId="5" xfId="0" applyFont="1" applyBorder="1" applyAlignment="1">
      <alignment horizontal="center" vertical="center"/>
    </xf>
    <xf numFmtId="0" fontId="30" fillId="0" borderId="5" xfId="22" applyFont="1" applyBorder="1" applyAlignment="1">
      <alignment vertical="center" wrapText="1"/>
      <protection/>
    </xf>
    <xf numFmtId="0" fontId="30" fillId="0" borderId="5" xfId="22" applyFont="1" applyBorder="1" applyAlignment="1">
      <alignment vertical="center"/>
      <protection/>
    </xf>
    <xf numFmtId="37" fontId="30" fillId="0" borderId="5" xfId="22" applyNumberFormat="1" applyFont="1" applyBorder="1" applyAlignment="1">
      <alignment horizontal="center" vertical="center"/>
      <protection/>
    </xf>
    <xf numFmtId="3" fontId="30" fillId="0" borderId="5" xfId="22" applyNumberFormat="1" applyFont="1" applyBorder="1" applyAlignment="1">
      <alignment vertical="center"/>
      <protection/>
    </xf>
    <xf numFmtId="0" fontId="30" fillId="0" borderId="5" xfId="22" applyFont="1" applyBorder="1">
      <alignment/>
      <protection/>
    </xf>
    <xf numFmtId="0" fontId="30" fillId="0" borderId="5" xfId="0" applyFont="1" applyBorder="1" applyAlignment="1">
      <alignment/>
    </xf>
    <xf numFmtId="0" fontId="30" fillId="0" borderId="9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2" fillId="0" borderId="1" xfId="21" applyFont="1" applyBorder="1" applyAlignment="1">
      <alignment vertical="center" wrapText="1"/>
      <protection/>
    </xf>
    <xf numFmtId="0" fontId="32" fillId="0" borderId="1" xfId="0" applyFont="1" applyBorder="1" applyAlignment="1">
      <alignment vertical="center" wrapText="1"/>
    </xf>
    <xf numFmtId="37" fontId="32" fillId="0" borderId="1" xfId="22" applyNumberFormat="1" applyFont="1" applyBorder="1" applyAlignment="1">
      <alignment horizontal="center" vertical="center"/>
      <protection/>
    </xf>
    <xf numFmtId="0" fontId="30" fillId="0" borderId="6" xfId="22" applyFont="1" applyBorder="1" applyAlignment="1">
      <alignment horizontal="center" vertical="center"/>
      <protection/>
    </xf>
    <xf numFmtId="37" fontId="30" fillId="0" borderId="6" xfId="22" applyNumberFormat="1" applyFont="1" applyBorder="1" applyAlignment="1">
      <alignment vertical="center"/>
      <protection/>
    </xf>
    <xf numFmtId="3" fontId="30" fillId="0" borderId="6" xfId="22" applyNumberFormat="1" applyFont="1" applyBorder="1" applyAlignment="1">
      <alignment horizontal="center" vertical="center"/>
      <protection/>
    </xf>
    <xf numFmtId="37" fontId="30" fillId="0" borderId="6" xfId="22" applyNumberFormat="1" applyFont="1" applyBorder="1" applyAlignment="1">
      <alignment horizontal="center" vertical="center"/>
      <protection/>
    </xf>
    <xf numFmtId="3" fontId="30" fillId="0" borderId="6" xfId="22" applyNumberFormat="1" applyFont="1" applyBorder="1" applyAlignment="1">
      <alignment vertical="center"/>
      <protection/>
    </xf>
    <xf numFmtId="0" fontId="30" fillId="0" borderId="6" xfId="22" applyFont="1" applyBorder="1">
      <alignment/>
      <protection/>
    </xf>
    <xf numFmtId="0" fontId="30" fillId="0" borderId="6" xfId="0" applyFont="1" applyBorder="1" applyAlignment="1">
      <alignment/>
    </xf>
    <xf numFmtId="0" fontId="30" fillId="0" borderId="4" xfId="22" applyFont="1" applyBorder="1" applyAlignment="1">
      <alignment horizontal="center" vertical="center"/>
      <protection/>
    </xf>
    <xf numFmtId="0" fontId="30" fillId="0" borderId="4" xfId="21" applyFont="1" applyBorder="1" applyAlignment="1">
      <alignment vertical="center" wrapText="1"/>
      <protection/>
    </xf>
    <xf numFmtId="0" fontId="30" fillId="0" borderId="5" xfId="22" applyFont="1" applyBorder="1" applyAlignment="1">
      <alignment horizontal="center" vertical="center"/>
      <protection/>
    </xf>
    <xf numFmtId="0" fontId="38" fillId="0" borderId="1" xfId="22" applyFont="1" applyBorder="1" applyAlignment="1">
      <alignment horizontal="center" vertical="center"/>
      <protection/>
    </xf>
    <xf numFmtId="0" fontId="14" fillId="0" borderId="1" xfId="22" applyFont="1" applyBorder="1" applyAlignment="1">
      <alignment vertical="center"/>
      <protection/>
    </xf>
    <xf numFmtId="0" fontId="38" fillId="0" borderId="1" xfId="22" applyFont="1" applyBorder="1" applyAlignment="1">
      <alignment vertical="center"/>
      <protection/>
    </xf>
    <xf numFmtId="0" fontId="48" fillId="0" borderId="1" xfId="22" applyFont="1" applyBorder="1" applyAlignment="1">
      <alignment vertical="center"/>
      <protection/>
    </xf>
    <xf numFmtId="37" fontId="33" fillId="0" borderId="1" xfId="22" applyNumberFormat="1" applyFont="1" applyBorder="1" applyAlignment="1">
      <alignment vertical="center"/>
      <protection/>
    </xf>
    <xf numFmtId="3" fontId="38" fillId="0" borderId="1" xfId="22" applyNumberFormat="1" applyFont="1" applyBorder="1" applyAlignment="1">
      <alignment horizontal="center" vertical="center"/>
      <protection/>
    </xf>
    <xf numFmtId="3" fontId="33" fillId="0" borderId="1" xfId="22" applyNumberFormat="1" applyFont="1" applyBorder="1" applyAlignment="1">
      <alignment horizontal="center" vertical="center"/>
      <protection/>
    </xf>
    <xf numFmtId="3" fontId="33" fillId="0" borderId="1" xfId="22" applyNumberFormat="1" applyFont="1" applyBorder="1" applyAlignment="1">
      <alignment vertical="center"/>
      <protection/>
    </xf>
    <xf numFmtId="0" fontId="38" fillId="0" borderId="1" xfId="22" applyFont="1" applyBorder="1">
      <alignment/>
      <protection/>
    </xf>
    <xf numFmtId="0" fontId="39" fillId="0" borderId="1" xfId="0" applyFont="1" applyBorder="1" applyAlignment="1">
      <alignment/>
    </xf>
    <xf numFmtId="3" fontId="30" fillId="0" borderId="1" xfId="22" applyNumberFormat="1" applyFont="1" applyBorder="1" applyAlignment="1">
      <alignment vertical="center"/>
      <protection/>
    </xf>
    <xf numFmtId="0" fontId="30" fillId="0" borderId="6" xfId="21" applyFont="1" applyBorder="1" applyAlignment="1">
      <alignment vertical="center" wrapText="1"/>
      <protection/>
    </xf>
    <xf numFmtId="0" fontId="30" fillId="3" borderId="4" xfId="21" applyFont="1" applyFill="1" applyBorder="1" applyAlignment="1">
      <alignment vertical="center" wrapText="1"/>
      <protection/>
    </xf>
    <xf numFmtId="0" fontId="30" fillId="0" borderId="6" xfId="0" applyFont="1" applyBorder="1" applyAlignment="1">
      <alignment horizontal="right"/>
    </xf>
    <xf numFmtId="0" fontId="30" fillId="0" borderId="9" xfId="0" applyFont="1" applyBorder="1" applyAlignment="1">
      <alignment horizontal="right"/>
    </xf>
    <xf numFmtId="0" fontId="30" fillId="0" borderId="6" xfId="0" applyFont="1" applyBorder="1" applyAlignment="1">
      <alignment vertical="center"/>
    </xf>
    <xf numFmtId="0" fontId="30" fillId="0" borderId="5" xfId="0" applyFont="1" applyBorder="1" applyAlignment="1">
      <alignment horizontal="right"/>
    </xf>
    <xf numFmtId="0" fontId="30" fillId="0" borderId="9" xfId="0" applyFont="1" applyBorder="1" applyAlignment="1">
      <alignment vertical="center" wrapText="1"/>
    </xf>
    <xf numFmtId="0" fontId="30" fillId="0" borderId="6" xfId="0" applyFont="1" applyBorder="1" applyAlignment="1">
      <alignment vertical="center" wrapText="1"/>
    </xf>
    <xf numFmtId="0" fontId="30" fillId="0" borderId="4" xfId="0" applyFont="1" applyBorder="1" applyAlignment="1">
      <alignment vertical="center"/>
    </xf>
    <xf numFmtId="0" fontId="32" fillId="0" borderId="5" xfId="0" applyFont="1" applyBorder="1" applyAlignment="1">
      <alignment vertical="center" wrapText="1"/>
    </xf>
    <xf numFmtId="37" fontId="32" fillId="0" borderId="5" xfId="22" applyNumberFormat="1" applyFont="1" applyBorder="1" applyAlignment="1">
      <alignment vertical="center"/>
      <protection/>
    </xf>
    <xf numFmtId="3" fontId="32" fillId="0" borderId="5" xfId="22" applyNumberFormat="1" applyFont="1" applyBorder="1" applyAlignment="1">
      <alignment horizontal="center" vertical="center"/>
      <protection/>
    </xf>
    <xf numFmtId="3" fontId="32" fillId="0" borderId="5" xfId="22" applyNumberFormat="1" applyFont="1" applyBorder="1" applyAlignment="1">
      <alignment vertical="center"/>
      <protection/>
    </xf>
    <xf numFmtId="37" fontId="30" fillId="0" borderId="6" xfId="0" applyNumberFormat="1" applyFont="1" applyBorder="1" applyAlignment="1">
      <alignment vertical="center"/>
    </xf>
    <xf numFmtId="0" fontId="30" fillId="0" borderId="5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30" fillId="0" borderId="1" xfId="21" applyFont="1" applyBorder="1" applyAlignment="1">
      <alignment vertical="center" wrapText="1"/>
      <protection/>
    </xf>
    <xf numFmtId="0" fontId="30" fillId="0" borderId="6" xfId="0" applyFont="1" applyBorder="1" applyAlignment="1">
      <alignment horizontal="center" vertical="center"/>
    </xf>
    <xf numFmtId="0" fontId="30" fillId="3" borderId="6" xfId="22" applyFont="1" applyFill="1" applyBorder="1" applyAlignment="1">
      <alignment vertical="center"/>
      <protection/>
    </xf>
    <xf numFmtId="0" fontId="30" fillId="3" borderId="4" xfId="22" applyFont="1" applyFill="1" applyBorder="1" applyAlignment="1">
      <alignment vertical="center"/>
      <protection/>
    </xf>
    <xf numFmtId="0" fontId="30" fillId="3" borderId="4" xfId="22" applyFont="1" applyFill="1" applyBorder="1" applyAlignment="1">
      <alignment vertical="center"/>
      <protection/>
    </xf>
    <xf numFmtId="0" fontId="30" fillId="3" borderId="5" xfId="22" applyFont="1" applyFill="1" applyBorder="1" applyAlignment="1">
      <alignment vertical="center"/>
      <protection/>
    </xf>
    <xf numFmtId="37" fontId="32" fillId="2" borderId="1" xfId="22" applyNumberFormat="1" applyFont="1" applyFill="1" applyBorder="1" applyAlignment="1">
      <alignment vertical="center"/>
      <protection/>
    </xf>
    <xf numFmtId="3" fontId="32" fillId="2" borderId="1" xfId="22" applyNumberFormat="1" applyFont="1" applyFill="1" applyBorder="1" applyAlignment="1">
      <alignment horizontal="center" vertical="center"/>
      <protection/>
    </xf>
    <xf numFmtId="3" fontId="32" fillId="2" borderId="1" xfId="22" applyNumberFormat="1" applyFont="1" applyFill="1" applyBorder="1" applyAlignment="1">
      <alignment vertical="center"/>
      <protection/>
    </xf>
    <xf numFmtId="0" fontId="31" fillId="0" borderId="1" xfId="0" applyFont="1" applyBorder="1" applyAlignment="1">
      <alignment horizontal="center" vertical="center"/>
    </xf>
    <xf numFmtId="0" fontId="31" fillId="0" borderId="1" xfId="22" applyFont="1" applyBorder="1" applyAlignment="1">
      <alignment vertical="center"/>
      <protection/>
    </xf>
    <xf numFmtId="0" fontId="18" fillId="0" borderId="1" xfId="0" applyFont="1" applyBorder="1" applyAlignment="1">
      <alignment horizontal="center" vertical="center"/>
    </xf>
    <xf numFmtId="0" fontId="17" fillId="0" borderId="1" xfId="22" applyFont="1" applyBorder="1" applyAlignment="1">
      <alignment vertical="center"/>
      <protection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3" fontId="32" fillId="0" borderId="9" xfId="22" applyNumberFormat="1" applyFont="1" applyBorder="1" applyAlignment="1">
      <alignment vertical="center"/>
      <protection/>
    </xf>
    <xf numFmtId="0" fontId="33" fillId="0" borderId="1" xfId="22" applyFont="1" applyBorder="1">
      <alignment/>
      <protection/>
    </xf>
    <xf numFmtId="0" fontId="39" fillId="0" borderId="1" xfId="0" applyFont="1" applyBorder="1" applyAlignment="1">
      <alignment horizontal="center"/>
    </xf>
    <xf numFmtId="0" fontId="48" fillId="0" borderId="1" xfId="0" applyFont="1" applyBorder="1" applyAlignment="1">
      <alignment vertical="center" wrapText="1"/>
    </xf>
    <xf numFmtId="37" fontId="33" fillId="0" borderId="1" xfId="22" applyNumberFormat="1" applyFont="1" applyBorder="1" applyAlignment="1">
      <alignment horizontal="right" vertical="center"/>
      <protection/>
    </xf>
    <xf numFmtId="0" fontId="33" fillId="0" borderId="0" xfId="22" applyFont="1" applyBorder="1" applyAlignment="1">
      <alignment vertical="center"/>
      <protection/>
    </xf>
    <xf numFmtId="0" fontId="14" fillId="0" borderId="0" xfId="22" applyFont="1" applyBorder="1" applyAlignment="1">
      <alignment horizontal="left" vertical="center"/>
      <protection/>
    </xf>
    <xf numFmtId="0" fontId="33" fillId="0" borderId="0" xfId="22" applyFont="1" applyBorder="1" applyAlignment="1">
      <alignment horizontal="center" vertical="center"/>
      <protection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48" fillId="0" borderId="0" xfId="0" applyFont="1" applyAlignment="1">
      <alignment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3" fontId="70" fillId="0" borderId="1" xfId="0" applyNumberFormat="1" applyFont="1" applyFill="1" applyBorder="1" applyAlignment="1">
      <alignment horizontal="center" vertical="center"/>
    </xf>
    <xf numFmtId="3" fontId="69" fillId="0" borderId="1" xfId="0" applyNumberFormat="1" applyFont="1" applyFill="1" applyBorder="1" applyAlignment="1">
      <alignment horizontal="center" vertical="center"/>
    </xf>
    <xf numFmtId="3" fontId="69" fillId="0" borderId="1" xfId="0" applyNumberFormat="1" applyFont="1" applyFill="1" applyBorder="1" applyAlignment="1">
      <alignment horizontal="right" vertical="center"/>
    </xf>
    <xf numFmtId="0" fontId="27" fillId="0" borderId="1" xfId="0" applyFont="1" applyFill="1" applyBorder="1" applyAlignment="1">
      <alignment horizontal="left" vertical="center"/>
    </xf>
    <xf numFmtId="0" fontId="10" fillId="0" borderId="1" xfId="21" applyFont="1" applyBorder="1" applyAlignment="1">
      <alignment vertical="top" wrapText="1"/>
      <protection/>
    </xf>
    <xf numFmtId="3" fontId="10" fillId="0" borderId="1" xfId="21" applyNumberFormat="1" applyFont="1" applyBorder="1">
      <alignment/>
      <protection/>
    </xf>
    <xf numFmtId="3" fontId="10" fillId="0" borderId="1" xfId="21" applyNumberFormat="1" applyFont="1" applyBorder="1" applyAlignment="1">
      <alignment horizontal="center"/>
      <protection/>
    </xf>
    <xf numFmtId="3" fontId="33" fillId="0" borderId="1" xfId="21" applyNumberFormat="1" applyFont="1" applyBorder="1">
      <alignment/>
      <protection/>
    </xf>
    <xf numFmtId="3" fontId="32" fillId="0" borderId="1" xfId="21" applyNumberFormat="1" applyFont="1" applyBorder="1" applyAlignment="1">
      <alignment horizontal="right"/>
      <protection/>
    </xf>
    <xf numFmtId="0" fontId="10" fillId="0" borderId="1" xfId="21" applyFont="1" applyBorder="1" applyAlignment="1">
      <alignment horizontal="center" vertical="center"/>
      <protection/>
    </xf>
    <xf numFmtId="3" fontId="10" fillId="0" borderId="1" xfId="21" applyNumberFormat="1" applyFont="1" applyBorder="1" applyAlignment="1">
      <alignment horizontal="right"/>
      <protection/>
    </xf>
    <xf numFmtId="0" fontId="16" fillId="0" borderId="1" xfId="21" applyFont="1" applyBorder="1">
      <alignment/>
      <protection/>
    </xf>
    <xf numFmtId="0" fontId="71" fillId="0" borderId="0" xfId="0" applyFont="1" applyAlignment="1">
      <alignment/>
    </xf>
    <xf numFmtId="3" fontId="72" fillId="0" borderId="1" xfId="21" applyNumberFormat="1" applyFont="1" applyBorder="1" applyAlignment="1">
      <alignment horizontal="right"/>
      <protection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wrapText="1"/>
    </xf>
    <xf numFmtId="0" fontId="73" fillId="0" borderId="1" xfId="0" applyFont="1" applyBorder="1" applyAlignment="1">
      <alignment horizontal="left" wrapText="1"/>
    </xf>
    <xf numFmtId="3" fontId="21" fillId="0" borderId="1" xfId="0" applyNumberFormat="1" applyFont="1" applyBorder="1" applyAlignment="1">
      <alignment wrapText="1"/>
    </xf>
    <xf numFmtId="0" fontId="21" fillId="0" borderId="1" xfId="0" applyFont="1" applyBorder="1" applyAlignment="1">
      <alignment horizontal="center" vertical="top" wrapText="1"/>
    </xf>
    <xf numFmtId="0" fontId="10" fillId="0" borderId="12" xfId="0" applyFont="1" applyBorder="1" applyAlignment="1">
      <alignment/>
    </xf>
    <xf numFmtId="0" fontId="10" fillId="0" borderId="1" xfId="0" applyFont="1" applyBorder="1" applyAlignment="1">
      <alignment horizontal="right"/>
    </xf>
    <xf numFmtId="172" fontId="10" fillId="0" borderId="1" xfId="15" applyNumberFormat="1" applyFont="1" applyBorder="1" applyAlignment="1">
      <alignment/>
    </xf>
    <xf numFmtId="0" fontId="27" fillId="0" borderId="1" xfId="0" applyFont="1" applyBorder="1" applyAlignment="1">
      <alignment/>
    </xf>
    <xf numFmtId="1" fontId="10" fillId="0" borderId="1" xfId="0" applyNumberFormat="1" applyFont="1" applyBorder="1" applyAlignment="1">
      <alignment/>
    </xf>
    <xf numFmtId="172" fontId="27" fillId="0" borderId="1" xfId="15" applyNumberFormat="1" applyFont="1" applyBorder="1" applyAlignment="1">
      <alignment/>
    </xf>
    <xf numFmtId="172" fontId="32" fillId="2" borderId="1" xfId="15" applyNumberFormat="1" applyFont="1" applyFill="1" applyBorder="1" applyAlignment="1">
      <alignment/>
    </xf>
    <xf numFmtId="1" fontId="32" fillId="2" borderId="1" xfId="0" applyNumberFormat="1" applyFont="1" applyFill="1" applyBorder="1" applyAlignment="1">
      <alignment/>
    </xf>
    <xf numFmtId="172" fontId="32" fillId="2" borderId="12" xfId="15" applyNumberFormat="1" applyFont="1" applyFill="1" applyBorder="1" applyAlignment="1">
      <alignment/>
    </xf>
    <xf numFmtId="3" fontId="14" fillId="2" borderId="1" xfId="15" applyNumberFormat="1" applyFont="1" applyFill="1" applyBorder="1" applyAlignment="1">
      <alignment/>
    </xf>
    <xf numFmtId="0" fontId="27" fillId="0" borderId="1" xfId="0" applyFont="1" applyFill="1" applyBorder="1" applyAlignment="1">
      <alignment horizontal="left"/>
    </xf>
    <xf numFmtId="172" fontId="27" fillId="0" borderId="12" xfId="15" applyNumberFormat="1" applyFont="1" applyBorder="1" applyAlignment="1">
      <alignment/>
    </xf>
    <xf numFmtId="0" fontId="14" fillId="0" borderId="2" xfId="21" applyFont="1" applyFill="1" applyBorder="1" applyAlignment="1">
      <alignment horizontal="center" vertical="center"/>
      <protection/>
    </xf>
    <xf numFmtId="3" fontId="5" fillId="0" borderId="1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10" fillId="0" borderId="5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center" vertical="top" wrapText="1"/>
    </xf>
    <xf numFmtId="3" fontId="10" fillId="0" borderId="5" xfId="21" applyNumberFormat="1" applyFont="1" applyFill="1" applyBorder="1" applyAlignment="1">
      <alignment horizontal="center"/>
      <protection/>
    </xf>
    <xf numFmtId="0" fontId="8" fillId="0" borderId="0" xfId="21" applyFont="1" applyFill="1" applyBorder="1">
      <alignment/>
      <protection/>
    </xf>
    <xf numFmtId="0" fontId="13" fillId="0" borderId="29" xfId="21" applyFont="1" applyFill="1" applyBorder="1" applyAlignment="1">
      <alignment horizontal="right"/>
      <protection/>
    </xf>
    <xf numFmtId="3" fontId="0" fillId="0" borderId="2" xfId="21" applyNumberFormat="1" applyFont="1" applyFill="1" applyBorder="1" applyAlignment="1">
      <alignment horizontal="right"/>
      <protection/>
    </xf>
    <xf numFmtId="17" fontId="15" fillId="0" borderId="1" xfId="21" applyNumberFormat="1" applyFont="1" applyFill="1" applyBorder="1" applyAlignment="1">
      <alignment horizontal="center"/>
      <protection/>
    </xf>
    <xf numFmtId="17" fontId="15" fillId="0" borderId="1" xfId="21" applyNumberFormat="1" applyFont="1" applyFill="1" applyBorder="1" applyAlignment="1">
      <alignment horizontal="right"/>
      <protection/>
    </xf>
    <xf numFmtId="3" fontId="10" fillId="0" borderId="5" xfId="21" applyNumberFormat="1" applyFont="1" applyFill="1" applyBorder="1" applyAlignment="1">
      <alignment horizontal="right"/>
      <protection/>
    </xf>
    <xf numFmtId="0" fontId="0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top" wrapText="1"/>
    </xf>
    <xf numFmtId="0" fontId="7" fillId="0" borderId="1" xfId="21" applyFont="1" applyFill="1" applyBorder="1">
      <alignment/>
      <protection/>
    </xf>
    <xf numFmtId="3" fontId="17" fillId="0" borderId="11" xfId="21" applyNumberFormat="1" applyFont="1" applyFill="1" applyBorder="1" applyAlignment="1">
      <alignment horizontal="right"/>
      <protection/>
    </xf>
    <xf numFmtId="3" fontId="17" fillId="0" borderId="4" xfId="21" applyNumberFormat="1" applyFont="1" applyFill="1" applyBorder="1" applyAlignment="1">
      <alignment horizontal="right" vertical="center"/>
      <protection/>
    </xf>
    <xf numFmtId="3" fontId="17" fillId="0" borderId="9" xfId="21" applyNumberFormat="1" applyFont="1" applyFill="1" applyBorder="1" applyAlignment="1">
      <alignment horizontal="right" vertical="center"/>
      <protection/>
    </xf>
    <xf numFmtId="0" fontId="18" fillId="0" borderId="29" xfId="21" applyFont="1" applyFill="1" applyBorder="1" applyAlignment="1">
      <alignment horizontal="center" vertical="center"/>
      <protection/>
    </xf>
    <xf numFmtId="3" fontId="10" fillId="0" borderId="9" xfId="21" applyNumberFormat="1" applyFont="1" applyFill="1" applyBorder="1" applyAlignment="1">
      <alignment horizontal="center"/>
      <protection/>
    </xf>
    <xf numFmtId="3" fontId="10" fillId="0" borderId="9" xfId="21" applyNumberFormat="1" applyFont="1" applyFill="1" applyBorder="1" applyAlignment="1">
      <alignment horizontal="right"/>
      <protection/>
    </xf>
    <xf numFmtId="0" fontId="30" fillId="3" borderId="9" xfId="22" applyFont="1" applyFill="1" applyBorder="1" applyAlignment="1">
      <alignment vertical="center"/>
      <protection/>
    </xf>
    <xf numFmtId="0" fontId="10" fillId="0" borderId="4" xfId="21" applyFont="1" applyFill="1" applyBorder="1">
      <alignment/>
      <protection/>
    </xf>
    <xf numFmtId="0" fontId="10" fillId="0" borderId="5" xfId="21" applyFont="1" applyFill="1" applyBorder="1">
      <alignment/>
      <protection/>
    </xf>
    <xf numFmtId="0" fontId="14" fillId="0" borderId="10" xfId="21" applyFont="1" applyFill="1" applyBorder="1" applyAlignment="1">
      <alignment horizontal="center" vertical="center"/>
      <protection/>
    </xf>
    <xf numFmtId="3" fontId="32" fillId="0" borderId="18" xfId="21" applyNumberFormat="1" applyFont="1" applyFill="1" applyBorder="1" applyAlignment="1">
      <alignment horizontal="right" vertical="center"/>
      <protection/>
    </xf>
    <xf numFmtId="3" fontId="32" fillId="0" borderId="2" xfId="21" applyNumberFormat="1" applyFont="1" applyFill="1" applyBorder="1" applyAlignment="1">
      <alignment horizontal="center" vertical="center"/>
      <protection/>
    </xf>
    <xf numFmtId="0" fontId="10" fillId="0" borderId="1" xfId="21" applyNumberFormat="1" applyFont="1" applyFill="1" applyBorder="1" applyAlignment="1">
      <alignment horizontal="left" vertical="center" wrapText="1"/>
      <protection/>
    </xf>
    <xf numFmtId="0" fontId="10" fillId="0" borderId="1" xfId="21" applyFont="1" applyFill="1" applyBorder="1" applyAlignment="1">
      <alignment horizontal="center" vertical="center" wrapText="1"/>
      <protection/>
    </xf>
    <xf numFmtId="3" fontId="10" fillId="0" borderId="16" xfId="21" applyNumberFormat="1" applyFont="1" applyFill="1" applyBorder="1" applyAlignment="1">
      <alignment horizontal="right" vertical="center"/>
      <protection/>
    </xf>
    <xf numFmtId="0" fontId="10" fillId="0" borderId="1" xfId="21" applyFont="1" applyFill="1" applyBorder="1" applyAlignment="1">
      <alignment horizontal="center" vertical="center"/>
      <protection/>
    </xf>
    <xf numFmtId="0" fontId="16" fillId="0" borderId="1" xfId="21" applyFont="1" applyFill="1" applyBorder="1" applyAlignment="1">
      <alignment horizontal="center" vertical="center"/>
      <protection/>
    </xf>
    <xf numFmtId="0" fontId="74" fillId="0" borderId="1" xfId="21" applyFont="1" applyFill="1" applyBorder="1" applyAlignment="1">
      <alignment horizontal="center" vertical="center"/>
      <protection/>
    </xf>
    <xf numFmtId="0" fontId="10" fillId="0" borderId="12" xfId="21" applyFont="1" applyFill="1" applyBorder="1" applyAlignment="1">
      <alignment horizontal="left" vertical="center"/>
      <protection/>
    </xf>
    <xf numFmtId="0" fontId="10" fillId="0" borderId="1" xfId="21" applyFont="1" applyFill="1" applyBorder="1" applyAlignment="1">
      <alignment horizontal="left" vertical="center"/>
      <protection/>
    </xf>
    <xf numFmtId="3" fontId="10" fillId="0" borderId="1" xfId="21" applyNumberFormat="1" applyFont="1" applyFill="1" applyBorder="1" applyAlignment="1">
      <alignment horizontal="right" vertical="center"/>
      <protection/>
    </xf>
    <xf numFmtId="0" fontId="17" fillId="0" borderId="3" xfId="21" applyFont="1" applyFill="1" applyBorder="1" applyAlignment="1">
      <alignment horizontal="center" vertical="center"/>
      <protection/>
    </xf>
    <xf numFmtId="0" fontId="17" fillId="0" borderId="32" xfId="0" applyFont="1" applyFill="1" applyBorder="1" applyAlignment="1">
      <alignment horizontal="center" vertical="center"/>
    </xf>
    <xf numFmtId="0" fontId="17" fillId="0" borderId="34" xfId="21" applyFont="1" applyFill="1" applyBorder="1" applyAlignment="1">
      <alignment horizontal="left" vertical="center" wrapText="1"/>
      <protection/>
    </xf>
    <xf numFmtId="0" fontId="17" fillId="0" borderId="1" xfId="0" applyFont="1" applyFill="1" applyBorder="1" applyAlignment="1">
      <alignment horizontal="left" vertical="center"/>
    </xf>
    <xf numFmtId="3" fontId="14" fillId="0" borderId="1" xfId="21" applyNumberFormat="1" applyFont="1" applyFill="1" applyBorder="1" applyAlignment="1">
      <alignment horizontal="right" vertical="center"/>
      <protection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21" applyFont="1" applyFill="1" applyBorder="1" applyAlignment="1">
      <alignment horizontal="left" vertical="center" wrapText="1"/>
      <protection/>
    </xf>
    <xf numFmtId="3" fontId="10" fillId="0" borderId="1" xfId="21" applyNumberFormat="1" applyFont="1" applyFill="1" applyBorder="1" applyAlignment="1">
      <alignment horizontal="right" vertical="center"/>
      <protection/>
    </xf>
    <xf numFmtId="0" fontId="10" fillId="0" borderId="1" xfId="21" applyFont="1" applyFill="1" applyBorder="1" applyAlignment="1">
      <alignment horizontal="center" vertical="center"/>
      <protection/>
    </xf>
    <xf numFmtId="0" fontId="10" fillId="0" borderId="32" xfId="0" applyFont="1" applyFill="1" applyBorder="1" applyAlignment="1">
      <alignment horizontal="center" vertical="center"/>
    </xf>
    <xf numFmtId="0" fontId="10" fillId="0" borderId="34" xfId="21" applyFont="1" applyFill="1" applyBorder="1" applyAlignment="1">
      <alignment horizontal="left" vertical="center" wrapText="1"/>
      <protection/>
    </xf>
    <xf numFmtId="3" fontId="17" fillId="0" borderId="3" xfId="21" applyNumberFormat="1" applyFont="1" applyFill="1" applyBorder="1" applyAlignment="1">
      <alignment horizontal="right" vertical="center"/>
      <protection/>
    </xf>
    <xf numFmtId="3" fontId="10" fillId="0" borderId="3" xfId="21" applyNumberFormat="1" applyFont="1" applyFill="1" applyBorder="1" applyAlignment="1">
      <alignment horizontal="right" vertical="center"/>
      <protection/>
    </xf>
    <xf numFmtId="0" fontId="14" fillId="0" borderId="1" xfId="21" applyFont="1" applyFill="1" applyBorder="1" applyAlignment="1">
      <alignment horizontal="left" vertical="center"/>
      <protection/>
    </xf>
    <xf numFmtId="0" fontId="10" fillId="0" borderId="1" xfId="21" applyFont="1" applyFill="1" applyBorder="1" applyAlignment="1">
      <alignment horizontal="left" vertical="center" wrapText="1"/>
      <protection/>
    </xf>
    <xf numFmtId="0" fontId="10" fillId="0" borderId="1" xfId="21" applyFont="1" applyFill="1" applyBorder="1" applyAlignment="1">
      <alignment horizontal="center" vertical="center" wrapText="1"/>
      <protection/>
    </xf>
    <xf numFmtId="0" fontId="16" fillId="0" borderId="1" xfId="21" applyFont="1" applyFill="1" applyBorder="1" applyAlignment="1">
      <alignment horizontal="center" vertical="center"/>
      <protection/>
    </xf>
    <xf numFmtId="38" fontId="32" fillId="0" borderId="1" xfId="21" applyNumberFormat="1" applyFont="1" applyFill="1" applyBorder="1">
      <alignment/>
      <protection/>
    </xf>
    <xf numFmtId="38" fontId="69" fillId="0" borderId="1" xfId="21" applyNumberFormat="1" applyFont="1" applyFill="1" applyBorder="1" applyAlignment="1">
      <alignment vertical="top"/>
      <protection/>
    </xf>
    <xf numFmtId="0" fontId="27" fillId="0" borderId="1" xfId="21" applyNumberFormat="1" applyFont="1" applyFill="1" applyBorder="1" applyAlignment="1">
      <alignment horizontal="center" vertical="top"/>
      <protection/>
    </xf>
    <xf numFmtId="38" fontId="27" fillId="0" borderId="1" xfId="21" applyNumberFormat="1" applyFont="1" applyFill="1" applyBorder="1" applyAlignment="1">
      <alignment horizontal="left" vertical="top"/>
      <protection/>
    </xf>
    <xf numFmtId="38" fontId="10" fillId="0" borderId="1" xfId="21" applyNumberFormat="1" applyFont="1" applyFill="1" applyBorder="1" applyAlignment="1">
      <alignment horizontal="right"/>
      <protection/>
    </xf>
    <xf numFmtId="38" fontId="27" fillId="0" borderId="1" xfId="22" applyNumberFormat="1" applyFont="1" applyFill="1" applyBorder="1">
      <alignment/>
      <protection/>
    </xf>
    <xf numFmtId="38" fontId="27" fillId="0" borderId="1" xfId="21" applyNumberFormat="1" applyFont="1" applyFill="1" applyBorder="1">
      <alignment/>
      <protection/>
    </xf>
    <xf numFmtId="38" fontId="10" fillId="0" borderId="12" xfId="22" applyNumberFormat="1" applyFont="1" applyFill="1" applyBorder="1" applyAlignment="1">
      <alignment horizontal="right"/>
      <protection/>
    </xf>
    <xf numFmtId="0" fontId="75" fillId="0" borderId="1" xfId="21" applyNumberFormat="1" applyFont="1" applyFill="1" applyBorder="1" applyAlignment="1">
      <alignment horizontal="center" vertical="top"/>
      <protection/>
    </xf>
    <xf numFmtId="38" fontId="27" fillId="0" borderId="16" xfId="21" applyNumberFormat="1" applyFont="1" applyFill="1" applyBorder="1" applyAlignment="1">
      <alignment horizontal="left"/>
      <protection/>
    </xf>
    <xf numFmtId="38" fontId="75" fillId="0" borderId="1" xfId="21" applyNumberFormat="1" applyFont="1" applyFill="1" applyBorder="1" applyAlignment="1">
      <alignment horizontal="right"/>
      <protection/>
    </xf>
    <xf numFmtId="38" fontId="69" fillId="0" borderId="1" xfId="0" applyNumberFormat="1" applyFont="1" applyFill="1" applyBorder="1" applyAlignment="1">
      <alignment/>
    </xf>
    <xf numFmtId="38" fontId="27" fillId="0" borderId="1" xfId="21" applyNumberFormat="1" applyFont="1" applyFill="1" applyBorder="1" applyAlignment="1">
      <alignment horizontal="left"/>
      <protection/>
    </xf>
    <xf numFmtId="38" fontId="69" fillId="0" borderId="12" xfId="0" applyNumberFormat="1" applyFont="1" applyFill="1" applyBorder="1" applyAlignment="1">
      <alignment/>
    </xf>
    <xf numFmtId="38" fontId="69" fillId="0" borderId="12" xfId="0" applyNumberFormat="1" applyFont="1" applyFill="1" applyBorder="1" applyAlignment="1">
      <alignment/>
    </xf>
    <xf numFmtId="38" fontId="10" fillId="0" borderId="12" xfId="21" applyNumberFormat="1" applyFont="1" applyFill="1" applyBorder="1" applyAlignment="1">
      <alignment horizontal="right"/>
      <protection/>
    </xf>
    <xf numFmtId="38" fontId="27" fillId="0" borderId="1" xfId="22" applyNumberFormat="1" applyFont="1" applyFill="1" applyBorder="1">
      <alignment/>
      <protection/>
    </xf>
    <xf numFmtId="38" fontId="10" fillId="0" borderId="12" xfId="22" applyNumberFormat="1" applyFont="1" applyFill="1" applyBorder="1" applyAlignment="1">
      <alignment horizontal="right"/>
      <protection/>
    </xf>
    <xf numFmtId="38" fontId="33" fillId="0" borderId="1" xfId="21" applyNumberFormat="1" applyFont="1" applyFill="1" applyBorder="1" applyAlignment="1">
      <alignment horizontal="right"/>
      <protection/>
    </xf>
    <xf numFmtId="38" fontId="31" fillId="0" borderId="1" xfId="0" applyNumberFormat="1" applyFont="1" applyFill="1" applyBorder="1" applyAlignment="1">
      <alignment vertical="top" wrapText="1"/>
    </xf>
    <xf numFmtId="38" fontId="69" fillId="0" borderId="1" xfId="21" applyNumberFormat="1" applyFont="1" applyFill="1" applyBorder="1" applyAlignment="1">
      <alignment vertical="top"/>
      <protection/>
    </xf>
    <xf numFmtId="0" fontId="27" fillId="0" borderId="1" xfId="21" applyNumberFormat="1" applyFont="1" applyFill="1" applyBorder="1" applyAlignment="1">
      <alignment horizontal="center" vertical="top"/>
      <protection/>
    </xf>
    <xf numFmtId="38" fontId="27" fillId="0" borderId="1" xfId="21" applyNumberFormat="1" applyFont="1" applyFill="1" applyBorder="1" applyAlignment="1">
      <alignment horizontal="right"/>
      <protection/>
    </xf>
    <xf numFmtId="38" fontId="69" fillId="0" borderId="1" xfId="21" applyNumberFormat="1" applyFont="1" applyFill="1" applyBorder="1" applyAlignment="1">
      <alignment horizontal="left"/>
      <protection/>
    </xf>
    <xf numFmtId="0" fontId="27" fillId="0" borderId="1" xfId="21" applyNumberFormat="1" applyFont="1" applyFill="1" applyBorder="1" applyAlignment="1">
      <alignment horizontal="center"/>
      <protection/>
    </xf>
    <xf numFmtId="38" fontId="27" fillId="0" borderId="12" xfId="22" applyNumberFormat="1" applyFont="1" applyFill="1" applyBorder="1">
      <alignment/>
      <protection/>
    </xf>
    <xf numFmtId="38" fontId="32" fillId="0" borderId="16" xfId="21" applyNumberFormat="1" applyFont="1" applyFill="1" applyBorder="1" applyAlignment="1">
      <alignment horizontal="right"/>
      <protection/>
    </xf>
    <xf numFmtId="38" fontId="69" fillId="0" borderId="1" xfId="0" applyNumberFormat="1" applyFont="1" applyFill="1" applyBorder="1" applyAlignment="1">
      <alignment vertical="top" wrapText="1"/>
    </xf>
    <xf numFmtId="0" fontId="27" fillId="0" borderId="1" xfId="0" applyFont="1" applyFill="1" applyBorder="1" applyAlignment="1">
      <alignment/>
    </xf>
    <xf numFmtId="38" fontId="10" fillId="0" borderId="1" xfId="22" applyNumberFormat="1" applyFont="1" applyFill="1" applyBorder="1" applyAlignment="1">
      <alignment horizontal="right"/>
      <protection/>
    </xf>
    <xf numFmtId="38" fontId="10" fillId="0" borderId="16" xfId="21" applyNumberFormat="1" applyFont="1" applyFill="1" applyBorder="1" applyAlignment="1">
      <alignment horizontal="right"/>
      <protection/>
    </xf>
    <xf numFmtId="38" fontId="27" fillId="0" borderId="1" xfId="21" applyNumberFormat="1" applyFont="1" applyFill="1" applyBorder="1" applyAlignment="1">
      <alignment horizontal="right"/>
      <protection/>
    </xf>
    <xf numFmtId="38" fontId="27" fillId="0" borderId="16" xfId="21" applyNumberFormat="1" applyFont="1" applyFill="1" applyBorder="1" applyAlignment="1">
      <alignment horizontal="right"/>
      <protection/>
    </xf>
    <xf numFmtId="38" fontId="27" fillId="0" borderId="1" xfId="0" applyNumberFormat="1" applyFont="1" applyFill="1" applyBorder="1" applyAlignment="1">
      <alignment/>
    </xf>
    <xf numFmtId="0" fontId="10" fillId="0" borderId="1" xfId="0" applyFont="1" applyBorder="1" applyAlignment="1">
      <alignment/>
    </xf>
    <xf numFmtId="172" fontId="10" fillId="0" borderId="12" xfId="15" applyNumberFormat="1" applyFont="1" applyBorder="1" applyAlignment="1">
      <alignment/>
    </xf>
    <xf numFmtId="1" fontId="10" fillId="0" borderId="16" xfId="0" applyNumberFormat="1" applyFont="1" applyBorder="1" applyAlignment="1">
      <alignment/>
    </xf>
    <xf numFmtId="0" fontId="10" fillId="0" borderId="16" xfId="0" applyFont="1" applyBorder="1" applyAlignment="1">
      <alignment/>
    </xf>
    <xf numFmtId="3" fontId="10" fillId="0" borderId="2" xfId="21" applyNumberFormat="1" applyFont="1" applyFill="1" applyBorder="1" applyAlignment="1">
      <alignment horizontal="right" vertical="center"/>
      <protection/>
    </xf>
    <xf numFmtId="3" fontId="10" fillId="0" borderId="1" xfId="21" applyNumberFormat="1" applyFont="1" applyFill="1" applyBorder="1" applyAlignment="1">
      <alignment horizontal="center" vertical="center"/>
      <protection/>
    </xf>
    <xf numFmtId="0" fontId="10" fillId="0" borderId="1" xfId="21" applyFont="1" applyFill="1" applyBorder="1" applyAlignment="1">
      <alignment horizontal="right" vertical="center"/>
      <protection/>
    </xf>
    <xf numFmtId="0" fontId="69" fillId="0" borderId="1" xfId="0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/>
    </xf>
    <xf numFmtId="0" fontId="70" fillId="0" borderId="1" xfId="0" applyFont="1" applyFill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/>
    </xf>
    <xf numFmtId="38" fontId="11" fillId="0" borderId="0" xfId="21" applyNumberFormat="1" applyFont="1" applyFill="1" applyAlignment="1">
      <alignment horizontal="center" vertical="center"/>
      <protection/>
    </xf>
    <xf numFmtId="3" fontId="9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2" xfId="21" applyFont="1" applyFill="1" applyBorder="1" applyAlignment="1">
      <alignment horizontal="center"/>
      <protection/>
    </xf>
    <xf numFmtId="0" fontId="71" fillId="0" borderId="1" xfId="21" applyFont="1" applyBorder="1" applyAlignment="1">
      <alignment horizontal="left" vertical="top" wrapText="1"/>
      <protection/>
    </xf>
    <xf numFmtId="0" fontId="10" fillId="0" borderId="1" xfId="21" applyFont="1" applyFill="1" applyBorder="1">
      <alignment/>
      <protection/>
    </xf>
    <xf numFmtId="0" fontId="10" fillId="0" borderId="1" xfId="21" applyFont="1" applyFill="1" applyBorder="1" applyAlignment="1">
      <alignment horizontal="right"/>
      <protection/>
    </xf>
    <xf numFmtId="3" fontId="32" fillId="0" borderId="2" xfId="0" applyNumberFormat="1" applyFont="1" applyBorder="1" applyAlignment="1">
      <alignment/>
    </xf>
    <xf numFmtId="3" fontId="30" fillId="0" borderId="2" xfId="0" applyNumberFormat="1" applyFont="1" applyBorder="1" applyAlignment="1">
      <alignment/>
    </xf>
    <xf numFmtId="0" fontId="10" fillId="0" borderId="1" xfId="21" applyFont="1" applyBorder="1" applyAlignment="1">
      <alignment horizontal="center" vertical="top" wrapText="1"/>
      <protection/>
    </xf>
    <xf numFmtId="3" fontId="27" fillId="0" borderId="1" xfId="21" applyNumberFormat="1" applyFont="1" applyBorder="1">
      <alignment/>
      <protection/>
    </xf>
    <xf numFmtId="0" fontId="24" fillId="0" borderId="16" xfId="0" applyFont="1" applyFill="1" applyBorder="1" applyAlignment="1">
      <alignment vertical="center"/>
    </xf>
    <xf numFmtId="0" fontId="9" fillId="0" borderId="0" xfId="22" applyFont="1" applyBorder="1" applyAlignment="1">
      <alignment horizontal="center" vertical="center"/>
      <protection/>
    </xf>
    <xf numFmtId="38" fontId="9" fillId="0" borderId="0" xfId="21" applyNumberFormat="1" applyFont="1" applyFill="1" applyAlignment="1">
      <alignment horizontal="center" vertical="center"/>
      <protection/>
    </xf>
    <xf numFmtId="0" fontId="44" fillId="0" borderId="0" xfId="21" applyFont="1" applyAlignment="1">
      <alignment horizontal="center" vertical="center"/>
      <protection/>
    </xf>
    <xf numFmtId="0" fontId="9" fillId="0" borderId="12" xfId="23" applyFont="1" applyBorder="1" applyAlignment="1">
      <alignment horizontal="center" vertical="center" wrapText="1"/>
      <protection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24" fillId="0" borderId="12" xfId="0" applyFont="1" applyFill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9" fillId="0" borderId="16" xfId="23" applyFont="1" applyBorder="1" applyAlignment="1">
      <alignment horizontal="left" vertical="top" wrapText="1"/>
      <protection/>
    </xf>
    <xf numFmtId="0" fontId="7" fillId="0" borderId="12" xfId="23" applyFont="1" applyBorder="1" applyAlignment="1">
      <alignment vertical="top" wrapText="1"/>
      <protection/>
    </xf>
    <xf numFmtId="0" fontId="7" fillId="0" borderId="15" xfId="23" applyFont="1" applyBorder="1" applyAlignment="1">
      <alignment vertical="top" wrapText="1"/>
      <protection/>
    </xf>
    <xf numFmtId="0" fontId="7" fillId="0" borderId="16" xfId="23" applyFont="1" applyBorder="1" applyAlignment="1">
      <alignment vertical="top" wrapText="1"/>
      <protection/>
    </xf>
    <xf numFmtId="3" fontId="7" fillId="0" borderId="12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0" fontId="9" fillId="0" borderId="2" xfId="0" applyFont="1" applyBorder="1" applyAlignment="1">
      <alignment horizontal="center" vertical="center" wrapText="1"/>
    </xf>
    <xf numFmtId="0" fontId="9" fillId="0" borderId="1" xfId="23" applyFont="1" applyBorder="1" applyAlignment="1">
      <alignment horizontal="center" vertical="center" wrapText="1"/>
      <protection/>
    </xf>
    <xf numFmtId="0" fontId="9" fillId="0" borderId="12" xfId="23" applyFont="1" applyBorder="1" applyAlignment="1">
      <alignment horizontal="center" vertical="top" wrapText="1"/>
      <protection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9" fillId="0" borderId="12" xfId="23" applyFont="1" applyBorder="1" applyAlignment="1">
      <alignment horizontal="left" vertical="top" wrapText="1"/>
      <protection/>
    </xf>
    <xf numFmtId="0" fontId="9" fillId="0" borderId="15" xfId="23" applyFont="1" applyBorder="1" applyAlignment="1">
      <alignment horizontal="left" vertical="top" wrapText="1"/>
      <protection/>
    </xf>
    <xf numFmtId="38" fontId="7" fillId="0" borderId="0" xfId="22" applyNumberFormat="1" applyFont="1" applyFill="1" applyBorder="1" applyAlignment="1">
      <alignment horizontal="center"/>
      <protection/>
    </xf>
    <xf numFmtId="38" fontId="7" fillId="0" borderId="17" xfId="22" applyNumberFormat="1" applyFont="1" applyFill="1" applyBorder="1" applyAlignment="1">
      <alignment horizontal="center"/>
      <protection/>
    </xf>
    <xf numFmtId="0" fontId="9" fillId="0" borderId="12" xfId="23" applyFont="1" applyBorder="1" applyAlignment="1">
      <alignment vertical="top" wrapText="1"/>
      <protection/>
    </xf>
    <xf numFmtId="0" fontId="9" fillId="0" borderId="15" xfId="23" applyFont="1" applyBorder="1" applyAlignment="1">
      <alignment vertical="top" wrapText="1"/>
      <protection/>
    </xf>
    <xf numFmtId="0" fontId="9" fillId="0" borderId="16" xfId="23" applyFont="1" applyBorder="1" applyAlignment="1">
      <alignment vertical="top" wrapText="1"/>
      <protection/>
    </xf>
    <xf numFmtId="0" fontId="9" fillId="0" borderId="3" xfId="0" applyFont="1" applyBorder="1" applyAlignment="1">
      <alignment horizontal="center" vertical="center" wrapText="1"/>
    </xf>
    <xf numFmtId="0" fontId="38" fillId="0" borderId="36" xfId="22" applyFont="1" applyBorder="1" applyAlignment="1">
      <alignment horizontal="center" vertical="center"/>
      <protection/>
    </xf>
    <xf numFmtId="0" fontId="38" fillId="0" borderId="37" xfId="22" applyFont="1" applyBorder="1" applyAlignment="1">
      <alignment horizontal="center" vertical="center"/>
      <protection/>
    </xf>
    <xf numFmtId="38" fontId="7" fillId="0" borderId="0" xfId="22" applyNumberFormat="1" applyFont="1" applyFill="1" applyAlignment="1">
      <alignment horizontal="center"/>
      <protection/>
    </xf>
    <xf numFmtId="38" fontId="31" fillId="0" borderId="0" xfId="22" applyNumberFormat="1" applyFont="1" applyFill="1" applyBorder="1" applyAlignment="1">
      <alignment horizontal="center"/>
      <protection/>
    </xf>
    <xf numFmtId="38" fontId="31" fillId="0" borderId="17" xfId="22" applyNumberFormat="1" applyFont="1" applyFill="1" applyBorder="1" applyAlignment="1">
      <alignment horizontal="center"/>
      <protection/>
    </xf>
    <xf numFmtId="0" fontId="33" fillId="0" borderId="38" xfId="22" applyFont="1" applyBorder="1" applyAlignment="1">
      <alignment horizontal="center" vertical="center"/>
      <protection/>
    </xf>
    <xf numFmtId="0" fontId="33" fillId="0" borderId="39" xfId="22" applyFont="1" applyBorder="1" applyAlignment="1">
      <alignment horizontal="center" vertical="center"/>
      <protection/>
    </xf>
    <xf numFmtId="0" fontId="33" fillId="0" borderId="3" xfId="22" applyFont="1" applyBorder="1" applyAlignment="1">
      <alignment horizontal="center" vertical="center" textRotation="180"/>
      <protection/>
    </xf>
    <xf numFmtId="0" fontId="33" fillId="0" borderId="9" xfId="22" applyFont="1" applyBorder="1" applyAlignment="1">
      <alignment horizontal="center" vertical="center" textRotation="180"/>
      <protection/>
    </xf>
    <xf numFmtId="37" fontId="33" fillId="0" borderId="9" xfId="22" applyNumberFormat="1" applyFont="1" applyBorder="1" applyAlignment="1">
      <alignment horizontal="center" vertical="center" wrapText="1"/>
      <protection/>
    </xf>
    <xf numFmtId="0" fontId="36" fillId="0" borderId="0" xfId="22" applyFont="1" applyBorder="1" applyAlignment="1">
      <alignment horizontal="center" vertical="center"/>
      <protection/>
    </xf>
    <xf numFmtId="0" fontId="31" fillId="0" borderId="0" xfId="22" applyFont="1" applyBorder="1" applyAlignment="1">
      <alignment horizontal="center" vertical="center"/>
      <protection/>
    </xf>
    <xf numFmtId="0" fontId="33" fillId="0" borderId="3" xfId="22" applyFont="1" applyBorder="1" applyAlignment="1">
      <alignment horizontal="center" vertical="center" textRotation="180" wrapText="1"/>
      <protection/>
    </xf>
    <xf numFmtId="0" fontId="33" fillId="0" borderId="9" xfId="22" applyFont="1" applyBorder="1" applyAlignment="1">
      <alignment horizontal="center" vertical="center" textRotation="180" wrapText="1"/>
      <protection/>
    </xf>
    <xf numFmtId="0" fontId="14" fillId="0" borderId="9" xfId="0" applyFont="1" applyBorder="1" applyAlignment="1">
      <alignment horizontal="center" vertical="center" wrapText="1"/>
    </xf>
    <xf numFmtId="0" fontId="33" fillId="0" borderId="40" xfId="22" applyFont="1" applyBorder="1" applyAlignment="1">
      <alignment horizontal="center" vertical="center" wrapText="1"/>
      <protection/>
    </xf>
    <xf numFmtId="0" fontId="33" fillId="0" borderId="9" xfId="22" applyFont="1" applyBorder="1" applyAlignment="1">
      <alignment horizontal="center" vertical="center" wrapText="1"/>
      <protection/>
    </xf>
    <xf numFmtId="0" fontId="55" fillId="0" borderId="40" xfId="22" applyFont="1" applyBorder="1" applyAlignment="1">
      <alignment horizontal="center" vertical="center" wrapText="1"/>
      <protection/>
    </xf>
    <xf numFmtId="0" fontId="55" fillId="0" borderId="9" xfId="22" applyFont="1" applyBorder="1" applyAlignment="1">
      <alignment horizontal="center" vertical="center" wrapText="1"/>
      <protection/>
    </xf>
    <xf numFmtId="37" fontId="33" fillId="0" borderId="40" xfId="22" applyNumberFormat="1" applyFont="1" applyBorder="1" applyAlignment="1">
      <alignment horizontal="center" vertical="center" wrapText="1"/>
      <protection/>
    </xf>
    <xf numFmtId="0" fontId="32" fillId="0" borderId="15" xfId="22" applyFont="1" applyBorder="1" applyAlignment="1">
      <alignment horizontal="left" vertical="center"/>
      <protection/>
    </xf>
    <xf numFmtId="0" fontId="32" fillId="0" borderId="16" xfId="22" applyFont="1" applyBorder="1" applyAlignment="1">
      <alignment horizontal="left" vertical="center"/>
      <protection/>
    </xf>
    <xf numFmtId="0" fontId="33" fillId="0" borderId="40" xfId="22" applyFont="1" applyBorder="1" applyAlignment="1">
      <alignment horizontal="center" vertical="center"/>
      <protection/>
    </xf>
    <xf numFmtId="0" fontId="33" fillId="0" borderId="9" xfId="22" applyFont="1" applyBorder="1" applyAlignment="1">
      <alignment horizontal="center" vertical="center"/>
      <protection/>
    </xf>
    <xf numFmtId="0" fontId="14" fillId="0" borderId="40" xfId="0" applyFont="1" applyBorder="1" applyAlignment="1">
      <alignment horizontal="center" vertical="center" wrapText="1"/>
    </xf>
    <xf numFmtId="0" fontId="14" fillId="0" borderId="0" xfId="22" applyFont="1" applyBorder="1" applyAlignment="1">
      <alignment horizontal="left" vertical="center"/>
      <protection/>
    </xf>
    <xf numFmtId="0" fontId="14" fillId="0" borderId="0" xfId="22" applyFont="1" applyBorder="1" applyAlignment="1">
      <alignment horizontal="center" vertical="center"/>
      <protection/>
    </xf>
    <xf numFmtId="0" fontId="17" fillId="0" borderId="32" xfId="22" applyFont="1" applyBorder="1" applyAlignment="1">
      <alignment vertical="center"/>
      <protection/>
    </xf>
    <xf numFmtId="0" fontId="29" fillId="0" borderId="0" xfId="22" applyFont="1" applyBorder="1" applyAlignment="1">
      <alignment horizontal="left" vertical="center"/>
      <protection/>
    </xf>
    <xf numFmtId="0" fontId="17" fillId="0" borderId="12" xfId="22" applyFont="1" applyBorder="1" applyAlignment="1">
      <alignment horizontal="left" vertical="center"/>
      <protection/>
    </xf>
    <xf numFmtId="0" fontId="17" fillId="0" borderId="15" xfId="22" applyFont="1" applyBorder="1" applyAlignment="1">
      <alignment horizontal="left" vertical="center"/>
      <protection/>
    </xf>
    <xf numFmtId="0" fontId="17" fillId="0" borderId="16" xfId="22" applyFont="1" applyBorder="1" applyAlignment="1">
      <alignment horizontal="left" vertical="center"/>
      <protection/>
    </xf>
    <xf numFmtId="0" fontId="32" fillId="0" borderId="12" xfId="0" applyFont="1" applyBorder="1" applyAlignment="1">
      <alignment vertical="center" wrapText="1"/>
    </xf>
    <xf numFmtId="0" fontId="32" fillId="0" borderId="15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2" fillId="0" borderId="12" xfId="22" applyFont="1" applyBorder="1" applyAlignment="1">
      <alignment vertical="center"/>
      <protection/>
    </xf>
    <xf numFmtId="0" fontId="32" fillId="0" borderId="15" xfId="22" applyFont="1" applyBorder="1" applyAlignment="1">
      <alignment vertical="center"/>
      <protection/>
    </xf>
    <xf numFmtId="0" fontId="32" fillId="0" borderId="16" xfId="22" applyFont="1" applyBorder="1" applyAlignment="1">
      <alignment vertical="center"/>
      <protection/>
    </xf>
    <xf numFmtId="0" fontId="31" fillId="0" borderId="1" xfId="22" applyFont="1" applyBorder="1" applyAlignment="1">
      <alignment vertical="center"/>
      <protection/>
    </xf>
    <xf numFmtId="0" fontId="32" fillId="0" borderId="12" xfId="21" applyFont="1" applyBorder="1" applyAlignment="1">
      <alignment vertical="center" wrapText="1"/>
      <protection/>
    </xf>
    <xf numFmtId="0" fontId="32" fillId="0" borderId="15" xfId="21" applyFont="1" applyBorder="1" applyAlignment="1">
      <alignment vertical="center" wrapText="1"/>
      <protection/>
    </xf>
    <xf numFmtId="0" fontId="32" fillId="0" borderId="16" xfId="21" applyFont="1" applyBorder="1" applyAlignment="1">
      <alignment vertical="center" wrapText="1"/>
      <protection/>
    </xf>
    <xf numFmtId="0" fontId="14" fillId="0" borderId="12" xfId="22" applyFont="1" applyBorder="1" applyAlignment="1">
      <alignment vertical="center"/>
      <protection/>
    </xf>
    <xf numFmtId="0" fontId="14" fillId="0" borderId="15" xfId="22" applyFont="1" applyBorder="1" applyAlignment="1">
      <alignment vertical="center"/>
      <protection/>
    </xf>
    <xf numFmtId="0" fontId="14" fillId="0" borderId="16" xfId="22" applyFont="1" applyBorder="1" applyAlignment="1">
      <alignment vertical="center"/>
      <protection/>
    </xf>
    <xf numFmtId="0" fontId="32" fillId="0" borderId="12" xfId="22" applyFont="1" applyBorder="1" applyAlignment="1">
      <alignment horizontal="left" vertical="center"/>
      <protection/>
    </xf>
    <xf numFmtId="0" fontId="0" fillId="0" borderId="12" xfId="21" applyFont="1" applyBorder="1" applyAlignment="1">
      <alignment horizontal="left" vertical="center" wrapText="1"/>
      <protection/>
    </xf>
    <xf numFmtId="0" fontId="0" fillId="0" borderId="15" xfId="21" applyFont="1" applyBorder="1" applyAlignment="1">
      <alignment horizontal="left" vertical="center" wrapText="1"/>
      <protection/>
    </xf>
    <xf numFmtId="0" fontId="0" fillId="0" borderId="16" xfId="21" applyFont="1" applyBorder="1" applyAlignment="1">
      <alignment horizontal="left" vertical="center" wrapText="1"/>
      <protection/>
    </xf>
    <xf numFmtId="0" fontId="9" fillId="0" borderId="1" xfId="23" applyFont="1" applyBorder="1" applyAlignment="1">
      <alignment horizontal="center" vertical="top" wrapText="1"/>
      <protection/>
    </xf>
    <xf numFmtId="0" fontId="7" fillId="0" borderId="41" xfId="23" applyFont="1" applyBorder="1" applyAlignment="1">
      <alignment vertical="top" wrapText="1"/>
      <protection/>
    </xf>
    <xf numFmtId="0" fontId="7" fillId="0" borderId="17" xfId="23" applyFont="1" applyBorder="1" applyAlignment="1">
      <alignment vertical="top" wrapText="1"/>
      <protection/>
    </xf>
    <xf numFmtId="0" fontId="7" fillId="0" borderId="18" xfId="23" applyFont="1" applyBorder="1" applyAlignment="1">
      <alignment vertical="top" wrapText="1"/>
      <protection/>
    </xf>
    <xf numFmtId="0" fontId="9" fillId="0" borderId="42" xfId="23" applyFont="1" applyBorder="1" applyAlignment="1">
      <alignment horizontal="center" vertical="top" wrapText="1"/>
      <protection/>
    </xf>
    <xf numFmtId="38" fontId="9" fillId="0" borderId="0" xfId="22" applyNumberFormat="1" applyFont="1" applyFill="1" applyAlignment="1">
      <alignment horizontal="center"/>
      <protection/>
    </xf>
    <xf numFmtId="0" fontId="7" fillId="0" borderId="12" xfId="21" applyFont="1" applyFill="1" applyBorder="1" applyAlignment="1">
      <alignment horizontal="center" vertical="center" wrapText="1"/>
      <protection/>
    </xf>
    <xf numFmtId="0" fontId="7" fillId="0" borderId="15" xfId="21" applyFont="1" applyFill="1" applyBorder="1" applyAlignment="1">
      <alignment horizontal="center" vertical="center" wrapText="1"/>
      <protection/>
    </xf>
    <xf numFmtId="0" fontId="7" fillId="0" borderId="16" xfId="21" applyFont="1" applyFill="1" applyBorder="1" applyAlignment="1">
      <alignment horizontal="center" vertical="center" wrapText="1"/>
      <protection/>
    </xf>
    <xf numFmtId="0" fontId="0" fillId="0" borderId="32" xfId="21" applyFont="1" applyFill="1" applyBorder="1" applyAlignment="1">
      <alignment horizontal="left" vertical="center" wrapText="1"/>
      <protection/>
    </xf>
    <xf numFmtId="0" fontId="7" fillId="0" borderId="12" xfId="21" applyFont="1" applyBorder="1" applyAlignment="1">
      <alignment horizontal="center" vertical="center" wrapText="1"/>
      <protection/>
    </xf>
    <xf numFmtId="0" fontId="7" fillId="0" borderId="15" xfId="21" applyFont="1" applyBorder="1" applyAlignment="1">
      <alignment horizontal="center" vertical="center" wrapText="1"/>
      <protection/>
    </xf>
    <xf numFmtId="0" fontId="7" fillId="0" borderId="16" xfId="21" applyFont="1" applyBorder="1" applyAlignment="1">
      <alignment horizontal="center" vertical="center" wrapText="1"/>
      <protection/>
    </xf>
    <xf numFmtId="0" fontId="14" fillId="0" borderId="0" xfId="21" applyFont="1" applyAlignment="1">
      <alignment horizontal="center"/>
      <protection/>
    </xf>
    <xf numFmtId="0" fontId="14" fillId="0" borderId="0" xfId="21" applyFont="1" applyAlignment="1">
      <alignment horizontal="left"/>
      <protection/>
    </xf>
    <xf numFmtId="0" fontId="17" fillId="0" borderId="32" xfId="0" applyFont="1" applyBorder="1" applyAlignment="1">
      <alignment horizontal="left"/>
    </xf>
    <xf numFmtId="38" fontId="31" fillId="0" borderId="0" xfId="21" applyNumberFormat="1" applyFont="1" applyFill="1" applyAlignment="1">
      <alignment horizontal="center"/>
      <protection/>
    </xf>
    <xf numFmtId="38" fontId="52" fillId="0" borderId="0" xfId="21" applyNumberFormat="1" applyFont="1" applyFill="1" applyAlignment="1">
      <alignment horizontal="center"/>
      <protection/>
    </xf>
    <xf numFmtId="0" fontId="14" fillId="0" borderId="12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4" fillId="0" borderId="12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40" fillId="0" borderId="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top" wrapText="1"/>
    </xf>
    <xf numFmtId="0" fontId="14" fillId="0" borderId="15" xfId="0" applyFont="1" applyFill="1" applyBorder="1" applyAlignment="1">
      <alignment vertical="top" wrapText="1"/>
    </xf>
    <xf numFmtId="0" fontId="14" fillId="0" borderId="16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172" fontId="14" fillId="0" borderId="1" xfId="15" applyNumberFormat="1" applyFont="1" applyBorder="1" applyAlignment="1">
      <alignment horizontal="center" vertical="center" wrapText="1"/>
    </xf>
    <xf numFmtId="38" fontId="14" fillId="0" borderId="0" xfId="22" applyNumberFormat="1" applyFont="1" applyFill="1" applyAlignment="1">
      <alignment horizontal="center"/>
      <protection/>
    </xf>
    <xf numFmtId="38" fontId="31" fillId="0" borderId="0" xfId="22" applyNumberFormat="1" applyFont="1" applyFill="1" applyAlignment="1">
      <alignment horizontal="center"/>
      <protection/>
    </xf>
    <xf numFmtId="172" fontId="31" fillId="0" borderId="17" xfId="15" applyNumberFormat="1" applyFont="1" applyBorder="1" applyAlignment="1">
      <alignment horizontal="left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172" fontId="14" fillId="0" borderId="1" xfId="15" applyNumberFormat="1" applyFont="1" applyBorder="1" applyAlignment="1">
      <alignment horizontal="center" vertical="center"/>
    </xf>
    <xf numFmtId="0" fontId="31" fillId="0" borderId="12" xfId="21" applyFont="1" applyBorder="1" applyAlignment="1">
      <alignment horizontal="left" vertical="top" wrapText="1"/>
      <protection/>
    </xf>
    <xf numFmtId="0" fontId="31" fillId="0" borderId="15" xfId="21" applyFont="1" applyBorder="1" applyAlignment="1">
      <alignment horizontal="left" vertical="top" wrapText="1"/>
      <protection/>
    </xf>
    <xf numFmtId="0" fontId="31" fillId="0" borderId="16" xfId="21" applyFont="1" applyBorder="1" applyAlignment="1">
      <alignment horizontal="left" vertical="top" wrapText="1"/>
      <protection/>
    </xf>
    <xf numFmtId="3" fontId="17" fillId="0" borderId="12" xfId="0" applyNumberFormat="1" applyFont="1" applyBorder="1" applyAlignment="1">
      <alignment horizontal="center"/>
    </xf>
    <xf numFmtId="3" fontId="17" fillId="0" borderId="15" xfId="0" applyNumberFormat="1" applyFont="1" applyBorder="1" applyAlignment="1">
      <alignment horizontal="center"/>
    </xf>
    <xf numFmtId="3" fontId="17" fillId="0" borderId="16" xfId="0" applyNumberFormat="1" applyFont="1" applyBorder="1" applyAlignment="1">
      <alignment horizontal="center"/>
    </xf>
    <xf numFmtId="0" fontId="14" fillId="0" borderId="12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top" wrapText="1"/>
    </xf>
    <xf numFmtId="172" fontId="17" fillId="0" borderId="12" xfId="15" applyNumberFormat="1" applyFont="1" applyBorder="1" applyAlignment="1">
      <alignment horizontal="center"/>
    </xf>
    <xf numFmtId="172" fontId="17" fillId="0" borderId="15" xfId="15" applyNumberFormat="1" applyFont="1" applyBorder="1" applyAlignment="1">
      <alignment horizontal="center"/>
    </xf>
    <xf numFmtId="172" fontId="17" fillId="0" borderId="16" xfId="15" applyNumberFormat="1" applyFont="1" applyBorder="1" applyAlignment="1">
      <alignment horizontal="center"/>
    </xf>
    <xf numFmtId="38" fontId="29" fillId="0" borderId="0" xfId="21" applyNumberFormat="1" applyFont="1" applyFill="1" applyAlignment="1">
      <alignment horizontal="center" vertical="center"/>
      <protection/>
    </xf>
    <xf numFmtId="38" fontId="14" fillId="0" borderId="0" xfId="21" applyNumberFormat="1" applyFont="1" applyFill="1" applyAlignment="1">
      <alignment horizontal="left" vertical="center"/>
      <protection/>
    </xf>
    <xf numFmtId="38" fontId="14" fillId="0" borderId="0" xfId="21" applyNumberFormat="1" applyFont="1" applyFill="1" applyAlignment="1">
      <alignment horizontal="center" vertical="center"/>
      <protection/>
    </xf>
    <xf numFmtId="0" fontId="14" fillId="0" borderId="0" xfId="21" applyFont="1" applyAlignment="1">
      <alignment horizontal="center" vertical="center"/>
      <protection/>
    </xf>
    <xf numFmtId="0" fontId="17" fillId="0" borderId="32" xfId="21" applyFont="1" applyFill="1" applyBorder="1" applyAlignment="1">
      <alignment horizontal="center" vertical="center" wrapText="1"/>
      <protection/>
    </xf>
    <xf numFmtId="0" fontId="14" fillId="0" borderId="12" xfId="21" applyFont="1" applyFill="1" applyBorder="1" applyAlignment="1">
      <alignment horizontal="center" vertical="center" wrapText="1"/>
      <protection/>
    </xf>
    <xf numFmtId="0" fontId="14" fillId="0" borderId="15" xfId="21" applyFont="1" applyFill="1" applyBorder="1" applyAlignment="1">
      <alignment horizontal="center" vertical="center" wrapText="1"/>
      <protection/>
    </xf>
    <xf numFmtId="0" fontId="14" fillId="0" borderId="16" xfId="21" applyFont="1" applyFill="1" applyBorder="1" applyAlignment="1">
      <alignment horizontal="center" vertical="center" wrapText="1"/>
      <protection/>
    </xf>
    <xf numFmtId="0" fontId="31" fillId="0" borderId="12" xfId="21" applyFont="1" applyBorder="1" applyAlignment="1">
      <alignment horizontal="center" vertical="center" wrapText="1"/>
      <protection/>
    </xf>
    <xf numFmtId="0" fontId="31" fillId="0" borderId="15" xfId="21" applyFont="1" applyBorder="1" applyAlignment="1">
      <alignment horizontal="center" vertical="center" wrapText="1"/>
      <protection/>
    </xf>
    <xf numFmtId="0" fontId="31" fillId="0" borderId="16" xfId="21" applyFont="1" applyBorder="1" applyAlignment="1">
      <alignment horizontal="center" vertical="center" wrapText="1"/>
      <protection/>
    </xf>
    <xf numFmtId="0" fontId="17" fillId="0" borderId="12" xfId="21" applyFont="1" applyBorder="1" applyAlignment="1">
      <alignment horizontal="left" vertical="center" wrapText="1"/>
      <protection/>
    </xf>
    <xf numFmtId="0" fontId="17" fillId="0" borderId="15" xfId="21" applyFont="1" applyBorder="1" applyAlignment="1">
      <alignment horizontal="left" vertical="center" wrapText="1"/>
      <protection/>
    </xf>
    <xf numFmtId="0" fontId="17" fillId="0" borderId="16" xfId="21" applyFont="1" applyBorder="1" applyAlignment="1">
      <alignment horizontal="left" vertical="center" wrapText="1"/>
      <protection/>
    </xf>
    <xf numFmtId="0" fontId="14" fillId="0" borderId="12" xfId="21" applyFont="1" applyFill="1" applyBorder="1" applyAlignment="1">
      <alignment horizontal="left" vertical="center" wrapText="1"/>
      <protection/>
    </xf>
    <xf numFmtId="0" fontId="14" fillId="0" borderId="15" xfId="21" applyFont="1" applyFill="1" applyBorder="1" applyAlignment="1">
      <alignment horizontal="left" vertical="center" wrapText="1"/>
      <protection/>
    </xf>
    <xf numFmtId="0" fontId="14" fillId="0" borderId="16" xfId="21" applyFont="1" applyFill="1" applyBorder="1" applyAlignment="1">
      <alignment horizontal="left" vertical="center" wrapText="1"/>
      <protection/>
    </xf>
    <xf numFmtId="0" fontId="14" fillId="0" borderId="10" xfId="21" applyFont="1" applyFill="1" applyBorder="1" applyAlignment="1">
      <alignment horizontal="left" vertical="center" wrapText="1"/>
      <protection/>
    </xf>
    <xf numFmtId="0" fontId="14" fillId="0" borderId="17" xfId="21" applyFont="1" applyFill="1" applyBorder="1" applyAlignment="1">
      <alignment horizontal="left" vertical="center" wrapText="1"/>
      <protection/>
    </xf>
    <xf numFmtId="0" fontId="14" fillId="0" borderId="18" xfId="21" applyFont="1" applyFill="1" applyBorder="1" applyAlignment="1">
      <alignment horizontal="left" vertical="center" wrapText="1"/>
      <protection/>
    </xf>
    <xf numFmtId="0" fontId="14" fillId="0" borderId="12" xfId="21" applyFont="1" applyFill="1" applyBorder="1" applyAlignment="1">
      <alignment horizontal="left" vertical="center"/>
      <protection/>
    </xf>
    <xf numFmtId="0" fontId="14" fillId="0" borderId="15" xfId="21" applyFont="1" applyFill="1" applyBorder="1" applyAlignment="1">
      <alignment horizontal="left" vertical="center"/>
      <protection/>
    </xf>
    <xf numFmtId="0" fontId="14" fillId="0" borderId="16" xfId="21" applyFont="1" applyFill="1" applyBorder="1" applyAlignment="1">
      <alignment horizontal="left" vertical="center"/>
      <protection/>
    </xf>
    <xf numFmtId="0" fontId="14" fillId="0" borderId="33" xfId="21" applyFont="1" applyFill="1" applyBorder="1" applyAlignment="1">
      <alignment horizontal="left" vertical="center"/>
      <protection/>
    </xf>
    <xf numFmtId="0" fontId="14" fillId="0" borderId="32" xfId="21" applyFont="1" applyFill="1" applyBorder="1" applyAlignment="1">
      <alignment horizontal="left" vertical="center"/>
      <protection/>
    </xf>
    <xf numFmtId="38" fontId="14" fillId="0" borderId="0" xfId="22" applyNumberFormat="1" applyFont="1" applyFill="1" applyAlignment="1">
      <alignment horizontal="center" vertical="center"/>
      <protection/>
    </xf>
    <xf numFmtId="38" fontId="52" fillId="0" borderId="0" xfId="22" applyNumberFormat="1" applyFont="1" applyFill="1" applyAlignment="1">
      <alignment horizontal="center" vertical="center"/>
      <protection/>
    </xf>
    <xf numFmtId="172" fontId="31" fillId="0" borderId="17" xfId="15" applyNumberFormat="1" applyFont="1" applyBorder="1" applyAlignment="1">
      <alignment horizontal="left" vertical="center"/>
    </xf>
    <xf numFmtId="38" fontId="31" fillId="0" borderId="0" xfId="22" applyNumberFormat="1" applyFont="1" applyFill="1" applyAlignment="1">
      <alignment horizontal="center" vertical="center"/>
      <protection/>
    </xf>
    <xf numFmtId="0" fontId="14" fillId="0" borderId="3" xfId="21" applyFont="1" applyFill="1" applyBorder="1" applyAlignment="1">
      <alignment horizontal="right" vertical="center" wrapText="1"/>
      <protection/>
    </xf>
    <xf numFmtId="0" fontId="14" fillId="0" borderId="2" xfId="21" applyFont="1" applyFill="1" applyBorder="1" applyAlignment="1">
      <alignment horizontal="right" vertical="center" wrapText="1"/>
      <protection/>
    </xf>
    <xf numFmtId="0" fontId="17" fillId="0" borderId="13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4" fillId="0" borderId="3" xfId="21" applyFont="1" applyFill="1" applyBorder="1" applyAlignment="1">
      <alignment horizontal="center" vertical="center"/>
      <protection/>
    </xf>
    <xf numFmtId="0" fontId="14" fillId="0" borderId="2" xfId="21" applyFont="1" applyFill="1" applyBorder="1" applyAlignment="1">
      <alignment horizontal="center" vertical="center"/>
      <protection/>
    </xf>
    <xf numFmtId="0" fontId="14" fillId="0" borderId="3" xfId="21" applyFont="1" applyFill="1" applyBorder="1" applyAlignment="1">
      <alignment horizontal="left" vertical="center"/>
      <protection/>
    </xf>
    <xf numFmtId="0" fontId="14" fillId="0" borderId="2" xfId="21" applyFont="1" applyFill="1" applyBorder="1" applyAlignment="1">
      <alignment horizontal="left" vertical="center"/>
      <protection/>
    </xf>
    <xf numFmtId="0" fontId="14" fillId="0" borderId="3" xfId="21" applyFont="1" applyFill="1" applyBorder="1" applyAlignment="1">
      <alignment horizontal="center" vertical="center" wrapText="1"/>
      <protection/>
    </xf>
    <xf numFmtId="0" fontId="14" fillId="0" borderId="2" xfId="21" applyFont="1" applyFill="1" applyBorder="1" applyAlignment="1">
      <alignment horizontal="center" vertical="center" wrapText="1"/>
      <protection/>
    </xf>
    <xf numFmtId="0" fontId="14" fillId="0" borderId="12" xfId="21" applyFont="1" applyFill="1" applyBorder="1" applyAlignment="1">
      <alignment horizontal="center" vertical="center"/>
      <protection/>
    </xf>
    <xf numFmtId="0" fontId="14" fillId="0" borderId="16" xfId="21" applyFont="1" applyFill="1" applyBorder="1" applyAlignment="1">
      <alignment horizontal="center" vertical="center"/>
      <protection/>
    </xf>
    <xf numFmtId="0" fontId="17" fillId="0" borderId="13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13" xfId="21" applyFont="1" applyFill="1" applyBorder="1" applyAlignment="1">
      <alignment horizontal="left" vertical="center" wrapText="1"/>
      <protection/>
    </xf>
    <xf numFmtId="0" fontId="17" fillId="0" borderId="0" xfId="21" applyFont="1" applyFill="1" applyBorder="1" applyAlignment="1">
      <alignment horizontal="left" vertical="center" wrapText="1"/>
      <protection/>
    </xf>
    <xf numFmtId="0" fontId="14" fillId="0" borderId="1" xfId="21" applyFont="1" applyFill="1" applyBorder="1" applyAlignment="1">
      <alignment horizontal="left" vertical="center" wrapText="1"/>
      <protection/>
    </xf>
    <xf numFmtId="38" fontId="29" fillId="0" borderId="32" xfId="22" applyNumberFormat="1" applyFont="1" applyFill="1" applyBorder="1" applyAlignment="1">
      <alignment horizontal="center"/>
      <protection/>
    </xf>
    <xf numFmtId="38" fontId="17" fillId="0" borderId="0" xfId="21" applyNumberFormat="1" applyFont="1" applyFill="1" applyAlignment="1">
      <alignment horizontal="left"/>
      <protection/>
    </xf>
    <xf numFmtId="38" fontId="14" fillId="0" borderId="0" xfId="21" applyNumberFormat="1" applyFont="1" applyFill="1" applyAlignment="1">
      <alignment horizontal="center"/>
      <protection/>
    </xf>
    <xf numFmtId="0" fontId="14" fillId="0" borderId="0" xfId="21" applyFont="1" applyAlignment="1">
      <alignment horizontal="left"/>
      <protection/>
    </xf>
    <xf numFmtId="38" fontId="31" fillId="0" borderId="33" xfId="0" applyNumberFormat="1" applyFont="1" applyFill="1" applyBorder="1" applyAlignment="1">
      <alignment horizontal="center" vertical="top" wrapText="1"/>
    </xf>
    <xf numFmtId="38" fontId="31" fillId="0" borderId="32" xfId="0" applyNumberFormat="1" applyFont="1" applyFill="1" applyBorder="1" applyAlignment="1">
      <alignment horizontal="center" vertical="top" wrapText="1"/>
    </xf>
    <xf numFmtId="38" fontId="31" fillId="0" borderId="34" xfId="0" applyNumberFormat="1" applyFont="1" applyFill="1" applyBorder="1" applyAlignment="1">
      <alignment horizontal="center" vertical="top" wrapText="1"/>
    </xf>
    <xf numFmtId="38" fontId="31" fillId="0" borderId="12" xfId="0" applyNumberFormat="1" applyFont="1" applyFill="1" applyBorder="1" applyAlignment="1">
      <alignment horizontal="center" vertical="top" wrapText="1"/>
    </xf>
    <xf numFmtId="38" fontId="31" fillId="0" borderId="15" xfId="0" applyNumberFormat="1" applyFont="1" applyFill="1" applyBorder="1" applyAlignment="1">
      <alignment horizontal="center" vertical="top" wrapText="1"/>
    </xf>
    <xf numFmtId="38" fontId="31" fillId="0" borderId="16" xfId="0" applyNumberFormat="1" applyFont="1" applyFill="1" applyBorder="1" applyAlignment="1">
      <alignment horizontal="center" vertical="top" wrapText="1"/>
    </xf>
    <xf numFmtId="38" fontId="31" fillId="0" borderId="12" xfId="21" applyNumberFormat="1" applyFont="1" applyFill="1" applyBorder="1" applyAlignment="1">
      <alignment horizontal="center"/>
      <protection/>
    </xf>
    <xf numFmtId="38" fontId="31" fillId="0" borderId="15" xfId="21" applyNumberFormat="1" applyFont="1" applyFill="1" applyBorder="1" applyAlignment="1">
      <alignment horizontal="center"/>
      <protection/>
    </xf>
    <xf numFmtId="38" fontId="31" fillId="0" borderId="16" xfId="21" applyNumberFormat="1" applyFont="1" applyFill="1" applyBorder="1" applyAlignment="1">
      <alignment horizontal="center"/>
      <protection/>
    </xf>
    <xf numFmtId="38" fontId="31" fillId="0" borderId="12" xfId="21" applyNumberFormat="1" applyFont="1" applyFill="1" applyBorder="1" applyAlignment="1">
      <alignment horizontal="left"/>
      <protection/>
    </xf>
    <xf numFmtId="38" fontId="31" fillId="0" borderId="15" xfId="21" applyNumberFormat="1" applyFont="1" applyFill="1" applyBorder="1" applyAlignment="1">
      <alignment horizontal="left"/>
      <protection/>
    </xf>
    <xf numFmtId="38" fontId="31" fillId="0" borderId="16" xfId="21" applyNumberFormat="1" applyFont="1" applyFill="1" applyBorder="1" applyAlignment="1">
      <alignment horizontal="left"/>
      <protection/>
    </xf>
    <xf numFmtId="38" fontId="31" fillId="0" borderId="1" xfId="21" applyNumberFormat="1" applyFont="1" applyFill="1" applyBorder="1" applyAlignment="1">
      <alignment horizontal="left"/>
      <protection/>
    </xf>
    <xf numFmtId="38" fontId="31" fillId="0" borderId="1" xfId="0" applyNumberFormat="1" applyFont="1" applyFill="1" applyBorder="1" applyAlignment="1">
      <alignment horizontal="center" vertical="top" wrapText="1"/>
    </xf>
    <xf numFmtId="38" fontId="14" fillId="0" borderId="12" xfId="0" applyNumberFormat="1" applyFont="1" applyFill="1" applyBorder="1" applyAlignment="1">
      <alignment horizontal="center" vertical="top" wrapText="1"/>
    </xf>
    <xf numFmtId="38" fontId="14" fillId="0" borderId="15" xfId="0" applyNumberFormat="1" applyFont="1" applyFill="1" applyBorder="1" applyAlignment="1">
      <alignment horizontal="center" vertical="top" wrapText="1"/>
    </xf>
    <xf numFmtId="38" fontId="14" fillId="0" borderId="16" xfId="0" applyNumberFormat="1" applyFont="1" applyFill="1" applyBorder="1" applyAlignment="1">
      <alignment horizontal="center" vertical="top" wrapText="1"/>
    </xf>
    <xf numFmtId="0" fontId="17" fillId="0" borderId="12" xfId="21" applyFont="1" applyBorder="1" applyAlignment="1">
      <alignment horizontal="left" vertical="top" wrapText="1"/>
      <protection/>
    </xf>
    <xf numFmtId="0" fontId="17" fillId="0" borderId="15" xfId="21" applyFont="1" applyBorder="1" applyAlignment="1">
      <alignment horizontal="left" vertical="top" wrapText="1"/>
      <protection/>
    </xf>
    <xf numFmtId="0" fontId="17" fillId="0" borderId="16" xfId="21" applyFont="1" applyBorder="1" applyAlignment="1">
      <alignment horizontal="left" vertical="top" wrapText="1"/>
      <protection/>
    </xf>
    <xf numFmtId="38" fontId="32" fillId="0" borderId="3" xfId="22" applyNumberFormat="1" applyFont="1" applyFill="1" applyBorder="1" applyAlignment="1">
      <alignment horizontal="center" vertical="center"/>
      <protection/>
    </xf>
    <xf numFmtId="38" fontId="32" fillId="0" borderId="2" xfId="22" applyNumberFormat="1" applyFont="1" applyFill="1" applyBorder="1" applyAlignment="1">
      <alignment horizontal="center" vertical="center"/>
      <protection/>
    </xf>
    <xf numFmtId="38" fontId="32" fillId="0" borderId="12" xfId="22" applyNumberFormat="1" applyFont="1" applyFill="1" applyBorder="1" applyAlignment="1">
      <alignment horizontal="center" vertical="center"/>
      <protection/>
    </xf>
    <xf numFmtId="38" fontId="32" fillId="0" borderId="16" xfId="22" applyNumberFormat="1" applyFont="1" applyFill="1" applyBorder="1" applyAlignment="1">
      <alignment horizontal="center" vertical="center"/>
      <protection/>
    </xf>
    <xf numFmtId="38" fontId="14" fillId="0" borderId="1" xfId="22" applyNumberFormat="1" applyFont="1" applyFill="1" applyBorder="1" applyAlignment="1">
      <alignment horizontal="center"/>
      <protection/>
    </xf>
    <xf numFmtId="38" fontId="31" fillId="0" borderId="12" xfId="22" applyNumberFormat="1" applyFont="1" applyFill="1" applyBorder="1" applyAlignment="1">
      <alignment horizontal="left"/>
      <protection/>
    </xf>
    <xf numFmtId="38" fontId="31" fillId="0" borderId="15" xfId="22" applyNumberFormat="1" applyFont="1" applyFill="1" applyBorder="1" applyAlignment="1">
      <alignment horizontal="left"/>
      <protection/>
    </xf>
    <xf numFmtId="38" fontId="31" fillId="0" borderId="16" xfId="22" applyNumberFormat="1" applyFont="1" applyFill="1" applyBorder="1" applyAlignment="1">
      <alignment horizontal="left"/>
      <protection/>
    </xf>
    <xf numFmtId="38" fontId="31" fillId="0" borderId="12" xfId="21" applyNumberFormat="1" applyFont="1" applyFill="1" applyBorder="1" applyAlignment="1">
      <alignment horizontal="left" vertical="top"/>
      <protection/>
    </xf>
    <xf numFmtId="38" fontId="31" fillId="0" borderId="15" xfId="21" applyNumberFormat="1" applyFont="1" applyFill="1" applyBorder="1" applyAlignment="1">
      <alignment horizontal="left" vertical="top"/>
      <protection/>
    </xf>
    <xf numFmtId="38" fontId="31" fillId="0" borderId="16" xfId="21" applyNumberFormat="1" applyFont="1" applyFill="1" applyBorder="1" applyAlignment="1">
      <alignment horizontal="left" vertical="top"/>
      <protection/>
    </xf>
    <xf numFmtId="38" fontId="14" fillId="0" borderId="0" xfId="22" applyNumberFormat="1" applyFont="1" applyFill="1" applyAlignment="1">
      <alignment horizontal="center"/>
      <protection/>
    </xf>
    <xf numFmtId="38" fontId="32" fillId="0" borderId="3" xfId="22" applyNumberFormat="1" applyFont="1" applyFill="1" applyBorder="1" applyAlignment="1">
      <alignment horizontal="center" vertical="center" wrapText="1"/>
      <protection/>
    </xf>
    <xf numFmtId="38" fontId="32" fillId="0" borderId="2" xfId="22" applyNumberFormat="1" applyFont="1" applyFill="1" applyBorder="1" applyAlignment="1">
      <alignment horizontal="center" vertical="center" wrapText="1"/>
      <protection/>
    </xf>
    <xf numFmtId="38" fontId="54" fillId="0" borderId="3" xfId="22" applyNumberFormat="1" applyFont="1" applyFill="1" applyBorder="1" applyAlignment="1">
      <alignment horizontal="center" vertical="center"/>
      <protection/>
    </xf>
    <xf numFmtId="38" fontId="54" fillId="0" borderId="2" xfId="22" applyNumberFormat="1" applyFont="1" applyFill="1" applyBorder="1" applyAlignment="1">
      <alignment horizontal="center" vertical="center"/>
      <protection/>
    </xf>
    <xf numFmtId="38" fontId="40" fillId="0" borderId="3" xfId="22" applyNumberFormat="1" applyFont="1" applyFill="1" applyBorder="1" applyAlignment="1">
      <alignment horizontal="center" vertical="center"/>
      <protection/>
    </xf>
    <xf numFmtId="38" fontId="40" fillId="0" borderId="2" xfId="22" applyNumberFormat="1" applyFont="1" applyFill="1" applyBorder="1" applyAlignment="1">
      <alignment horizontal="center" vertical="center"/>
      <protection/>
    </xf>
    <xf numFmtId="38" fontId="14" fillId="0" borderId="3" xfId="22" applyNumberFormat="1" applyFont="1" applyFill="1" applyBorder="1" applyAlignment="1">
      <alignment horizontal="center" vertical="center" wrapText="1"/>
      <protection/>
    </xf>
    <xf numFmtId="38" fontId="14" fillId="0" borderId="2" xfId="22" applyNumberFormat="1" applyFont="1" applyFill="1" applyBorder="1" applyAlignment="1">
      <alignment horizontal="center" vertical="center" wrapText="1"/>
      <protection/>
    </xf>
    <xf numFmtId="0" fontId="32" fillId="0" borderId="3" xfId="22" applyNumberFormat="1" applyFont="1" applyFill="1" applyBorder="1" applyAlignment="1">
      <alignment horizontal="center" vertical="center" wrapText="1"/>
      <protection/>
    </xf>
    <xf numFmtId="0" fontId="32" fillId="0" borderId="2" xfId="22" applyNumberFormat="1" applyFont="1" applyFill="1" applyBorder="1" applyAlignment="1">
      <alignment horizontal="center" vertical="center" wrapText="1"/>
      <protection/>
    </xf>
    <xf numFmtId="38" fontId="31" fillId="0" borderId="0" xfId="22" applyNumberFormat="1" applyFont="1" applyFill="1" applyBorder="1" applyAlignment="1">
      <alignment horizontal="center"/>
      <protection/>
    </xf>
    <xf numFmtId="0" fontId="9" fillId="0" borderId="0" xfId="22" applyFont="1" applyFill="1" applyBorder="1" applyAlignment="1">
      <alignment horizontal="center" vertical="center"/>
      <protection/>
    </xf>
    <xf numFmtId="0" fontId="34" fillId="0" borderId="0" xfId="21" applyFont="1" applyFill="1" applyAlignment="1">
      <alignment horizontal="center"/>
      <protection/>
    </xf>
    <xf numFmtId="0" fontId="9" fillId="0" borderId="0" xfId="21" applyFont="1" applyFill="1" applyAlignment="1">
      <alignment horizontal="center"/>
      <protection/>
    </xf>
    <xf numFmtId="0" fontId="9" fillId="0" borderId="0" xfId="21" applyFont="1" applyFill="1" applyAlignment="1">
      <alignment horizontal="left"/>
      <protection/>
    </xf>
    <xf numFmtId="0" fontId="9" fillId="0" borderId="12" xfId="21" applyFont="1" applyFill="1" applyBorder="1" applyAlignment="1">
      <alignment horizontal="center"/>
      <protection/>
    </xf>
    <xf numFmtId="0" fontId="9" fillId="0" borderId="15" xfId="21" applyFont="1" applyFill="1" applyBorder="1" applyAlignment="1">
      <alignment horizontal="center"/>
      <protection/>
    </xf>
    <xf numFmtId="0" fontId="20" fillId="0" borderId="32" xfId="0" applyFont="1" applyFill="1" applyBorder="1" applyAlignment="1">
      <alignment horizontal="left" vertical="center"/>
    </xf>
    <xf numFmtId="0" fontId="24" fillId="0" borderId="32" xfId="0" applyFont="1" applyFill="1" applyBorder="1" applyAlignment="1">
      <alignment horizontal="left" vertical="center"/>
    </xf>
    <xf numFmtId="38" fontId="23" fillId="0" borderId="0" xfId="21" applyNumberFormat="1" applyFont="1" applyFill="1" applyAlignment="1">
      <alignment horizontal="center"/>
      <protection/>
    </xf>
    <xf numFmtId="0" fontId="22" fillId="0" borderId="0" xfId="21" applyFont="1" applyFill="1" applyAlignment="1">
      <alignment horizontal="center"/>
      <protection/>
    </xf>
    <xf numFmtId="0" fontId="7" fillId="0" borderId="12" xfId="21" applyFont="1" applyBorder="1" applyAlignment="1">
      <alignment horizontal="left" vertical="top" wrapText="1"/>
      <protection/>
    </xf>
    <xf numFmtId="0" fontId="7" fillId="0" borderId="15" xfId="21" applyFont="1" applyBorder="1" applyAlignment="1">
      <alignment horizontal="left" vertical="top" wrapText="1"/>
      <protection/>
    </xf>
    <xf numFmtId="0" fontId="7" fillId="0" borderId="16" xfId="21" applyFont="1" applyBorder="1" applyAlignment="1">
      <alignment horizontal="left" vertical="top" wrapText="1"/>
      <protection/>
    </xf>
    <xf numFmtId="0" fontId="0" fillId="0" borderId="43" xfId="0" applyFont="1" applyFill="1" applyBorder="1" applyAlignment="1">
      <alignment horizontal="left" vertical="top" wrapText="1"/>
    </xf>
    <xf numFmtId="0" fontId="0" fillId="0" borderId="44" xfId="0" applyFont="1" applyFill="1" applyBorder="1" applyAlignment="1">
      <alignment horizontal="left" vertical="top" wrapText="1"/>
    </xf>
    <xf numFmtId="0" fontId="0" fillId="0" borderId="45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top" wrapText="1"/>
    </xf>
    <xf numFmtId="0" fontId="9" fillId="0" borderId="12" xfId="21" applyFont="1" applyFill="1" applyBorder="1" applyAlignment="1">
      <alignment horizontal="left"/>
      <protection/>
    </xf>
    <xf numFmtId="0" fontId="9" fillId="0" borderId="15" xfId="21" applyFont="1" applyFill="1" applyBorder="1" applyAlignment="1">
      <alignment horizontal="left"/>
      <protection/>
    </xf>
    <xf numFmtId="0" fontId="9" fillId="0" borderId="46" xfId="21" applyFont="1" applyFill="1" applyBorder="1" applyAlignment="1">
      <alignment horizontal="left"/>
      <protection/>
    </xf>
    <xf numFmtId="0" fontId="11" fillId="0" borderId="12" xfId="21" applyFont="1" applyFill="1" applyBorder="1" applyAlignment="1">
      <alignment horizontal="left" vertical="top" wrapText="1"/>
      <protection/>
    </xf>
    <xf numFmtId="0" fontId="11" fillId="0" borderId="15" xfId="21" applyFont="1" applyFill="1" applyBorder="1" applyAlignment="1">
      <alignment horizontal="left" vertical="top" wrapText="1"/>
      <protection/>
    </xf>
    <xf numFmtId="0" fontId="9" fillId="0" borderId="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38" fontId="7" fillId="0" borderId="0" xfId="22" applyNumberFormat="1" applyFont="1" applyFill="1" applyBorder="1" applyAlignment="1">
      <alignment horizontal="center"/>
      <protection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63" fillId="0" borderId="32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38" fontId="64" fillId="0" borderId="0" xfId="21" applyNumberFormat="1" applyFont="1" applyFill="1" applyAlignment="1">
      <alignment horizontal="left"/>
      <protection/>
    </xf>
    <xf numFmtId="0" fontId="14" fillId="0" borderId="12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31" fillId="0" borderId="12" xfId="21" applyFont="1" applyBorder="1" applyAlignment="1">
      <alignment vertical="top" wrapText="1"/>
      <protection/>
    </xf>
    <xf numFmtId="0" fontId="31" fillId="0" borderId="15" xfId="21" applyFont="1" applyBorder="1" applyAlignment="1">
      <alignment vertical="top" wrapText="1"/>
      <protection/>
    </xf>
    <xf numFmtId="0" fontId="31" fillId="0" borderId="16" xfId="21" applyFont="1" applyBorder="1" applyAlignment="1">
      <alignment vertical="top" wrapText="1"/>
      <protection/>
    </xf>
    <xf numFmtId="0" fontId="10" fillId="0" borderId="12" xfId="21" applyFont="1" applyBorder="1" applyAlignment="1">
      <alignment horizontal="left" vertical="top" wrapText="1"/>
      <protection/>
    </xf>
    <xf numFmtId="0" fontId="10" fillId="0" borderId="15" xfId="21" applyFont="1" applyBorder="1" applyAlignment="1">
      <alignment horizontal="left" vertical="top" wrapText="1"/>
      <protection/>
    </xf>
    <xf numFmtId="0" fontId="10" fillId="0" borderId="16" xfId="21" applyFont="1" applyBorder="1" applyAlignment="1">
      <alignment horizontal="left" vertical="top" wrapText="1"/>
      <protection/>
    </xf>
    <xf numFmtId="0" fontId="14" fillId="0" borderId="12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12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38" fontId="31" fillId="0" borderId="0" xfId="22" applyNumberFormat="1" applyFont="1" applyFill="1" applyAlignment="1">
      <alignment horizontal="center"/>
      <protection/>
    </xf>
    <xf numFmtId="0" fontId="32" fillId="0" borderId="3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38" fontId="37" fillId="0" borderId="0" xfId="21" applyNumberFormat="1" applyFont="1" applyFill="1" applyAlignment="1">
      <alignment horizontal="center" vertical="center"/>
      <protection/>
    </xf>
    <xf numFmtId="0" fontId="14" fillId="0" borderId="12" xfId="21" applyFont="1" applyBorder="1" applyAlignment="1">
      <alignment horizontal="center" vertical="top" wrapText="1"/>
      <protection/>
    </xf>
    <xf numFmtId="0" fontId="14" fillId="0" borderId="15" xfId="21" applyFont="1" applyBorder="1" applyAlignment="1">
      <alignment horizontal="center" vertical="top" wrapText="1"/>
      <protection/>
    </xf>
    <xf numFmtId="0" fontId="14" fillId="0" borderId="16" xfId="21" applyFont="1" applyBorder="1" applyAlignment="1">
      <alignment horizontal="center" vertical="top" wrapText="1"/>
      <protection/>
    </xf>
    <xf numFmtId="0" fontId="29" fillId="0" borderId="32" xfId="21" applyFont="1" applyBorder="1" applyAlignment="1">
      <alignment horizontal="center"/>
      <protection/>
    </xf>
    <xf numFmtId="0" fontId="37" fillId="0" borderId="12" xfId="21" applyNumberFormat="1" applyFont="1" applyBorder="1" applyAlignment="1">
      <alignment vertical="top" wrapText="1"/>
      <protection/>
    </xf>
    <xf numFmtId="0" fontId="37" fillId="0" borderId="15" xfId="21" applyNumberFormat="1" applyFont="1" applyBorder="1" applyAlignment="1">
      <alignment vertical="top" wrapText="1"/>
      <protection/>
    </xf>
    <xf numFmtId="0" fontId="37" fillId="0" borderId="16" xfId="21" applyNumberFormat="1" applyFont="1" applyBorder="1" applyAlignment="1">
      <alignment vertical="top" wrapText="1"/>
      <protection/>
    </xf>
    <xf numFmtId="0" fontId="14" fillId="0" borderId="3" xfId="21" applyFont="1" applyBorder="1" applyAlignment="1">
      <alignment horizontal="center" vertical="center" wrapText="1"/>
      <protection/>
    </xf>
    <xf numFmtId="0" fontId="14" fillId="0" borderId="9" xfId="21" applyFont="1" applyBorder="1" applyAlignment="1">
      <alignment horizontal="center" vertical="center" wrapText="1"/>
      <protection/>
    </xf>
    <xf numFmtId="0" fontId="14" fillId="0" borderId="2" xfId="21" applyFont="1" applyBorder="1" applyAlignment="1">
      <alignment horizontal="center" vertical="center" wrapText="1"/>
      <protection/>
    </xf>
    <xf numFmtId="0" fontId="37" fillId="0" borderId="12" xfId="21" applyFont="1" applyBorder="1" applyAlignment="1">
      <alignment/>
      <protection/>
    </xf>
    <xf numFmtId="0" fontId="37" fillId="0" borderId="15" xfId="21" applyFont="1" applyBorder="1" applyAlignment="1">
      <alignment/>
      <protection/>
    </xf>
    <xf numFmtId="0" fontId="37" fillId="0" borderId="16" xfId="21" applyFont="1" applyBorder="1" applyAlignment="1">
      <alignment/>
      <protection/>
    </xf>
    <xf numFmtId="0" fontId="37" fillId="0" borderId="12" xfId="21" applyFont="1" applyBorder="1" applyAlignment="1">
      <alignment vertical="top" wrapText="1"/>
      <protection/>
    </xf>
    <xf numFmtId="0" fontId="37" fillId="0" borderId="15" xfId="21" applyFont="1" applyBorder="1" applyAlignment="1">
      <alignment vertical="top" wrapText="1"/>
      <protection/>
    </xf>
    <xf numFmtId="0" fontId="37" fillId="0" borderId="16" xfId="21" applyFont="1" applyBorder="1" applyAlignment="1">
      <alignment vertical="top" wrapText="1"/>
      <protection/>
    </xf>
    <xf numFmtId="0" fontId="14" fillId="0" borderId="12" xfId="21" applyFont="1" applyBorder="1" applyAlignment="1">
      <alignment horizontal="center"/>
      <protection/>
    </xf>
    <xf numFmtId="0" fontId="14" fillId="0" borderId="15" xfId="21" applyFont="1" applyBorder="1" applyAlignment="1">
      <alignment horizontal="center"/>
      <protection/>
    </xf>
    <xf numFmtId="0" fontId="14" fillId="0" borderId="16" xfId="21" applyFont="1" applyBorder="1" applyAlignment="1">
      <alignment horizontal="center"/>
      <protection/>
    </xf>
    <xf numFmtId="0" fontId="32" fillId="0" borderId="1" xfId="21" applyFont="1" applyBorder="1" applyAlignment="1">
      <alignment horizontal="center" vertical="center" wrapText="1"/>
      <protection/>
    </xf>
    <xf numFmtId="3" fontId="14" fillId="0" borderId="3" xfId="21" applyNumberFormat="1" applyFont="1" applyBorder="1" applyAlignment="1">
      <alignment horizontal="center" vertical="center" wrapText="1"/>
      <protection/>
    </xf>
    <xf numFmtId="3" fontId="14" fillId="0" borderId="9" xfId="21" applyNumberFormat="1" applyFont="1" applyBorder="1" applyAlignment="1">
      <alignment horizontal="center" vertical="center" wrapText="1"/>
      <protection/>
    </xf>
    <xf numFmtId="3" fontId="14" fillId="0" borderId="2" xfId="21" applyNumberFormat="1" applyFont="1" applyBorder="1" applyAlignment="1">
      <alignment horizontal="center" vertical="center" wrapText="1"/>
      <protection/>
    </xf>
    <xf numFmtId="0" fontId="14" fillId="0" borderId="1" xfId="21" applyFont="1" applyBorder="1" applyAlignment="1">
      <alignment horizontal="center" vertical="center"/>
      <protection/>
    </xf>
    <xf numFmtId="3" fontId="14" fillId="0" borderId="1" xfId="21" applyNumberFormat="1" applyFont="1" applyBorder="1" applyAlignment="1">
      <alignment horizontal="center" vertical="center" wrapText="1"/>
      <protection/>
    </xf>
    <xf numFmtId="0" fontId="65" fillId="0" borderId="0" xfId="22" applyFont="1" applyBorder="1" applyAlignment="1">
      <alignment horizontal="center" vertical="center"/>
      <protection/>
    </xf>
    <xf numFmtId="38" fontId="31" fillId="0" borderId="0" xfId="22" applyNumberFormat="1" applyFont="1" applyFill="1" applyBorder="1" applyAlignment="1">
      <alignment horizontal="left"/>
      <protection/>
    </xf>
    <xf numFmtId="0" fontId="14" fillId="0" borderId="3" xfId="21" applyFont="1" applyBorder="1" applyAlignment="1">
      <alignment horizontal="center" vertical="center"/>
      <protection/>
    </xf>
    <xf numFmtId="0" fontId="14" fillId="0" borderId="9" xfId="21" applyFont="1" applyBorder="1" applyAlignment="1">
      <alignment horizontal="center" vertical="center"/>
      <protection/>
    </xf>
    <xf numFmtId="0" fontId="14" fillId="0" borderId="2" xfId="21" applyFont="1" applyBorder="1" applyAlignment="1">
      <alignment horizontal="center" vertical="center"/>
      <protection/>
    </xf>
    <xf numFmtId="0" fontId="14" fillId="0" borderId="33" xfId="21" applyFont="1" applyBorder="1" applyAlignment="1">
      <alignment horizontal="center" vertical="center"/>
      <protection/>
    </xf>
    <xf numFmtId="0" fontId="14" fillId="0" borderId="13" xfId="21" applyFont="1" applyBorder="1" applyAlignment="1">
      <alignment horizontal="center" vertic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32" xfId="21" applyFont="1" applyBorder="1" applyAlignment="1">
      <alignment horizontal="center" vertical="center" wrapText="1"/>
      <protection/>
    </xf>
    <xf numFmtId="0" fontId="14" fillId="0" borderId="0" xfId="21" applyFont="1" applyBorder="1" applyAlignment="1">
      <alignment horizontal="center" vertical="center" wrapText="1"/>
      <protection/>
    </xf>
    <xf numFmtId="0" fontId="14" fillId="0" borderId="17" xfId="21" applyFont="1" applyBorder="1" applyAlignment="1">
      <alignment horizontal="center" vertical="center" wrapText="1"/>
      <protection/>
    </xf>
    <xf numFmtId="0" fontId="14" fillId="0" borderId="34" xfId="21" applyFont="1" applyBorder="1" applyAlignment="1">
      <alignment horizontal="center" vertical="center" wrapText="1"/>
      <protection/>
    </xf>
    <xf numFmtId="0" fontId="14" fillId="0" borderId="29" xfId="21" applyFont="1" applyBorder="1" applyAlignment="1">
      <alignment horizontal="center" vertical="center" wrapText="1"/>
      <protection/>
    </xf>
    <xf numFmtId="0" fontId="14" fillId="0" borderId="18" xfId="21" applyFont="1" applyBorder="1" applyAlignment="1">
      <alignment horizontal="center" vertical="center" wrapText="1"/>
      <protection/>
    </xf>
    <xf numFmtId="0" fontId="40" fillId="0" borderId="12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left" vertical="center" wrapText="1"/>
    </xf>
    <xf numFmtId="0" fontId="40" fillId="0" borderId="16" xfId="0" applyFont="1" applyFill="1" applyBorder="1" applyAlignment="1">
      <alignment horizontal="left" vertical="center" wrapText="1"/>
    </xf>
    <xf numFmtId="0" fontId="58" fillId="0" borderId="32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vertical="center" wrapText="1"/>
    </xf>
    <xf numFmtId="0" fontId="40" fillId="0" borderId="15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0" fontId="40" fillId="0" borderId="12" xfId="0" applyFont="1" applyFill="1" applyBorder="1" applyAlignment="1">
      <alignment vertical="center"/>
    </xf>
    <xf numFmtId="0" fontId="40" fillId="0" borderId="15" xfId="0" applyFont="1" applyFill="1" applyBorder="1" applyAlignment="1">
      <alignment vertical="center"/>
    </xf>
    <xf numFmtId="0" fontId="40" fillId="0" borderId="16" xfId="0" applyFont="1" applyFill="1" applyBorder="1" applyAlignment="1">
      <alignment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38" fontId="14" fillId="0" borderId="0" xfId="22" applyNumberFormat="1" applyFont="1" applyFill="1" applyAlignment="1">
      <alignment horizontal="left"/>
      <protection/>
    </xf>
    <xf numFmtId="0" fontId="14" fillId="0" borderId="12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38" fontId="52" fillId="0" borderId="0" xfId="22" applyNumberFormat="1" applyFont="1" applyFill="1" applyBorder="1" applyAlignment="1">
      <alignment horizontal="left"/>
      <protection/>
    </xf>
    <xf numFmtId="0" fontId="14" fillId="0" borderId="1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1_1" xfId="22"/>
    <cellStyle name="Normal_Sheet1_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285750</xdr:colOff>
      <xdr:row>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8105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33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1333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1333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1733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19050" y="0"/>
          <a:ext cx="1733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1733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8"/>
  <sheetViews>
    <sheetView workbookViewId="0" topLeftCell="A161">
      <selection activeCell="K10" sqref="K10"/>
    </sheetView>
  </sheetViews>
  <sheetFormatPr defaultColWidth="9.00390625" defaultRowHeight="15.75"/>
  <cols>
    <col min="1" max="1" width="4.125" style="1239" customWidth="1"/>
    <col min="2" max="2" width="16.00390625" style="1240" customWidth="1"/>
    <col min="3" max="3" width="6.25390625" style="1139" customWidth="1"/>
    <col min="4" max="4" width="9.25390625" style="1241" customWidth="1"/>
    <col min="5" max="5" width="10.75390625" style="1139" customWidth="1"/>
    <col min="6" max="6" width="5.50390625" style="1239" customWidth="1"/>
    <col min="7" max="7" width="9.00390625" style="1239" customWidth="1"/>
    <col min="8" max="8" width="11.25390625" style="1139" customWidth="1"/>
    <col min="9" max="9" width="7.75390625" style="1139" customWidth="1"/>
    <col min="10" max="10" width="9.875" style="1006" customWidth="1"/>
    <col min="11" max="12" width="9.00390625" style="1139" customWidth="1"/>
    <col min="13" max="13" width="15.625" style="1139" customWidth="1"/>
    <col min="14" max="14" width="6.75390625" style="1139" customWidth="1"/>
    <col min="15" max="16384" width="9.00390625" style="1139" customWidth="1"/>
  </cols>
  <sheetData>
    <row r="1" spans="1:9" ht="19.5" customHeight="1">
      <c r="A1" s="1444" t="s">
        <v>2227</v>
      </c>
      <c r="B1" s="1444"/>
      <c r="C1" s="1444"/>
      <c r="D1" s="1002"/>
      <c r="E1" s="1003"/>
      <c r="F1" s="1138"/>
      <c r="G1" s="1138"/>
      <c r="H1" s="1004"/>
      <c r="I1" s="1005"/>
    </row>
    <row r="2" spans="1:9" ht="18" customHeight="1">
      <c r="A2" s="1444" t="s">
        <v>1560</v>
      </c>
      <c r="B2" s="1428"/>
      <c r="C2" s="1428"/>
      <c r="D2" s="1007"/>
      <c r="E2" s="1008"/>
      <c r="F2" s="1001"/>
      <c r="G2" s="1001"/>
      <c r="H2" s="1009"/>
      <c r="I2" s="1010"/>
    </row>
    <row r="3" spans="1:10" ht="19.5" customHeight="1">
      <c r="A3" s="1011"/>
      <c r="B3" s="1429" t="s">
        <v>1228</v>
      </c>
      <c r="C3" s="1429"/>
      <c r="D3" s="1429"/>
      <c r="E3" s="1429"/>
      <c r="F3" s="1429"/>
      <c r="G3" s="1429"/>
      <c r="H3" s="1429"/>
      <c r="I3" s="1429"/>
      <c r="J3" s="1429"/>
    </row>
    <row r="4" spans="1:9" ht="19.5" customHeight="1">
      <c r="A4" s="1011"/>
      <c r="B4" s="1421" t="s">
        <v>2513</v>
      </c>
      <c r="C4" s="1421"/>
      <c r="D4" s="1421"/>
      <c r="E4" s="1421"/>
      <c r="F4" s="1421"/>
      <c r="G4" s="1421"/>
      <c r="H4" s="1421"/>
      <c r="I4" s="1421"/>
    </row>
    <row r="5" spans="1:10" ht="19.5" customHeight="1" thickBot="1">
      <c r="A5" s="1138"/>
      <c r="B5" s="1422" t="s">
        <v>2396</v>
      </c>
      <c r="C5" s="1422"/>
      <c r="D5" s="177"/>
      <c r="E5" s="282"/>
      <c r="F5" s="1140"/>
      <c r="G5" s="1140"/>
      <c r="H5" s="404"/>
      <c r="I5" s="403"/>
      <c r="J5" s="1141"/>
    </row>
    <row r="6" spans="1:10" ht="19.5" customHeight="1" thickTop="1">
      <c r="A6" s="1418" t="s">
        <v>1229</v>
      </c>
      <c r="B6" s="1440" t="s">
        <v>1230</v>
      </c>
      <c r="C6" s="1433" t="s">
        <v>1237</v>
      </c>
      <c r="D6" s="1435" t="s">
        <v>1239</v>
      </c>
      <c r="E6" s="1437" t="s">
        <v>1231</v>
      </c>
      <c r="F6" s="1423" t="s">
        <v>1232</v>
      </c>
      <c r="G6" s="1424"/>
      <c r="H6" s="1433" t="s">
        <v>1236</v>
      </c>
      <c r="I6" s="1440" t="s">
        <v>1235</v>
      </c>
      <c r="J6" s="1442" t="s">
        <v>1558</v>
      </c>
    </row>
    <row r="7" spans="1:10" ht="19.5" customHeight="1">
      <c r="A7" s="1419"/>
      <c r="B7" s="1441"/>
      <c r="C7" s="1434"/>
      <c r="D7" s="1436"/>
      <c r="E7" s="1427"/>
      <c r="F7" s="1430" t="s">
        <v>1238</v>
      </c>
      <c r="G7" s="1425" t="s">
        <v>1233</v>
      </c>
      <c r="H7" s="1434"/>
      <c r="I7" s="1441"/>
      <c r="J7" s="1432"/>
    </row>
    <row r="8" spans="1:10" ht="19.5" customHeight="1">
      <c r="A8" s="1419"/>
      <c r="B8" s="1441"/>
      <c r="C8" s="1434"/>
      <c r="D8" s="1436"/>
      <c r="E8" s="1427"/>
      <c r="F8" s="1431"/>
      <c r="G8" s="1426"/>
      <c r="H8" s="1434"/>
      <c r="I8" s="1441"/>
      <c r="J8" s="1432"/>
    </row>
    <row r="9" spans="1:10" ht="19.5" customHeight="1">
      <c r="A9" s="1142"/>
      <c r="B9" s="1453" t="s">
        <v>1295</v>
      </c>
      <c r="C9" s="1454"/>
      <c r="D9" s="1454"/>
      <c r="E9" s="1454"/>
      <c r="F9" s="1454"/>
      <c r="G9" s="1454"/>
      <c r="H9" s="1454"/>
      <c r="I9" s="1454"/>
      <c r="J9" s="1455"/>
    </row>
    <row r="10" spans="1:10" ht="19.5" customHeight="1">
      <c r="A10" s="1146">
        <v>1</v>
      </c>
      <c r="B10" s="947" t="s">
        <v>1925</v>
      </c>
      <c r="C10" s="948">
        <v>1976</v>
      </c>
      <c r="D10" s="948" t="s">
        <v>1559</v>
      </c>
      <c r="E10" s="949">
        <v>270000</v>
      </c>
      <c r="F10" s="937">
        <v>0</v>
      </c>
      <c r="G10" s="937">
        <v>0</v>
      </c>
      <c r="H10" s="938">
        <v>270000</v>
      </c>
      <c r="I10" s="1147"/>
      <c r="J10" s="1148"/>
    </row>
    <row r="11" spans="1:10" ht="19.5" customHeight="1">
      <c r="A11" s="1146">
        <v>2</v>
      </c>
      <c r="B11" s="947" t="s">
        <v>546</v>
      </c>
      <c r="C11" s="948">
        <v>1969</v>
      </c>
      <c r="D11" s="948" t="s">
        <v>1263</v>
      </c>
      <c r="E11" s="949">
        <v>270000</v>
      </c>
      <c r="F11" s="937"/>
      <c r="G11" s="937"/>
      <c r="H11" s="938">
        <f>G11+E11</f>
        <v>270000</v>
      </c>
      <c r="I11" s="1147"/>
      <c r="J11" s="1148"/>
    </row>
    <row r="12" spans="1:10" ht="19.5" customHeight="1">
      <c r="A12" s="1142" t="s">
        <v>1297</v>
      </c>
      <c r="B12" s="1149" t="s">
        <v>1282</v>
      </c>
      <c r="C12" s="1149"/>
      <c r="D12" s="1150"/>
      <c r="E12" s="1151">
        <f>SUM(E10:E11)</f>
        <v>540000</v>
      </c>
      <c r="F12" s="1152"/>
      <c r="G12" s="1153">
        <f>SUM(G10:G11)</f>
        <v>0</v>
      </c>
      <c r="H12" s="1154">
        <f>SUM(H10:H11)</f>
        <v>540000</v>
      </c>
      <c r="I12" s="1155"/>
      <c r="J12" s="190"/>
    </row>
    <row r="13" spans="1:10" ht="19.5" customHeight="1">
      <c r="A13" s="1142"/>
      <c r="B13" s="1143" t="s">
        <v>1296</v>
      </c>
      <c r="C13" s="1144"/>
      <c r="D13" s="1144"/>
      <c r="E13" s="1144"/>
      <c r="F13" s="1144"/>
      <c r="G13" s="1144"/>
      <c r="H13" s="1144"/>
      <c r="I13" s="1144"/>
      <c r="J13" s="1145"/>
    </row>
    <row r="14" spans="1:15" ht="19.5" customHeight="1">
      <c r="A14" s="1156">
        <v>1</v>
      </c>
      <c r="B14" s="1157" t="s">
        <v>2309</v>
      </c>
      <c r="C14" s="1158">
        <v>1980</v>
      </c>
      <c r="D14" s="1133" t="s">
        <v>1495</v>
      </c>
      <c r="E14" s="1134">
        <v>540000</v>
      </c>
      <c r="F14" s="1135">
        <v>0</v>
      </c>
      <c r="G14" s="1159">
        <v>0</v>
      </c>
      <c r="H14" s="1160">
        <v>540000</v>
      </c>
      <c r="I14" s="1161"/>
      <c r="J14" s="1162"/>
      <c r="M14" s="1163"/>
      <c r="N14" s="1164"/>
      <c r="O14" s="1164"/>
    </row>
    <row r="15" spans="1:15" ht="19.5" customHeight="1">
      <c r="A15" s="1156">
        <v>2</v>
      </c>
      <c r="B15" s="1157" t="s">
        <v>1926</v>
      </c>
      <c r="C15" s="1158">
        <v>1991</v>
      </c>
      <c r="D15" s="1133" t="s">
        <v>1495</v>
      </c>
      <c r="E15" s="1134">
        <v>540000</v>
      </c>
      <c r="F15" s="1135">
        <v>0</v>
      </c>
      <c r="G15" s="1159">
        <v>0</v>
      </c>
      <c r="H15" s="1160">
        <v>540000</v>
      </c>
      <c r="I15" s="1161"/>
      <c r="J15" s="1162"/>
      <c r="L15" s="1139" t="s">
        <v>1297</v>
      </c>
      <c r="M15" s="1157"/>
      <c r="N15" s="1158"/>
      <c r="O15" s="1158"/>
    </row>
    <row r="16" spans="1:10" ht="19.5" customHeight="1">
      <c r="A16" s="1165">
        <v>3</v>
      </c>
      <c r="B16" s="1166" t="s">
        <v>890</v>
      </c>
      <c r="C16" s="1167">
        <v>1975</v>
      </c>
      <c r="D16" s="935" t="s">
        <v>1263</v>
      </c>
      <c r="E16" s="936">
        <v>540000</v>
      </c>
      <c r="F16" s="1137">
        <v>0</v>
      </c>
      <c r="G16" s="1168">
        <v>0</v>
      </c>
      <c r="H16" s="1169">
        <v>540000</v>
      </c>
      <c r="I16" s="1170"/>
      <c r="J16" s="1171"/>
    </row>
    <row r="17" spans="1:10" ht="19.5" customHeight="1">
      <c r="A17" s="1172">
        <v>4</v>
      </c>
      <c r="B17" s="1166" t="s">
        <v>229</v>
      </c>
      <c r="C17" s="1166">
        <v>1978</v>
      </c>
      <c r="D17" s="1166" t="s">
        <v>1495</v>
      </c>
      <c r="E17" s="936">
        <v>540000</v>
      </c>
      <c r="F17" s="936"/>
      <c r="G17" s="936"/>
      <c r="H17" s="936">
        <f>G17+E17</f>
        <v>540000</v>
      </c>
      <c r="I17" s="1147"/>
      <c r="J17" s="1148"/>
    </row>
    <row r="18" spans="1:10" ht="19.5" customHeight="1">
      <c r="A18" s="1173"/>
      <c r="B18" s="1174" t="s">
        <v>1282</v>
      </c>
      <c r="C18" s="1175"/>
      <c r="D18" s="1174"/>
      <c r="E18" s="1151">
        <f>SUM(E14:E17)</f>
        <v>2160000</v>
      </c>
      <c r="F18" s="1152"/>
      <c r="G18" s="1176"/>
      <c r="H18" s="1154">
        <f>SUM(H14:H17)</f>
        <v>2160000</v>
      </c>
      <c r="I18" s="1155"/>
      <c r="J18" s="190"/>
    </row>
    <row r="19" spans="1:10" ht="19.5" customHeight="1">
      <c r="A19" s="1173"/>
      <c r="B19" s="1457" t="s">
        <v>1313</v>
      </c>
      <c r="C19" s="1458"/>
      <c r="D19" s="1458"/>
      <c r="E19" s="1458"/>
      <c r="F19" s="1458"/>
      <c r="G19" s="1458"/>
      <c r="H19" s="1458"/>
      <c r="I19" s="1458"/>
      <c r="J19" s="1459"/>
    </row>
    <row r="20" spans="1:10" ht="19.5" customHeight="1">
      <c r="A20" s="1177">
        <v>1</v>
      </c>
      <c r="B20" s="1164" t="s">
        <v>891</v>
      </c>
      <c r="C20" s="1164">
        <v>1943</v>
      </c>
      <c r="D20" s="1164" t="s">
        <v>1559</v>
      </c>
      <c r="E20" s="1178">
        <v>405000</v>
      </c>
      <c r="F20" s="1179">
        <v>0</v>
      </c>
      <c r="G20" s="1180">
        <v>0</v>
      </c>
      <c r="H20" s="1181">
        <v>405000</v>
      </c>
      <c r="I20" s="1182"/>
      <c r="J20" s="1183"/>
    </row>
    <row r="21" spans="1:10" ht="19.5" customHeight="1">
      <c r="A21" s="1184">
        <v>2</v>
      </c>
      <c r="B21" s="1158" t="s">
        <v>75</v>
      </c>
      <c r="C21" s="1158">
        <v>1939</v>
      </c>
      <c r="D21" s="1158" t="s">
        <v>1559</v>
      </c>
      <c r="E21" s="1134">
        <v>405000</v>
      </c>
      <c r="F21" s="1135">
        <v>0</v>
      </c>
      <c r="G21" s="1135">
        <v>0</v>
      </c>
      <c r="H21" s="1160">
        <v>405000</v>
      </c>
      <c r="I21" s="1161"/>
      <c r="J21" s="1162"/>
    </row>
    <row r="22" spans="1:10" ht="19.5" customHeight="1">
      <c r="A22" s="1184">
        <v>3</v>
      </c>
      <c r="B22" s="1185" t="s">
        <v>892</v>
      </c>
      <c r="C22" s="1185">
        <v>1941</v>
      </c>
      <c r="D22" s="1158" t="s">
        <v>1559</v>
      </c>
      <c r="E22" s="1134">
        <v>405000</v>
      </c>
      <c r="F22" s="1135">
        <v>0</v>
      </c>
      <c r="G22" s="1135">
        <v>0</v>
      </c>
      <c r="H22" s="1160">
        <v>405000</v>
      </c>
      <c r="I22" s="1161"/>
      <c r="J22" s="1162"/>
    </row>
    <row r="23" spans="1:10" ht="19.5" customHeight="1">
      <c r="A23" s="1184">
        <v>4</v>
      </c>
      <c r="B23" s="1185" t="s">
        <v>893</v>
      </c>
      <c r="C23" s="1185">
        <v>1949</v>
      </c>
      <c r="D23" s="1185" t="s">
        <v>1263</v>
      </c>
      <c r="E23" s="1134">
        <v>405000</v>
      </c>
      <c r="F23" s="1135">
        <v>0</v>
      </c>
      <c r="G23" s="1135">
        <v>0</v>
      </c>
      <c r="H23" s="1160">
        <v>405000</v>
      </c>
      <c r="I23" s="1161"/>
      <c r="J23" s="1162"/>
    </row>
    <row r="24" spans="1:10" ht="19.5" customHeight="1">
      <c r="A24" s="1184">
        <v>5</v>
      </c>
      <c r="B24" s="1185" t="s">
        <v>894</v>
      </c>
      <c r="C24" s="1185">
        <v>1943</v>
      </c>
      <c r="D24" s="1133" t="s">
        <v>1495</v>
      </c>
      <c r="E24" s="1134">
        <v>405000</v>
      </c>
      <c r="F24" s="1135">
        <v>0</v>
      </c>
      <c r="G24" s="1135">
        <v>0</v>
      </c>
      <c r="H24" s="1160">
        <v>405000</v>
      </c>
      <c r="I24" s="1161"/>
      <c r="J24" s="1162"/>
    </row>
    <row r="25" spans="1:10" ht="19.5" customHeight="1">
      <c r="A25" s="1184">
        <v>6</v>
      </c>
      <c r="B25" s="1185" t="s">
        <v>895</v>
      </c>
      <c r="C25" s="1185">
        <v>1940</v>
      </c>
      <c r="D25" s="1133" t="s">
        <v>1495</v>
      </c>
      <c r="E25" s="1134">
        <v>405000</v>
      </c>
      <c r="F25" s="1135">
        <v>0</v>
      </c>
      <c r="G25" s="1135">
        <v>0</v>
      </c>
      <c r="H25" s="1160">
        <v>405000</v>
      </c>
      <c r="I25" s="1161"/>
      <c r="J25" s="1162"/>
    </row>
    <row r="26" spans="1:10" ht="19.5" customHeight="1">
      <c r="A26" s="1184">
        <v>7</v>
      </c>
      <c r="B26" s="1185" t="s">
        <v>896</v>
      </c>
      <c r="C26" s="1185">
        <v>1954</v>
      </c>
      <c r="D26" s="1158" t="s">
        <v>1559</v>
      </c>
      <c r="E26" s="1134">
        <v>405000</v>
      </c>
      <c r="F26" s="1135">
        <v>0</v>
      </c>
      <c r="G26" s="1135">
        <v>0</v>
      </c>
      <c r="H26" s="1160">
        <v>405000</v>
      </c>
      <c r="I26" s="1161"/>
      <c r="J26" s="1162"/>
    </row>
    <row r="27" spans="1:10" ht="19.5" customHeight="1">
      <c r="A27" s="1186">
        <v>8</v>
      </c>
      <c r="B27" s="935" t="s">
        <v>897</v>
      </c>
      <c r="C27" s="935">
        <v>1945</v>
      </c>
      <c r="D27" s="935" t="s">
        <v>1263</v>
      </c>
      <c r="E27" s="936">
        <v>405000</v>
      </c>
      <c r="F27" s="1137">
        <v>0</v>
      </c>
      <c r="G27" s="1137">
        <v>0</v>
      </c>
      <c r="H27" s="1169">
        <v>405000</v>
      </c>
      <c r="I27" s="1170"/>
      <c r="J27" s="1171"/>
    </row>
    <row r="28" spans="1:10" ht="19.5" customHeight="1">
      <c r="A28" s="1187"/>
      <c r="B28" s="1188" t="s">
        <v>1282</v>
      </c>
      <c r="C28" s="1189"/>
      <c r="D28" s="1190"/>
      <c r="E28" s="1191">
        <v>3240000</v>
      </c>
      <c r="F28" s="1192"/>
      <c r="G28" s="1193"/>
      <c r="H28" s="1194">
        <v>3240000</v>
      </c>
      <c r="I28" s="1195"/>
      <c r="J28" s="1196"/>
    </row>
    <row r="29" spans="1:10" ht="19.5" customHeight="1">
      <c r="A29" s="1460" t="s">
        <v>2476</v>
      </c>
      <c r="B29" s="1461"/>
      <c r="C29" s="1461"/>
      <c r="D29" s="1461"/>
      <c r="E29" s="1461"/>
      <c r="F29" s="1461"/>
      <c r="G29" s="1461"/>
      <c r="H29" s="1461"/>
      <c r="I29" s="1461"/>
      <c r="J29" s="1462"/>
    </row>
    <row r="30" spans="1:10" ht="20.25" customHeight="1">
      <c r="A30" s="1184">
        <v>1</v>
      </c>
      <c r="B30" s="1185" t="s">
        <v>1735</v>
      </c>
      <c r="C30" s="1185">
        <v>1925</v>
      </c>
      <c r="D30" s="1133" t="s">
        <v>1495</v>
      </c>
      <c r="E30" s="1134">
        <v>540000</v>
      </c>
      <c r="F30" s="1135">
        <v>0</v>
      </c>
      <c r="G30" s="1135">
        <v>0</v>
      </c>
      <c r="H30" s="1160">
        <v>540000</v>
      </c>
      <c r="I30" s="1161"/>
      <c r="J30" s="1162"/>
    </row>
    <row r="31" spans="1:10" ht="20.25" customHeight="1">
      <c r="A31" s="1184">
        <v>2</v>
      </c>
      <c r="B31" s="1185" t="s">
        <v>1736</v>
      </c>
      <c r="C31" s="1185">
        <v>1931</v>
      </c>
      <c r="D31" s="1133" t="s">
        <v>1495</v>
      </c>
      <c r="E31" s="1134">
        <v>540000</v>
      </c>
      <c r="F31" s="1135">
        <v>0</v>
      </c>
      <c r="G31" s="1135">
        <v>0</v>
      </c>
      <c r="H31" s="1160">
        <v>540000</v>
      </c>
      <c r="I31" s="1161"/>
      <c r="J31" s="1162"/>
    </row>
    <row r="32" spans="1:10" ht="20.25" customHeight="1">
      <c r="A32" s="1184">
        <v>3</v>
      </c>
      <c r="B32" s="1185" t="s">
        <v>1737</v>
      </c>
      <c r="C32" s="1185">
        <v>1928</v>
      </c>
      <c r="D32" s="1133" t="s">
        <v>1495</v>
      </c>
      <c r="E32" s="1134">
        <v>540000</v>
      </c>
      <c r="F32" s="1135">
        <v>0</v>
      </c>
      <c r="G32" s="1135">
        <v>0</v>
      </c>
      <c r="H32" s="1160">
        <v>540000</v>
      </c>
      <c r="I32" s="1161"/>
      <c r="J32" s="1162"/>
    </row>
    <row r="33" spans="1:10" ht="20.25" customHeight="1">
      <c r="A33" s="1184">
        <v>4</v>
      </c>
      <c r="B33" s="1185" t="s">
        <v>1738</v>
      </c>
      <c r="C33" s="1185">
        <v>1933</v>
      </c>
      <c r="D33" s="1185" t="s">
        <v>1263</v>
      </c>
      <c r="E33" s="1134">
        <v>540000</v>
      </c>
      <c r="F33" s="1135">
        <v>0</v>
      </c>
      <c r="G33" s="1135">
        <v>0</v>
      </c>
      <c r="H33" s="1160">
        <v>540000</v>
      </c>
      <c r="I33" s="1161"/>
      <c r="J33" s="1162"/>
    </row>
    <row r="34" spans="1:10" ht="20.25" customHeight="1">
      <c r="A34" s="1184">
        <v>5</v>
      </c>
      <c r="B34" s="935" t="s">
        <v>1739</v>
      </c>
      <c r="C34" s="935">
        <v>1930</v>
      </c>
      <c r="D34" s="935" t="s">
        <v>1263</v>
      </c>
      <c r="E34" s="936">
        <v>540000</v>
      </c>
      <c r="F34" s="1137">
        <v>0</v>
      </c>
      <c r="G34" s="1137">
        <v>0</v>
      </c>
      <c r="H34" s="1169">
        <v>540000</v>
      </c>
      <c r="I34" s="1170"/>
      <c r="J34" s="1171"/>
    </row>
    <row r="35" spans="1:10" ht="20.25" customHeight="1">
      <c r="A35" s="1173"/>
      <c r="B35" s="1149" t="s">
        <v>1281</v>
      </c>
      <c r="C35" s="1150"/>
      <c r="D35" s="1150"/>
      <c r="E35" s="1151">
        <f>SUM(E30:E34)</f>
        <v>2700000</v>
      </c>
      <c r="F35" s="1153">
        <v>0</v>
      </c>
      <c r="G35" s="1152"/>
      <c r="H35" s="1154">
        <f>SUM(H30:H34)</f>
        <v>2700000</v>
      </c>
      <c r="I35" s="1155"/>
      <c r="J35" s="190"/>
    </row>
    <row r="36" spans="1:10" ht="20.25" customHeight="1">
      <c r="A36" s="1463" t="s">
        <v>2477</v>
      </c>
      <c r="B36" s="1438"/>
      <c r="C36" s="1438"/>
      <c r="D36" s="1438"/>
      <c r="E36" s="1439"/>
      <c r="F36" s="1153"/>
      <c r="G36" s="1153"/>
      <c r="H36" s="1197"/>
      <c r="I36" s="1155"/>
      <c r="J36" s="190"/>
    </row>
    <row r="37" spans="1:10" ht="20.25" customHeight="1">
      <c r="A37" s="1177">
        <v>1</v>
      </c>
      <c r="B37" s="1198" t="s">
        <v>1927</v>
      </c>
      <c r="C37" s="1198">
        <v>1921</v>
      </c>
      <c r="D37" s="1164" t="s">
        <v>1559</v>
      </c>
      <c r="E37" s="1178">
        <v>270000</v>
      </c>
      <c r="F37" s="1179">
        <v>0</v>
      </c>
      <c r="G37" s="1179">
        <v>0</v>
      </c>
      <c r="H37" s="1181">
        <f>E37+G37</f>
        <v>270000</v>
      </c>
      <c r="I37" s="1182"/>
      <c r="J37" s="1183"/>
    </row>
    <row r="38" spans="1:10" ht="20.25" customHeight="1">
      <c r="A38" s="1184">
        <v>2</v>
      </c>
      <c r="B38" s="1185" t="s">
        <v>1928</v>
      </c>
      <c r="C38" s="1185">
        <v>1926</v>
      </c>
      <c r="D38" s="1158" t="s">
        <v>1559</v>
      </c>
      <c r="E38" s="1178">
        <v>270000</v>
      </c>
      <c r="F38" s="1135">
        <v>0</v>
      </c>
      <c r="G38" s="1135">
        <v>0</v>
      </c>
      <c r="H38" s="1181">
        <f aca="true" t="shared" si="0" ref="H38:H72">E38+G38</f>
        <v>270000</v>
      </c>
      <c r="I38" s="1161"/>
      <c r="J38" s="1162"/>
    </row>
    <row r="39" spans="1:10" ht="20.25" customHeight="1">
      <c r="A39" s="1177">
        <v>3</v>
      </c>
      <c r="B39" s="1185" t="s">
        <v>1929</v>
      </c>
      <c r="C39" s="1185">
        <v>1927</v>
      </c>
      <c r="D39" s="1158" t="s">
        <v>1559</v>
      </c>
      <c r="E39" s="1178">
        <v>270000</v>
      </c>
      <c r="F39" s="1135">
        <v>0</v>
      </c>
      <c r="G39" s="1135">
        <v>0</v>
      </c>
      <c r="H39" s="1181">
        <f t="shared" si="0"/>
        <v>270000</v>
      </c>
      <c r="I39" s="1161"/>
      <c r="J39" s="1162"/>
    </row>
    <row r="40" spans="1:10" ht="20.25" customHeight="1">
      <c r="A40" s="1184">
        <v>4</v>
      </c>
      <c r="B40" s="1185" t="s">
        <v>1930</v>
      </c>
      <c r="C40" s="1185">
        <v>1929</v>
      </c>
      <c r="D40" s="1185" t="s">
        <v>1263</v>
      </c>
      <c r="E40" s="1178">
        <v>270000</v>
      </c>
      <c r="F40" s="1135">
        <v>0</v>
      </c>
      <c r="G40" s="1135">
        <v>0</v>
      </c>
      <c r="H40" s="1181">
        <f t="shared" si="0"/>
        <v>270000</v>
      </c>
      <c r="I40" s="1161"/>
      <c r="J40" s="1162"/>
    </row>
    <row r="41" spans="1:10" ht="20.25" customHeight="1">
      <c r="A41" s="1177">
        <v>5</v>
      </c>
      <c r="B41" s="1185" t="s">
        <v>1931</v>
      </c>
      <c r="C41" s="1185">
        <v>1927</v>
      </c>
      <c r="D41" s="1185" t="s">
        <v>1263</v>
      </c>
      <c r="E41" s="1178">
        <v>270000</v>
      </c>
      <c r="F41" s="1135">
        <v>0</v>
      </c>
      <c r="G41" s="1135">
        <v>0</v>
      </c>
      <c r="H41" s="1181">
        <f t="shared" si="0"/>
        <v>270000</v>
      </c>
      <c r="I41" s="1161"/>
      <c r="J41" s="1162"/>
    </row>
    <row r="42" spans="1:10" ht="20.25" customHeight="1">
      <c r="A42" s="1184">
        <v>6</v>
      </c>
      <c r="B42" s="1185" t="s">
        <v>1929</v>
      </c>
      <c r="C42" s="1185">
        <v>1929</v>
      </c>
      <c r="D42" s="1185" t="s">
        <v>1263</v>
      </c>
      <c r="E42" s="1178">
        <v>270000</v>
      </c>
      <c r="F42" s="1135">
        <v>0</v>
      </c>
      <c r="G42" s="1135">
        <v>0</v>
      </c>
      <c r="H42" s="1181">
        <f t="shared" si="0"/>
        <v>270000</v>
      </c>
      <c r="I42" s="1161"/>
      <c r="J42" s="1162"/>
    </row>
    <row r="43" spans="1:10" ht="20.25" customHeight="1">
      <c r="A43" s="1177">
        <v>7</v>
      </c>
      <c r="B43" s="1185" t="s">
        <v>1932</v>
      </c>
      <c r="C43" s="1185">
        <v>1933</v>
      </c>
      <c r="D43" s="1185" t="s">
        <v>1263</v>
      </c>
      <c r="E43" s="1178">
        <v>270000</v>
      </c>
      <c r="F43" s="1135">
        <v>0</v>
      </c>
      <c r="G43" s="1135">
        <v>0</v>
      </c>
      <c r="H43" s="1181">
        <f t="shared" si="0"/>
        <v>270000</v>
      </c>
      <c r="I43" s="1161"/>
      <c r="J43" s="1162"/>
    </row>
    <row r="44" spans="1:10" ht="20.25" customHeight="1">
      <c r="A44" s="1184">
        <v>8</v>
      </c>
      <c r="B44" s="1185" t="s">
        <v>2177</v>
      </c>
      <c r="C44" s="1185">
        <v>1932</v>
      </c>
      <c r="D44" s="1185" t="s">
        <v>1263</v>
      </c>
      <c r="E44" s="1178">
        <v>270000</v>
      </c>
      <c r="F44" s="1135">
        <v>0</v>
      </c>
      <c r="G44" s="1135">
        <v>0</v>
      </c>
      <c r="H44" s="1181">
        <f t="shared" si="0"/>
        <v>270000</v>
      </c>
      <c r="I44" s="1161"/>
      <c r="J44" s="1162"/>
    </row>
    <row r="45" spans="1:10" ht="20.25" customHeight="1">
      <c r="A45" s="1177">
        <v>9</v>
      </c>
      <c r="B45" s="1185" t="s">
        <v>1933</v>
      </c>
      <c r="C45" s="1185">
        <v>1933</v>
      </c>
      <c r="D45" s="1133" t="s">
        <v>1495</v>
      </c>
      <c r="E45" s="1178">
        <v>270000</v>
      </c>
      <c r="F45" s="1135">
        <v>0</v>
      </c>
      <c r="G45" s="1135">
        <v>0</v>
      </c>
      <c r="H45" s="1181">
        <f t="shared" si="0"/>
        <v>270000</v>
      </c>
      <c r="I45" s="1161"/>
      <c r="J45" s="1162"/>
    </row>
    <row r="46" spans="1:10" ht="20.25" customHeight="1">
      <c r="A46" s="1184">
        <v>10</v>
      </c>
      <c r="B46" s="1185" t="s">
        <v>1934</v>
      </c>
      <c r="C46" s="1185">
        <v>1932</v>
      </c>
      <c r="D46" s="1133" t="s">
        <v>1495</v>
      </c>
      <c r="E46" s="1178">
        <v>270000</v>
      </c>
      <c r="F46" s="1135">
        <v>0</v>
      </c>
      <c r="G46" s="1135">
        <v>0</v>
      </c>
      <c r="H46" s="1181">
        <f t="shared" si="0"/>
        <v>270000</v>
      </c>
      <c r="I46" s="1161"/>
      <c r="J46" s="1162"/>
    </row>
    <row r="47" spans="1:10" ht="20.25" customHeight="1">
      <c r="A47" s="1177">
        <v>11</v>
      </c>
      <c r="B47" s="1185" t="s">
        <v>1935</v>
      </c>
      <c r="C47" s="1185">
        <v>1932</v>
      </c>
      <c r="D47" s="1133" t="s">
        <v>1495</v>
      </c>
      <c r="E47" s="1178">
        <v>270000</v>
      </c>
      <c r="F47" s="1135">
        <v>0</v>
      </c>
      <c r="G47" s="1135">
        <v>0</v>
      </c>
      <c r="H47" s="1181">
        <f t="shared" si="0"/>
        <v>270000</v>
      </c>
      <c r="I47" s="1161"/>
      <c r="J47" s="1162"/>
    </row>
    <row r="48" spans="1:10" ht="20.25" customHeight="1">
      <c r="A48" s="1184">
        <v>12</v>
      </c>
      <c r="B48" s="1185" t="s">
        <v>1936</v>
      </c>
      <c r="C48" s="1185">
        <v>1920</v>
      </c>
      <c r="D48" s="1133" t="s">
        <v>1495</v>
      </c>
      <c r="E48" s="1178">
        <v>270000</v>
      </c>
      <c r="F48" s="1135">
        <v>0</v>
      </c>
      <c r="G48" s="1135">
        <v>0</v>
      </c>
      <c r="H48" s="1181">
        <f t="shared" si="0"/>
        <v>270000</v>
      </c>
      <c r="I48" s="1161"/>
      <c r="J48" s="1162"/>
    </row>
    <row r="49" spans="1:10" ht="20.25" customHeight="1">
      <c r="A49" s="1177">
        <v>13</v>
      </c>
      <c r="B49" s="1185" t="s">
        <v>1937</v>
      </c>
      <c r="C49" s="1185">
        <v>1921</v>
      </c>
      <c r="D49" s="1133" t="s">
        <v>1495</v>
      </c>
      <c r="E49" s="1178">
        <v>270000</v>
      </c>
      <c r="F49" s="1135">
        <v>0</v>
      </c>
      <c r="G49" s="1135">
        <v>0</v>
      </c>
      <c r="H49" s="1181">
        <f t="shared" si="0"/>
        <v>270000</v>
      </c>
      <c r="I49" s="1161"/>
      <c r="J49" s="1162"/>
    </row>
    <row r="50" spans="1:10" ht="20.25" customHeight="1">
      <c r="A50" s="1184">
        <v>14</v>
      </c>
      <c r="B50" s="1185" t="s">
        <v>1939</v>
      </c>
      <c r="C50" s="1185">
        <v>1924</v>
      </c>
      <c r="D50" s="1133" t="s">
        <v>1495</v>
      </c>
      <c r="E50" s="1178">
        <v>270000</v>
      </c>
      <c r="F50" s="1135">
        <v>0</v>
      </c>
      <c r="G50" s="1135">
        <v>0</v>
      </c>
      <c r="H50" s="1181">
        <f t="shared" si="0"/>
        <v>270000</v>
      </c>
      <c r="I50" s="1161"/>
      <c r="J50" s="1162"/>
    </row>
    <row r="51" spans="1:10" ht="20.25" customHeight="1">
      <c r="A51" s="1177">
        <v>15</v>
      </c>
      <c r="B51" s="1185" t="s">
        <v>1940</v>
      </c>
      <c r="C51" s="1185">
        <v>1925</v>
      </c>
      <c r="D51" s="1133" t="s">
        <v>1495</v>
      </c>
      <c r="E51" s="1178">
        <v>270000</v>
      </c>
      <c r="F51" s="1135">
        <v>0</v>
      </c>
      <c r="G51" s="1135">
        <v>0</v>
      </c>
      <c r="H51" s="1181">
        <f t="shared" si="0"/>
        <v>270000</v>
      </c>
      <c r="I51" s="1161"/>
      <c r="J51" s="1162"/>
    </row>
    <row r="52" spans="1:10" ht="20.25" customHeight="1">
      <c r="A52" s="1184">
        <v>16</v>
      </c>
      <c r="B52" s="1185" t="s">
        <v>1941</v>
      </c>
      <c r="C52" s="1185">
        <v>1925</v>
      </c>
      <c r="D52" s="1133" t="s">
        <v>1495</v>
      </c>
      <c r="E52" s="1178">
        <v>270000</v>
      </c>
      <c r="F52" s="1135">
        <v>0</v>
      </c>
      <c r="G52" s="1135">
        <v>0</v>
      </c>
      <c r="H52" s="1181">
        <f t="shared" si="0"/>
        <v>270000</v>
      </c>
      <c r="I52" s="1161"/>
      <c r="J52" s="1162"/>
    </row>
    <row r="53" spans="1:10" ht="20.25" customHeight="1">
      <c r="A53" s="1177">
        <v>17</v>
      </c>
      <c r="B53" s="1185" t="s">
        <v>1942</v>
      </c>
      <c r="C53" s="1185">
        <v>1929</v>
      </c>
      <c r="D53" s="1133" t="s">
        <v>1495</v>
      </c>
      <c r="E53" s="1178">
        <v>270000</v>
      </c>
      <c r="F53" s="1135">
        <v>0</v>
      </c>
      <c r="G53" s="1135">
        <v>0</v>
      </c>
      <c r="H53" s="1181">
        <f t="shared" si="0"/>
        <v>270000</v>
      </c>
      <c r="I53" s="1161"/>
      <c r="J53" s="1162"/>
    </row>
    <row r="54" spans="1:10" ht="20.25" customHeight="1">
      <c r="A54" s="1184">
        <v>18</v>
      </c>
      <c r="B54" s="1185" t="s">
        <v>1929</v>
      </c>
      <c r="C54" s="1185">
        <v>1930</v>
      </c>
      <c r="D54" s="1133" t="s">
        <v>1495</v>
      </c>
      <c r="E54" s="1178">
        <v>270000</v>
      </c>
      <c r="F54" s="1135">
        <v>0</v>
      </c>
      <c r="G54" s="1135">
        <v>0</v>
      </c>
      <c r="H54" s="1181">
        <f t="shared" si="0"/>
        <v>270000</v>
      </c>
      <c r="I54" s="1161"/>
      <c r="J54" s="1162"/>
    </row>
    <row r="55" spans="1:10" ht="20.25" customHeight="1">
      <c r="A55" s="1177">
        <v>19</v>
      </c>
      <c r="B55" s="1185" t="s">
        <v>1264</v>
      </c>
      <c r="C55" s="1185">
        <v>1930</v>
      </c>
      <c r="D55" s="1133" t="s">
        <v>1495</v>
      </c>
      <c r="E55" s="1178">
        <v>270000</v>
      </c>
      <c r="F55" s="1135">
        <v>0</v>
      </c>
      <c r="G55" s="1135">
        <v>0</v>
      </c>
      <c r="H55" s="1181">
        <f t="shared" si="0"/>
        <v>270000</v>
      </c>
      <c r="I55" s="1161"/>
      <c r="J55" s="1162"/>
    </row>
    <row r="56" spans="1:10" ht="20.25" customHeight="1">
      <c r="A56" s="1184">
        <v>20</v>
      </c>
      <c r="B56" s="1185" t="s">
        <v>1943</v>
      </c>
      <c r="C56" s="1185">
        <v>1930</v>
      </c>
      <c r="D56" s="1133" t="s">
        <v>1495</v>
      </c>
      <c r="E56" s="1178">
        <v>270000</v>
      </c>
      <c r="F56" s="1135">
        <v>0</v>
      </c>
      <c r="G56" s="1135">
        <v>0</v>
      </c>
      <c r="H56" s="1181">
        <f t="shared" si="0"/>
        <v>270000</v>
      </c>
      <c r="I56" s="1161"/>
      <c r="J56" s="1162"/>
    </row>
    <row r="57" spans="1:10" ht="20.25" customHeight="1">
      <c r="A57" s="1177">
        <v>21</v>
      </c>
      <c r="B57" s="1185" t="s">
        <v>2542</v>
      </c>
      <c r="C57" s="1185">
        <v>1929</v>
      </c>
      <c r="D57" s="1133" t="s">
        <v>1495</v>
      </c>
      <c r="E57" s="1178">
        <v>270000</v>
      </c>
      <c r="F57" s="1135">
        <v>0</v>
      </c>
      <c r="G57" s="1135">
        <v>0</v>
      </c>
      <c r="H57" s="1181">
        <f t="shared" si="0"/>
        <v>270000</v>
      </c>
      <c r="I57" s="1161"/>
      <c r="J57" s="1162"/>
    </row>
    <row r="58" spans="1:10" ht="20.25" customHeight="1">
      <c r="A58" s="1184">
        <v>22</v>
      </c>
      <c r="B58" s="1199" t="s">
        <v>1944</v>
      </c>
      <c r="C58" s="1185">
        <v>1928</v>
      </c>
      <c r="D58" s="1133" t="s">
        <v>1495</v>
      </c>
      <c r="E58" s="1178">
        <v>270000</v>
      </c>
      <c r="F58" s="1135">
        <v>0</v>
      </c>
      <c r="G58" s="1135">
        <v>0</v>
      </c>
      <c r="H58" s="1181">
        <f t="shared" si="0"/>
        <v>270000</v>
      </c>
      <c r="I58" s="1161"/>
      <c r="J58" s="1162"/>
    </row>
    <row r="59" spans="1:10" ht="20.25" customHeight="1">
      <c r="A59" s="1177">
        <v>23</v>
      </c>
      <c r="B59" s="1185" t="s">
        <v>977</v>
      </c>
      <c r="C59" s="1185">
        <v>1929</v>
      </c>
      <c r="D59" s="1133" t="s">
        <v>1495</v>
      </c>
      <c r="E59" s="1178">
        <v>270000</v>
      </c>
      <c r="F59" s="1135">
        <v>0</v>
      </c>
      <c r="G59" s="1135">
        <v>0</v>
      </c>
      <c r="H59" s="1181">
        <f t="shared" si="0"/>
        <v>270000</v>
      </c>
      <c r="I59" s="1161"/>
      <c r="J59" s="1162"/>
    </row>
    <row r="60" spans="1:10" ht="20.25" customHeight="1">
      <c r="A60" s="1184">
        <v>24</v>
      </c>
      <c r="B60" s="1185" t="s">
        <v>1945</v>
      </c>
      <c r="C60" s="1185">
        <v>1933</v>
      </c>
      <c r="D60" s="1133" t="s">
        <v>1495</v>
      </c>
      <c r="E60" s="1178">
        <v>270000</v>
      </c>
      <c r="F60" s="1135">
        <v>0</v>
      </c>
      <c r="G60" s="1135">
        <v>0</v>
      </c>
      <c r="H60" s="1181">
        <f t="shared" si="0"/>
        <v>270000</v>
      </c>
      <c r="I60" s="1161"/>
      <c r="J60" s="1162"/>
    </row>
    <row r="61" spans="1:10" ht="20.25" customHeight="1">
      <c r="A61" s="1177">
        <v>25</v>
      </c>
      <c r="B61" s="1185" t="s">
        <v>1946</v>
      </c>
      <c r="C61" s="1185">
        <v>1934</v>
      </c>
      <c r="D61" s="1185" t="s">
        <v>1263</v>
      </c>
      <c r="E61" s="1178">
        <v>270000</v>
      </c>
      <c r="F61" s="1135">
        <v>0</v>
      </c>
      <c r="G61" s="1135">
        <v>0</v>
      </c>
      <c r="H61" s="1181">
        <f t="shared" si="0"/>
        <v>270000</v>
      </c>
      <c r="I61" s="1161"/>
      <c r="J61" s="1162"/>
    </row>
    <row r="62" spans="1:10" ht="20.25" customHeight="1">
      <c r="A62" s="1184">
        <v>26</v>
      </c>
      <c r="B62" s="1158" t="s">
        <v>1201</v>
      </c>
      <c r="C62" s="1158">
        <v>1934</v>
      </c>
      <c r="D62" s="1158" t="s">
        <v>1559</v>
      </c>
      <c r="E62" s="1178">
        <v>0</v>
      </c>
      <c r="F62" s="1135">
        <v>0</v>
      </c>
      <c r="G62" s="1135">
        <v>0</v>
      </c>
      <c r="H62" s="1181">
        <f t="shared" si="0"/>
        <v>0</v>
      </c>
      <c r="I62" s="1161" t="s">
        <v>2097</v>
      </c>
      <c r="J62" s="1162"/>
    </row>
    <row r="63" spans="1:10" ht="20.25" customHeight="1">
      <c r="A63" s="1177">
        <v>27</v>
      </c>
      <c r="B63" s="1158" t="s">
        <v>2057</v>
      </c>
      <c r="C63" s="1158">
        <v>1935</v>
      </c>
      <c r="D63" s="1133" t="s">
        <v>1495</v>
      </c>
      <c r="E63" s="1178">
        <v>270000</v>
      </c>
      <c r="F63" s="1135">
        <v>0</v>
      </c>
      <c r="G63" s="1135">
        <v>0</v>
      </c>
      <c r="H63" s="1181">
        <f t="shared" si="0"/>
        <v>270000</v>
      </c>
      <c r="I63" s="1161"/>
      <c r="J63" s="1162"/>
    </row>
    <row r="64" spans="1:10" ht="20.25" customHeight="1">
      <c r="A64" s="1184">
        <v>28</v>
      </c>
      <c r="B64" s="1158" t="s">
        <v>1947</v>
      </c>
      <c r="C64" s="1158">
        <v>1935</v>
      </c>
      <c r="D64" s="1185" t="s">
        <v>1263</v>
      </c>
      <c r="E64" s="1178">
        <v>270000</v>
      </c>
      <c r="F64" s="1135">
        <v>0</v>
      </c>
      <c r="G64" s="1135">
        <v>0</v>
      </c>
      <c r="H64" s="1181">
        <f t="shared" si="0"/>
        <v>270000</v>
      </c>
      <c r="I64" s="1161"/>
      <c r="J64" s="1162"/>
    </row>
    <row r="65" spans="1:10" ht="20.25" customHeight="1">
      <c r="A65" s="1177">
        <v>29</v>
      </c>
      <c r="B65" s="1158" t="s">
        <v>960</v>
      </c>
      <c r="C65" s="1158">
        <v>1935</v>
      </c>
      <c r="D65" s="1185" t="s">
        <v>1263</v>
      </c>
      <c r="E65" s="1178">
        <v>270000</v>
      </c>
      <c r="F65" s="1135">
        <v>0</v>
      </c>
      <c r="G65" s="1135">
        <v>0</v>
      </c>
      <c r="H65" s="1181">
        <f t="shared" si="0"/>
        <v>270000</v>
      </c>
      <c r="I65" s="1161"/>
      <c r="J65" s="1162"/>
    </row>
    <row r="66" spans="1:10" ht="20.25" customHeight="1">
      <c r="A66" s="1184">
        <v>30</v>
      </c>
      <c r="B66" s="1158" t="s">
        <v>1948</v>
      </c>
      <c r="C66" s="1158">
        <v>1935</v>
      </c>
      <c r="D66" s="1133" t="s">
        <v>1495</v>
      </c>
      <c r="E66" s="1178">
        <v>270000</v>
      </c>
      <c r="F66" s="1135">
        <v>0</v>
      </c>
      <c r="G66" s="1135">
        <v>0</v>
      </c>
      <c r="H66" s="1181">
        <f t="shared" si="0"/>
        <v>270000</v>
      </c>
      <c r="I66" s="1161"/>
      <c r="J66" s="1162"/>
    </row>
    <row r="67" spans="1:10" ht="20.25" customHeight="1">
      <c r="A67" s="1177">
        <v>31</v>
      </c>
      <c r="B67" s="1158" t="s">
        <v>1949</v>
      </c>
      <c r="C67" s="1158">
        <v>1935</v>
      </c>
      <c r="D67" s="1185" t="s">
        <v>1263</v>
      </c>
      <c r="E67" s="1178">
        <v>270000</v>
      </c>
      <c r="F67" s="1135">
        <v>0</v>
      </c>
      <c r="G67" s="1135">
        <v>0</v>
      </c>
      <c r="H67" s="1181">
        <f t="shared" si="0"/>
        <v>270000</v>
      </c>
      <c r="I67" s="1161"/>
      <c r="J67" s="1162"/>
    </row>
    <row r="68" spans="1:10" ht="20.25" customHeight="1">
      <c r="A68" s="1184">
        <v>32</v>
      </c>
      <c r="B68" s="1158" t="s">
        <v>1950</v>
      </c>
      <c r="C68" s="1158">
        <v>1935</v>
      </c>
      <c r="D68" s="1185" t="s">
        <v>1263</v>
      </c>
      <c r="E68" s="1178">
        <v>270000</v>
      </c>
      <c r="F68" s="1135">
        <v>0</v>
      </c>
      <c r="G68" s="1135">
        <v>0</v>
      </c>
      <c r="H68" s="1181">
        <f t="shared" si="0"/>
        <v>270000</v>
      </c>
      <c r="I68" s="1161"/>
      <c r="J68" s="1162"/>
    </row>
    <row r="69" spans="1:10" ht="20.25" customHeight="1">
      <c r="A69" s="1177">
        <v>33</v>
      </c>
      <c r="B69" s="1158" t="s">
        <v>1951</v>
      </c>
      <c r="C69" s="1158">
        <v>1935</v>
      </c>
      <c r="D69" s="1185" t="s">
        <v>1263</v>
      </c>
      <c r="E69" s="1178">
        <v>270000</v>
      </c>
      <c r="F69" s="1135">
        <v>0</v>
      </c>
      <c r="G69" s="1135">
        <v>0</v>
      </c>
      <c r="H69" s="1181">
        <f t="shared" si="0"/>
        <v>270000</v>
      </c>
      <c r="I69" s="1161"/>
      <c r="J69" s="1162"/>
    </row>
    <row r="70" spans="1:10" ht="20.25" customHeight="1">
      <c r="A70" s="1184">
        <v>34</v>
      </c>
      <c r="B70" s="1158" t="s">
        <v>1952</v>
      </c>
      <c r="C70" s="1158">
        <v>1936</v>
      </c>
      <c r="D70" s="1185" t="s">
        <v>1263</v>
      </c>
      <c r="E70" s="1178">
        <v>270000</v>
      </c>
      <c r="F70" s="1135">
        <v>0</v>
      </c>
      <c r="G70" s="1135">
        <v>0</v>
      </c>
      <c r="H70" s="1181">
        <f t="shared" si="0"/>
        <v>270000</v>
      </c>
      <c r="I70" s="1161"/>
      <c r="J70" s="1162"/>
    </row>
    <row r="71" spans="1:10" ht="20.25" customHeight="1">
      <c r="A71" s="1177">
        <v>35</v>
      </c>
      <c r="B71" s="1158" t="s">
        <v>1953</v>
      </c>
      <c r="C71" s="1158">
        <v>1929</v>
      </c>
      <c r="D71" s="1133" t="s">
        <v>1495</v>
      </c>
      <c r="E71" s="1178">
        <v>270000</v>
      </c>
      <c r="F71" s="1135">
        <v>0</v>
      </c>
      <c r="G71" s="1135">
        <v>0</v>
      </c>
      <c r="H71" s="1181">
        <f t="shared" si="0"/>
        <v>270000</v>
      </c>
      <c r="I71" s="1161"/>
      <c r="J71" s="1162"/>
    </row>
    <row r="72" spans="1:10" ht="20.25" customHeight="1">
      <c r="A72" s="1184">
        <v>36</v>
      </c>
      <c r="B72" s="1158" t="s">
        <v>2439</v>
      </c>
      <c r="C72" s="1158">
        <v>1936</v>
      </c>
      <c r="D72" s="1133" t="s">
        <v>1495</v>
      </c>
      <c r="E72" s="1178">
        <v>270000</v>
      </c>
      <c r="F72" s="1135">
        <v>0</v>
      </c>
      <c r="G72" s="1135">
        <v>0</v>
      </c>
      <c r="H72" s="1181">
        <f t="shared" si="0"/>
        <v>270000</v>
      </c>
      <c r="I72" s="1161"/>
      <c r="J72" s="1162"/>
    </row>
    <row r="73" spans="1:10" ht="20.25" customHeight="1">
      <c r="A73" s="1177">
        <v>37</v>
      </c>
      <c r="B73" s="1167" t="s">
        <v>663</v>
      </c>
      <c r="C73" s="1167">
        <v>1936</v>
      </c>
      <c r="D73" s="1136" t="s">
        <v>1495</v>
      </c>
      <c r="E73" s="1178">
        <v>270000</v>
      </c>
      <c r="F73" s="1135">
        <v>0</v>
      </c>
      <c r="G73" s="1135">
        <v>0</v>
      </c>
      <c r="H73" s="1181">
        <f>E73+G73</f>
        <v>270000</v>
      </c>
      <c r="I73" s="1170"/>
      <c r="J73" s="1171"/>
    </row>
    <row r="74" spans="1:10" ht="20.25" customHeight="1">
      <c r="A74" s="1184">
        <v>38</v>
      </c>
      <c r="B74" s="1139" t="s">
        <v>1999</v>
      </c>
      <c r="C74" s="1139">
        <v>1936</v>
      </c>
      <c r="D74" s="1139" t="s">
        <v>1263</v>
      </c>
      <c r="E74" s="1178">
        <v>270000</v>
      </c>
      <c r="F74" s="1135">
        <v>0</v>
      </c>
      <c r="G74" s="1135">
        <v>0</v>
      </c>
      <c r="H74" s="1181">
        <f>E74+G74</f>
        <v>270000</v>
      </c>
      <c r="I74" s="1170"/>
      <c r="J74" s="1171"/>
    </row>
    <row r="75" spans="1:10" ht="20.25" customHeight="1">
      <c r="A75" s="1177">
        <v>39</v>
      </c>
      <c r="B75" s="1198" t="s">
        <v>1954</v>
      </c>
      <c r="C75" s="1198">
        <v>1929</v>
      </c>
      <c r="D75" s="1164" t="s">
        <v>1559</v>
      </c>
      <c r="E75" s="1178">
        <v>270000</v>
      </c>
      <c r="F75" s="1135">
        <v>0</v>
      </c>
      <c r="G75" s="1135">
        <v>0</v>
      </c>
      <c r="H75" s="1181">
        <v>270000</v>
      </c>
      <c r="I75" s="1182"/>
      <c r="J75" s="1200" t="s">
        <v>991</v>
      </c>
    </row>
    <row r="76" spans="1:10" ht="20.25" customHeight="1">
      <c r="A76" s="1184">
        <v>40</v>
      </c>
      <c r="B76" s="1185" t="s">
        <v>1955</v>
      </c>
      <c r="C76" s="1185">
        <v>1926</v>
      </c>
      <c r="D76" s="1185" t="s">
        <v>1263</v>
      </c>
      <c r="E76" s="1134">
        <v>270000</v>
      </c>
      <c r="F76" s="1135">
        <v>0</v>
      </c>
      <c r="G76" s="1135">
        <v>0</v>
      </c>
      <c r="H76" s="1160">
        <v>270000</v>
      </c>
      <c r="I76" s="1161"/>
      <c r="J76" s="1200" t="s">
        <v>991</v>
      </c>
    </row>
    <row r="77" spans="1:10" ht="20.25" customHeight="1">
      <c r="A77" s="1177">
        <v>41</v>
      </c>
      <c r="B77" s="1185" t="s">
        <v>1956</v>
      </c>
      <c r="C77" s="1185">
        <v>1928</v>
      </c>
      <c r="D77" s="1185" t="s">
        <v>1263</v>
      </c>
      <c r="E77" s="1134">
        <v>270000</v>
      </c>
      <c r="F77" s="1135">
        <v>0</v>
      </c>
      <c r="G77" s="1135">
        <v>0</v>
      </c>
      <c r="H77" s="1160">
        <v>270000</v>
      </c>
      <c r="I77" s="1161"/>
      <c r="J77" s="1200" t="s">
        <v>991</v>
      </c>
    </row>
    <row r="78" spans="1:10" ht="20.25" customHeight="1">
      <c r="A78" s="1184">
        <v>42</v>
      </c>
      <c r="B78" s="1185" t="s">
        <v>2578</v>
      </c>
      <c r="C78" s="1185">
        <v>1927</v>
      </c>
      <c r="D78" s="1133" t="s">
        <v>1495</v>
      </c>
      <c r="E78" s="1134">
        <v>270000</v>
      </c>
      <c r="F78" s="1135">
        <v>0</v>
      </c>
      <c r="G78" s="1135">
        <v>0</v>
      </c>
      <c r="H78" s="1160">
        <v>270000</v>
      </c>
      <c r="I78" s="1161"/>
      <c r="J78" s="1200" t="s">
        <v>991</v>
      </c>
    </row>
    <row r="79" spans="1:10" ht="20.25" customHeight="1">
      <c r="A79" s="1177">
        <v>43</v>
      </c>
      <c r="B79" s="1185" t="s">
        <v>1957</v>
      </c>
      <c r="C79" s="1185">
        <v>1929</v>
      </c>
      <c r="D79" s="1133" t="s">
        <v>1495</v>
      </c>
      <c r="E79" s="1134">
        <v>270000</v>
      </c>
      <c r="F79" s="1135">
        <v>0</v>
      </c>
      <c r="G79" s="1135">
        <v>0</v>
      </c>
      <c r="H79" s="1160">
        <v>270000</v>
      </c>
      <c r="I79" s="1161"/>
      <c r="J79" s="1200" t="s">
        <v>991</v>
      </c>
    </row>
    <row r="80" spans="1:10" ht="20.25" customHeight="1">
      <c r="A80" s="1184">
        <v>44</v>
      </c>
      <c r="B80" s="935" t="s">
        <v>1958</v>
      </c>
      <c r="C80" s="935">
        <v>1928</v>
      </c>
      <c r="D80" s="935" t="s">
        <v>1263</v>
      </c>
      <c r="E80" s="936">
        <v>270000</v>
      </c>
      <c r="F80" s="1135">
        <v>0</v>
      </c>
      <c r="G80" s="1135">
        <v>0</v>
      </c>
      <c r="H80" s="1169">
        <f>SUM(E80:G80)</f>
        <v>270000</v>
      </c>
      <c r="I80" s="1170"/>
      <c r="J80" s="1200" t="s">
        <v>991</v>
      </c>
    </row>
    <row r="81" spans="1:10" ht="20.25" customHeight="1">
      <c r="A81" s="1177">
        <v>45</v>
      </c>
      <c r="B81" s="934" t="s">
        <v>99</v>
      </c>
      <c r="C81" s="934">
        <v>1937</v>
      </c>
      <c r="D81" s="1133" t="s">
        <v>1495</v>
      </c>
      <c r="E81" s="936">
        <v>270000</v>
      </c>
      <c r="F81" s="1135">
        <v>0</v>
      </c>
      <c r="G81" s="1135">
        <v>0</v>
      </c>
      <c r="H81" s="938">
        <f>G81+E81</f>
        <v>270000</v>
      </c>
      <c r="I81" s="1147"/>
      <c r="J81" s="1201"/>
    </row>
    <row r="82" spans="1:10" ht="20.25" customHeight="1">
      <c r="A82" s="1184">
        <v>46</v>
      </c>
      <c r="B82" s="934" t="s">
        <v>100</v>
      </c>
      <c r="C82" s="934">
        <v>1937</v>
      </c>
      <c r="D82" s="935" t="s">
        <v>1263</v>
      </c>
      <c r="E82" s="936">
        <v>270000</v>
      </c>
      <c r="F82" s="1135">
        <v>0</v>
      </c>
      <c r="G82" s="1135">
        <v>0</v>
      </c>
      <c r="H82" s="938">
        <f>G82+E82</f>
        <v>270000</v>
      </c>
      <c r="I82" s="1147"/>
      <c r="J82" s="1201"/>
    </row>
    <row r="83" spans="1:10" ht="20.25" customHeight="1">
      <c r="A83" s="1177">
        <v>47</v>
      </c>
      <c r="B83" s="934" t="s">
        <v>2039</v>
      </c>
      <c r="C83" s="934">
        <v>1937</v>
      </c>
      <c r="D83" s="1164" t="s">
        <v>1559</v>
      </c>
      <c r="E83" s="936">
        <v>270000</v>
      </c>
      <c r="F83" s="1135">
        <v>0</v>
      </c>
      <c r="G83" s="1135">
        <v>0</v>
      </c>
      <c r="H83" s="938">
        <f>G83+E83</f>
        <v>270000</v>
      </c>
      <c r="I83" s="1147"/>
      <c r="J83" s="1201"/>
    </row>
    <row r="84" spans="1:10" ht="20.25" customHeight="1">
      <c r="A84" s="1184">
        <v>48</v>
      </c>
      <c r="B84" s="934" t="s">
        <v>228</v>
      </c>
      <c r="C84" s="934">
        <v>1937</v>
      </c>
      <c r="D84" s="935" t="s">
        <v>1263</v>
      </c>
      <c r="E84" s="936">
        <v>270000</v>
      </c>
      <c r="F84" s="937"/>
      <c r="G84" s="937"/>
      <c r="H84" s="938">
        <f>G84+E84</f>
        <v>270000</v>
      </c>
      <c r="I84" s="1147"/>
      <c r="J84" s="1201"/>
    </row>
    <row r="85" spans="1:10" ht="20.25" customHeight="1">
      <c r="A85" s="1177">
        <v>49</v>
      </c>
      <c r="B85" s="934" t="s">
        <v>1768</v>
      </c>
      <c r="C85" s="934">
        <v>1937</v>
      </c>
      <c r="D85" s="1133" t="s">
        <v>1495</v>
      </c>
      <c r="E85" s="936">
        <v>270000</v>
      </c>
      <c r="F85" s="937"/>
      <c r="G85" s="937"/>
      <c r="H85" s="938">
        <f>G85+E85</f>
        <v>270000</v>
      </c>
      <c r="I85" s="1147"/>
      <c r="J85" s="1201"/>
    </row>
    <row r="86" spans="1:10" ht="20.25" customHeight="1">
      <c r="A86" s="1142"/>
      <c r="B86" s="1174" t="s">
        <v>1282</v>
      </c>
      <c r="C86" s="1174"/>
      <c r="D86" s="1174"/>
      <c r="E86" s="1151">
        <f>SUM(E37:E85)</f>
        <v>12960000</v>
      </c>
      <c r="F86" s="1152"/>
      <c r="G86" s="1152">
        <f>SUM(G37:G85)</f>
        <v>0</v>
      </c>
      <c r="H86" s="1154">
        <f>E86+G86</f>
        <v>12960000</v>
      </c>
      <c r="I86" s="1155"/>
      <c r="J86" s="190"/>
    </row>
    <row r="87" spans="1:10" ht="20.25" customHeight="1">
      <c r="A87" s="1142"/>
      <c r="B87" s="1453" t="s">
        <v>1265</v>
      </c>
      <c r="C87" s="1454"/>
      <c r="D87" s="1454"/>
      <c r="E87" s="1454"/>
      <c r="F87" s="1454"/>
      <c r="G87" s="1454"/>
      <c r="H87" s="1454"/>
      <c r="I87" s="1454"/>
      <c r="J87" s="1455"/>
    </row>
    <row r="88" spans="1:10" ht="20.25" customHeight="1">
      <c r="A88" s="1177">
        <v>1</v>
      </c>
      <c r="B88" s="1202" t="s">
        <v>1959</v>
      </c>
      <c r="C88" s="1202">
        <v>1987</v>
      </c>
      <c r="D88" s="1164" t="s">
        <v>1559</v>
      </c>
      <c r="E88" s="1178">
        <v>405000</v>
      </c>
      <c r="F88" s="1179">
        <v>0</v>
      </c>
      <c r="G88" s="1179">
        <v>0</v>
      </c>
      <c r="H88" s="1181">
        <f aca="true" t="shared" si="1" ref="H88:H94">E88+G88</f>
        <v>405000</v>
      </c>
      <c r="I88" s="1182"/>
      <c r="J88" s="1183"/>
    </row>
    <row r="89" spans="1:10" ht="20.25" customHeight="1">
      <c r="A89" s="1184">
        <v>2</v>
      </c>
      <c r="B89" s="1133" t="s">
        <v>1960</v>
      </c>
      <c r="C89" s="1133">
        <v>1993</v>
      </c>
      <c r="D89" s="1133" t="s">
        <v>1495</v>
      </c>
      <c r="E89" s="1178">
        <v>405000</v>
      </c>
      <c r="F89" s="1135">
        <v>0</v>
      </c>
      <c r="G89" s="1135">
        <v>0</v>
      </c>
      <c r="H89" s="1181">
        <f t="shared" si="1"/>
        <v>405000</v>
      </c>
      <c r="I89" s="1161"/>
      <c r="J89" s="1162"/>
    </row>
    <row r="90" spans="1:10" ht="20.25" customHeight="1">
      <c r="A90" s="1177">
        <v>3</v>
      </c>
      <c r="B90" s="1133" t="s">
        <v>1961</v>
      </c>
      <c r="C90" s="1133">
        <v>1993</v>
      </c>
      <c r="D90" s="1133" t="s">
        <v>1263</v>
      </c>
      <c r="E90" s="1178">
        <v>405000</v>
      </c>
      <c r="F90" s="1135">
        <v>0</v>
      </c>
      <c r="G90" s="1135">
        <v>0</v>
      </c>
      <c r="H90" s="1181">
        <f t="shared" si="1"/>
        <v>405000</v>
      </c>
      <c r="I90" s="1161"/>
      <c r="J90" s="1162"/>
    </row>
    <row r="91" spans="1:10" ht="20.25" customHeight="1">
      <c r="A91" s="1184">
        <v>4</v>
      </c>
      <c r="B91" s="1133" t="s">
        <v>1244</v>
      </c>
      <c r="C91" s="1133">
        <v>1969</v>
      </c>
      <c r="D91" s="1133" t="s">
        <v>1263</v>
      </c>
      <c r="E91" s="1178">
        <v>405000</v>
      </c>
      <c r="F91" s="1135">
        <v>0</v>
      </c>
      <c r="G91" s="1135">
        <v>0</v>
      </c>
      <c r="H91" s="1181">
        <f t="shared" si="1"/>
        <v>405000</v>
      </c>
      <c r="I91" s="1161"/>
      <c r="J91" s="1162"/>
    </row>
    <row r="92" spans="1:10" ht="20.25" customHeight="1">
      <c r="A92" s="1177">
        <v>5</v>
      </c>
      <c r="B92" s="1133" t="s">
        <v>1245</v>
      </c>
      <c r="C92" s="1133">
        <v>1971</v>
      </c>
      <c r="D92" s="1133" t="s">
        <v>1495</v>
      </c>
      <c r="E92" s="1178">
        <v>405000</v>
      </c>
      <c r="F92" s="1135">
        <v>0</v>
      </c>
      <c r="G92" s="1135">
        <v>0</v>
      </c>
      <c r="H92" s="1181">
        <f t="shared" si="1"/>
        <v>405000</v>
      </c>
      <c r="I92" s="1161"/>
      <c r="J92" s="1162"/>
    </row>
    <row r="93" spans="1:10" ht="20.25" customHeight="1">
      <c r="A93" s="1184">
        <v>6</v>
      </c>
      <c r="B93" s="1136" t="s">
        <v>1248</v>
      </c>
      <c r="C93" s="1167">
        <v>2000</v>
      </c>
      <c r="D93" s="1136" t="s">
        <v>1263</v>
      </c>
      <c r="E93" s="1178">
        <v>405000</v>
      </c>
      <c r="F93" s="1137">
        <v>0</v>
      </c>
      <c r="G93" s="1137">
        <v>0</v>
      </c>
      <c r="H93" s="1181">
        <f t="shared" si="1"/>
        <v>405000</v>
      </c>
      <c r="I93" s="1170"/>
      <c r="J93" s="1203"/>
    </row>
    <row r="94" spans="1:10" ht="20.25" customHeight="1">
      <c r="A94" s="1177">
        <v>7</v>
      </c>
      <c r="B94" s="1204" t="s">
        <v>1962</v>
      </c>
      <c r="C94" s="948">
        <v>1994</v>
      </c>
      <c r="D94" s="1204" t="s">
        <v>1559</v>
      </c>
      <c r="E94" s="949">
        <v>405000</v>
      </c>
      <c r="F94" s="937">
        <v>1</v>
      </c>
      <c r="G94" s="937"/>
      <c r="H94" s="1181">
        <f t="shared" si="1"/>
        <v>405000</v>
      </c>
      <c r="I94" s="1147"/>
      <c r="J94" s="1201"/>
    </row>
    <row r="95" spans="1:10" ht="20.25" customHeight="1">
      <c r="A95" s="1184">
        <v>8</v>
      </c>
      <c r="B95" s="1205" t="s">
        <v>1963</v>
      </c>
      <c r="C95" s="1205">
        <v>1976</v>
      </c>
      <c r="D95" s="1164" t="s">
        <v>1559</v>
      </c>
      <c r="E95" s="1178">
        <v>405000</v>
      </c>
      <c r="F95" s="1180">
        <v>0</v>
      </c>
      <c r="G95" s="1179">
        <v>0</v>
      </c>
      <c r="H95" s="1178">
        <v>405000</v>
      </c>
      <c r="I95" s="1182"/>
      <c r="J95" s="1200" t="s">
        <v>991</v>
      </c>
    </row>
    <row r="96" spans="1:10" ht="20.25" customHeight="1">
      <c r="A96" s="1177">
        <v>9</v>
      </c>
      <c r="B96" s="1206" t="s">
        <v>1964</v>
      </c>
      <c r="C96" s="1206">
        <v>1970</v>
      </c>
      <c r="D96" s="1158" t="s">
        <v>1559</v>
      </c>
      <c r="E96" s="1134">
        <v>405000</v>
      </c>
      <c r="F96" s="1159">
        <v>0</v>
      </c>
      <c r="G96" s="1135">
        <v>0</v>
      </c>
      <c r="H96" s="1134">
        <v>405000</v>
      </c>
      <c r="I96" s="1161"/>
      <c r="J96" s="1200" t="s">
        <v>991</v>
      </c>
    </row>
    <row r="97" spans="1:10" ht="20.25" customHeight="1">
      <c r="A97" s="1184">
        <v>10</v>
      </c>
      <c r="B97" s="1133" t="s">
        <v>1060</v>
      </c>
      <c r="C97" s="1133">
        <v>1965</v>
      </c>
      <c r="D97" s="1133" t="s">
        <v>1263</v>
      </c>
      <c r="E97" s="1134">
        <v>405000</v>
      </c>
      <c r="F97" s="1135">
        <v>0</v>
      </c>
      <c r="G97" s="1135">
        <v>0</v>
      </c>
      <c r="H97" s="1134">
        <v>405000</v>
      </c>
      <c r="I97" s="1161"/>
      <c r="J97" s="1200" t="s">
        <v>991</v>
      </c>
    </row>
    <row r="98" spans="1:10" ht="20.25" customHeight="1">
      <c r="A98" s="1177">
        <v>11</v>
      </c>
      <c r="B98" s="1133" t="s">
        <v>2156</v>
      </c>
      <c r="C98" s="1133">
        <v>1975</v>
      </c>
      <c r="D98" s="1133" t="s">
        <v>1495</v>
      </c>
      <c r="E98" s="1134">
        <v>405000</v>
      </c>
      <c r="F98" s="1135">
        <v>0</v>
      </c>
      <c r="G98" s="1135">
        <v>0</v>
      </c>
      <c r="H98" s="1134">
        <v>405000</v>
      </c>
      <c r="I98" s="1161"/>
      <c r="J98" s="1200"/>
    </row>
    <row r="99" spans="1:10" ht="20.25" customHeight="1">
      <c r="A99" s="1184">
        <v>12</v>
      </c>
      <c r="B99" s="1136" t="s">
        <v>1965</v>
      </c>
      <c r="C99" s="1136">
        <v>1963</v>
      </c>
      <c r="D99" s="1136" t="s">
        <v>1495</v>
      </c>
      <c r="E99" s="936">
        <v>405000</v>
      </c>
      <c r="F99" s="1137">
        <v>0</v>
      </c>
      <c r="G99" s="1137">
        <v>0</v>
      </c>
      <c r="H99" s="936">
        <v>405000</v>
      </c>
      <c r="I99" s="1161"/>
      <c r="J99" s="1200"/>
    </row>
    <row r="100" spans="1:10" ht="20.25" customHeight="1">
      <c r="A100" s="1177">
        <v>13</v>
      </c>
      <c r="B100" s="1133" t="s">
        <v>1113</v>
      </c>
      <c r="C100" s="1133">
        <v>1987</v>
      </c>
      <c r="D100" s="1133" t="s">
        <v>1495</v>
      </c>
      <c r="E100" s="1134">
        <v>405000</v>
      </c>
      <c r="F100" s="1135">
        <v>0</v>
      </c>
      <c r="G100" s="1135">
        <v>0</v>
      </c>
      <c r="H100" s="1134">
        <v>405000</v>
      </c>
      <c r="I100" s="1161"/>
      <c r="J100" s="1200" t="s">
        <v>2013</v>
      </c>
    </row>
    <row r="101" spans="1:10" ht="20.25" customHeight="1">
      <c r="A101" s="1184">
        <v>14</v>
      </c>
      <c r="B101" s="1136" t="s">
        <v>1114</v>
      </c>
      <c r="C101" s="1136">
        <v>1971</v>
      </c>
      <c r="D101" s="1136" t="s">
        <v>1495</v>
      </c>
      <c r="E101" s="936">
        <v>405000</v>
      </c>
      <c r="F101" s="1137">
        <v>0</v>
      </c>
      <c r="G101" s="1137">
        <v>0</v>
      </c>
      <c r="H101" s="936">
        <v>405000</v>
      </c>
      <c r="I101" s="1170"/>
      <c r="J101" s="1200" t="s">
        <v>2013</v>
      </c>
    </row>
    <row r="102" spans="1:10" ht="20.25" customHeight="1">
      <c r="A102" s="1142"/>
      <c r="B102" s="1175" t="s">
        <v>1282</v>
      </c>
      <c r="C102" s="1175"/>
      <c r="D102" s="1175"/>
      <c r="E102" s="1151">
        <f>SUM(E88:E101)</f>
        <v>5670000</v>
      </c>
      <c r="F102" s="1152"/>
      <c r="G102" s="1152">
        <v>0</v>
      </c>
      <c r="H102" s="1151">
        <f>G102+E102</f>
        <v>5670000</v>
      </c>
      <c r="I102" s="1155"/>
      <c r="J102" s="190"/>
    </row>
    <row r="103" spans="1:10" ht="20.25" customHeight="1">
      <c r="A103" s="1142"/>
      <c r="B103" s="1453" t="s">
        <v>1294</v>
      </c>
      <c r="C103" s="1454"/>
      <c r="D103" s="1454"/>
      <c r="E103" s="1454"/>
      <c r="F103" s="1454"/>
      <c r="G103" s="1454"/>
      <c r="H103" s="1454"/>
      <c r="I103" s="1454"/>
      <c r="J103" s="1455"/>
    </row>
    <row r="104" spans="1:10" ht="20.25" customHeight="1">
      <c r="A104" s="1177">
        <v>1</v>
      </c>
      <c r="B104" s="1205" t="s">
        <v>1966</v>
      </c>
      <c r="C104" s="1205">
        <v>2004</v>
      </c>
      <c r="D104" s="1205" t="s">
        <v>1495</v>
      </c>
      <c r="E104" s="1178">
        <v>540000</v>
      </c>
      <c r="F104" s="1179">
        <v>0</v>
      </c>
      <c r="G104" s="1179">
        <v>0</v>
      </c>
      <c r="H104" s="1178">
        <f>E104+G104</f>
        <v>540000</v>
      </c>
      <c r="I104" s="1182"/>
      <c r="J104" s="1183"/>
    </row>
    <row r="105" spans="1:10" ht="20.25" customHeight="1">
      <c r="A105" s="1186">
        <v>2</v>
      </c>
      <c r="B105" s="1167" t="s">
        <v>1967</v>
      </c>
      <c r="C105" s="1167">
        <v>2005</v>
      </c>
      <c r="D105" s="1136" t="s">
        <v>1495</v>
      </c>
      <c r="E105" s="1178">
        <v>540000</v>
      </c>
      <c r="F105" s="1168">
        <v>0</v>
      </c>
      <c r="G105" s="1179">
        <v>0</v>
      </c>
      <c r="H105" s="1178">
        <f>E105+G105</f>
        <v>540000</v>
      </c>
      <c r="I105" s="1170"/>
      <c r="J105" s="1171"/>
    </row>
    <row r="106" spans="1:10" ht="20.25" customHeight="1">
      <c r="A106" s="1177">
        <v>3</v>
      </c>
      <c r="B106" s="948" t="s">
        <v>1968</v>
      </c>
      <c r="C106" s="948">
        <v>2008</v>
      </c>
      <c r="D106" s="948" t="s">
        <v>1559</v>
      </c>
      <c r="E106" s="949">
        <v>540000</v>
      </c>
      <c r="F106" s="937">
        <v>0</v>
      </c>
      <c r="G106" s="937">
        <v>0</v>
      </c>
      <c r="H106" s="938">
        <v>540000</v>
      </c>
      <c r="I106" s="1147"/>
      <c r="J106" s="1201" t="s">
        <v>991</v>
      </c>
    </row>
    <row r="107" spans="1:10" ht="20.25" customHeight="1">
      <c r="A107" s="1142"/>
      <c r="B107" s="1149" t="s">
        <v>1282</v>
      </c>
      <c r="C107" s="1149"/>
      <c r="D107" s="1149"/>
      <c r="E107" s="1151">
        <f>SUM(E104:E106)</f>
        <v>1620000</v>
      </c>
      <c r="F107" s="1152">
        <v>0</v>
      </c>
      <c r="G107" s="1152">
        <v>0</v>
      </c>
      <c r="H107" s="1154">
        <f>G107+E107</f>
        <v>1620000</v>
      </c>
      <c r="I107" s="1155"/>
      <c r="J107" s="190"/>
    </row>
    <row r="108" spans="1:10" ht="20.25" customHeight="1">
      <c r="A108" s="1142"/>
      <c r="B108" s="1450" t="s">
        <v>406</v>
      </c>
      <c r="C108" s="1451"/>
      <c r="D108" s="1451"/>
      <c r="E108" s="1451"/>
      <c r="F108" s="1451"/>
      <c r="G108" s="1451"/>
      <c r="H108" s="1451"/>
      <c r="I108" s="1451"/>
      <c r="J108" s="1452"/>
    </row>
    <row r="109" spans="1:10" ht="20.25" customHeight="1">
      <c r="A109" s="1177">
        <v>1</v>
      </c>
      <c r="B109" s="1164" t="s">
        <v>1969</v>
      </c>
      <c r="C109" s="1164">
        <v>1943</v>
      </c>
      <c r="D109" s="1205" t="s">
        <v>1495</v>
      </c>
      <c r="E109" s="1181">
        <v>540000</v>
      </c>
      <c r="F109" s="1179">
        <v>0</v>
      </c>
      <c r="G109" s="1179">
        <v>0</v>
      </c>
      <c r="H109" s="1181">
        <f>E109+G109</f>
        <v>540000</v>
      </c>
      <c r="I109" s="1182"/>
      <c r="J109" s="1183"/>
    </row>
    <row r="110" spans="1:10" ht="20.25" customHeight="1">
      <c r="A110" s="1184">
        <v>2</v>
      </c>
      <c r="B110" s="1133" t="s">
        <v>1970</v>
      </c>
      <c r="C110" s="1133">
        <v>1945</v>
      </c>
      <c r="D110" s="1133" t="s">
        <v>1495</v>
      </c>
      <c r="E110" s="1181">
        <v>540000</v>
      </c>
      <c r="F110" s="1135">
        <v>0</v>
      </c>
      <c r="G110" s="1135">
        <v>0</v>
      </c>
      <c r="H110" s="1181">
        <f>E110+G110</f>
        <v>540000</v>
      </c>
      <c r="I110" s="1161"/>
      <c r="J110" s="1162"/>
    </row>
    <row r="111" spans="1:10" ht="20.25" customHeight="1">
      <c r="A111" s="1184">
        <v>3</v>
      </c>
      <c r="B111" s="1133" t="s">
        <v>2419</v>
      </c>
      <c r="C111" s="1133">
        <v>1942</v>
      </c>
      <c r="D111" s="1158" t="s">
        <v>1559</v>
      </c>
      <c r="E111" s="1181">
        <v>540000</v>
      </c>
      <c r="F111" s="1135">
        <v>0</v>
      </c>
      <c r="G111" s="1135">
        <v>0</v>
      </c>
      <c r="H111" s="1181">
        <f>E111+G111</f>
        <v>540000</v>
      </c>
      <c r="I111" s="1161"/>
      <c r="J111" s="1162"/>
    </row>
    <row r="112" spans="1:10" ht="20.25" customHeight="1">
      <c r="A112" s="1186">
        <v>4</v>
      </c>
      <c r="B112" s="1136" t="s">
        <v>1971</v>
      </c>
      <c r="C112" s="1136">
        <v>1956</v>
      </c>
      <c r="D112" s="1167" t="s">
        <v>1495</v>
      </c>
      <c r="E112" s="938">
        <v>540000</v>
      </c>
      <c r="F112" s="1137"/>
      <c r="G112" s="1137"/>
      <c r="H112" s="1181">
        <f>E112+G112</f>
        <v>540000</v>
      </c>
      <c r="I112" s="1170"/>
      <c r="J112" s="1171"/>
    </row>
    <row r="113" spans="1:10" ht="20.25" customHeight="1">
      <c r="A113" s="1184">
        <v>5</v>
      </c>
      <c r="B113" s="1164" t="s">
        <v>1972</v>
      </c>
      <c r="C113" s="1164">
        <v>1942</v>
      </c>
      <c r="D113" s="1164" t="s">
        <v>1559</v>
      </c>
      <c r="E113" s="1178">
        <v>540000</v>
      </c>
      <c r="F113" s="1179">
        <v>0</v>
      </c>
      <c r="G113" s="1179">
        <v>0</v>
      </c>
      <c r="H113" s="1181">
        <v>540000</v>
      </c>
      <c r="I113" s="1182"/>
      <c r="J113" s="1200" t="s">
        <v>991</v>
      </c>
    </row>
    <row r="114" spans="1:10" ht="20.25" customHeight="1">
      <c r="A114" s="1186">
        <v>6</v>
      </c>
      <c r="B114" s="1133" t="s">
        <v>1356</v>
      </c>
      <c r="C114" s="1133">
        <v>1946</v>
      </c>
      <c r="D114" s="1158" t="s">
        <v>1559</v>
      </c>
      <c r="E114" s="1134">
        <v>540000</v>
      </c>
      <c r="F114" s="1135">
        <v>0</v>
      </c>
      <c r="G114" s="1135">
        <v>0</v>
      </c>
      <c r="H114" s="1160">
        <v>540000</v>
      </c>
      <c r="I114" s="1161"/>
      <c r="J114" s="1200" t="s">
        <v>991</v>
      </c>
    </row>
    <row r="115" spans="1:10" ht="20.25" customHeight="1">
      <c r="A115" s="1184">
        <v>7</v>
      </c>
      <c r="B115" s="1133" t="s">
        <v>1209</v>
      </c>
      <c r="C115" s="1133">
        <v>1940</v>
      </c>
      <c r="D115" s="1158" t="s">
        <v>1559</v>
      </c>
      <c r="E115" s="1134">
        <v>540000</v>
      </c>
      <c r="F115" s="1135">
        <v>0</v>
      </c>
      <c r="G115" s="1135">
        <v>0</v>
      </c>
      <c r="H115" s="1160">
        <v>540000</v>
      </c>
      <c r="I115" s="1161"/>
      <c r="J115" s="1200" t="s">
        <v>991</v>
      </c>
    </row>
    <row r="116" spans="1:10" ht="20.25" customHeight="1">
      <c r="A116" s="1186">
        <v>8</v>
      </c>
      <c r="B116" s="1133" t="s">
        <v>1451</v>
      </c>
      <c r="C116" s="1133">
        <v>1950</v>
      </c>
      <c r="D116" s="1133" t="s">
        <v>1495</v>
      </c>
      <c r="E116" s="1134">
        <v>540000</v>
      </c>
      <c r="F116" s="1135"/>
      <c r="G116" s="1135"/>
      <c r="H116" s="1160">
        <f>SUM(E116:G116)</f>
        <v>540000</v>
      </c>
      <c r="I116" s="1161"/>
      <c r="J116" s="1200" t="s">
        <v>991</v>
      </c>
    </row>
    <row r="117" spans="1:10" ht="20.25" customHeight="1">
      <c r="A117" s="1186">
        <v>9</v>
      </c>
      <c r="B117" s="1136" t="s">
        <v>407</v>
      </c>
      <c r="C117" s="1136">
        <v>1946</v>
      </c>
      <c r="D117" s="1133" t="s">
        <v>1495</v>
      </c>
      <c r="E117" s="1134">
        <v>540000</v>
      </c>
      <c r="F117" s="1137">
        <v>0</v>
      </c>
      <c r="G117" s="1137">
        <v>0</v>
      </c>
      <c r="H117" s="1160">
        <f>SUM(E117:G117)</f>
        <v>540000</v>
      </c>
      <c r="I117" s="1170"/>
      <c r="J117" s="1201" t="s">
        <v>2013</v>
      </c>
    </row>
    <row r="118" spans="1:10" ht="20.25" customHeight="1">
      <c r="A118" s="1186"/>
      <c r="B118" s="1207" t="s">
        <v>1281</v>
      </c>
      <c r="C118" s="1207"/>
      <c r="D118" s="1207"/>
      <c r="E118" s="1208">
        <f>SUM(E109:E117)</f>
        <v>4860000</v>
      </c>
      <c r="F118" s="1209"/>
      <c r="G118" s="1209"/>
      <c r="H118" s="1210">
        <f>SUM(E118:G118)</f>
        <v>4860000</v>
      </c>
      <c r="I118" s="1170"/>
      <c r="J118" s="1171"/>
    </row>
    <row r="119" spans="1:10" ht="20.25" customHeight="1">
      <c r="A119" s="1142"/>
      <c r="B119" s="1453" t="s">
        <v>1280</v>
      </c>
      <c r="C119" s="1454"/>
      <c r="D119" s="1454"/>
      <c r="E119" s="1454"/>
      <c r="F119" s="1454"/>
      <c r="G119" s="1454"/>
      <c r="H119" s="1454"/>
      <c r="I119" s="1454"/>
      <c r="J119" s="1455"/>
    </row>
    <row r="120" spans="1:10" ht="20.25" customHeight="1">
      <c r="A120" s="1177">
        <v>1</v>
      </c>
      <c r="B120" s="1205" t="s">
        <v>1973</v>
      </c>
      <c r="C120" s="1205">
        <v>1983</v>
      </c>
      <c r="D120" s="1205" t="s">
        <v>1495</v>
      </c>
      <c r="E120" s="1211">
        <v>540000</v>
      </c>
      <c r="F120" s="1179">
        <v>0</v>
      </c>
      <c r="G120" s="1179">
        <v>0</v>
      </c>
      <c r="H120" s="1181">
        <f>E120</f>
        <v>540000</v>
      </c>
      <c r="I120" s="1182"/>
      <c r="J120" s="1183"/>
    </row>
    <row r="121" spans="1:10" ht="20.25" customHeight="1">
      <c r="A121" s="1184">
        <v>2</v>
      </c>
      <c r="B121" s="1133" t="s">
        <v>1974</v>
      </c>
      <c r="C121" s="1133">
        <v>1982</v>
      </c>
      <c r="D121" s="1133" t="s">
        <v>1495</v>
      </c>
      <c r="E121" s="1211">
        <v>540000</v>
      </c>
      <c r="F121" s="1135">
        <v>0</v>
      </c>
      <c r="G121" s="1135">
        <v>0</v>
      </c>
      <c r="H121" s="1181">
        <f>E121</f>
        <v>540000</v>
      </c>
      <c r="I121" s="1161"/>
      <c r="J121" s="1162"/>
    </row>
    <row r="122" spans="1:13" ht="20.25" customHeight="1">
      <c r="A122" s="1184">
        <v>3</v>
      </c>
      <c r="B122" s="1133" t="s">
        <v>1975</v>
      </c>
      <c r="C122" s="1133">
        <v>1993</v>
      </c>
      <c r="D122" s="1133" t="s">
        <v>1495</v>
      </c>
      <c r="E122" s="1211">
        <v>540000</v>
      </c>
      <c r="F122" s="1135">
        <v>0</v>
      </c>
      <c r="G122" s="1135">
        <v>0</v>
      </c>
      <c r="H122" s="1181">
        <f>E122</f>
        <v>540000</v>
      </c>
      <c r="I122" s="1161"/>
      <c r="J122" s="1162"/>
      <c r="M122" s="1139" t="s">
        <v>1297</v>
      </c>
    </row>
    <row r="123" spans="1:10" ht="20.25" customHeight="1">
      <c r="A123" s="1184">
        <v>4</v>
      </c>
      <c r="B123" s="1133" t="s">
        <v>1976</v>
      </c>
      <c r="C123" s="1133">
        <v>1961</v>
      </c>
      <c r="D123" s="1133" t="s">
        <v>1495</v>
      </c>
      <c r="E123" s="1211">
        <v>540000</v>
      </c>
      <c r="F123" s="1135">
        <v>0</v>
      </c>
      <c r="G123" s="1135">
        <v>0</v>
      </c>
      <c r="H123" s="1181">
        <f>E123</f>
        <v>540000</v>
      </c>
      <c r="I123" s="1161"/>
      <c r="J123" s="1162"/>
    </row>
    <row r="124" spans="1:10" ht="20.25" customHeight="1">
      <c r="A124" s="1184">
        <v>5</v>
      </c>
      <c r="B124" s="1133" t="s">
        <v>1246</v>
      </c>
      <c r="C124" s="1133">
        <v>1968</v>
      </c>
      <c r="D124" s="1133" t="s">
        <v>1559</v>
      </c>
      <c r="E124" s="1211">
        <v>540000</v>
      </c>
      <c r="F124" s="1135"/>
      <c r="G124" s="1135">
        <v>0</v>
      </c>
      <c r="H124" s="1181">
        <f>E124</f>
        <v>540000</v>
      </c>
      <c r="I124" s="1161"/>
      <c r="J124" s="1162"/>
    </row>
    <row r="125" spans="1:10" ht="20.25" customHeight="1">
      <c r="A125" s="1184">
        <v>6</v>
      </c>
      <c r="B125" s="1205" t="s">
        <v>1977</v>
      </c>
      <c r="C125" s="1205">
        <v>1978</v>
      </c>
      <c r="D125" s="1164" t="s">
        <v>1559</v>
      </c>
      <c r="E125" s="1178">
        <v>540000</v>
      </c>
      <c r="F125" s="1179">
        <v>0</v>
      </c>
      <c r="G125" s="1179">
        <v>0</v>
      </c>
      <c r="H125" s="1181">
        <v>540000</v>
      </c>
      <c r="I125" s="1182"/>
      <c r="J125" s="1200" t="s">
        <v>991</v>
      </c>
    </row>
    <row r="126" spans="1:10" ht="20.25" customHeight="1">
      <c r="A126" s="1184">
        <v>7</v>
      </c>
      <c r="B126" s="1133" t="s">
        <v>1978</v>
      </c>
      <c r="C126" s="1133">
        <v>1970</v>
      </c>
      <c r="D126" s="1158" t="s">
        <v>1559</v>
      </c>
      <c r="E126" s="1134">
        <v>540000</v>
      </c>
      <c r="F126" s="1135">
        <v>0</v>
      </c>
      <c r="G126" s="1135">
        <v>0</v>
      </c>
      <c r="H126" s="1160">
        <v>540000</v>
      </c>
      <c r="I126" s="1161"/>
      <c r="J126" s="1200" t="s">
        <v>991</v>
      </c>
    </row>
    <row r="127" spans="1:10" ht="20.25" customHeight="1">
      <c r="A127" s="1184">
        <v>8</v>
      </c>
      <c r="B127" s="1136" t="s">
        <v>1247</v>
      </c>
      <c r="C127" s="1136">
        <v>1981</v>
      </c>
      <c r="D127" s="1167" t="s">
        <v>1495</v>
      </c>
      <c r="E127" s="936">
        <v>540000</v>
      </c>
      <c r="F127" s="1169"/>
      <c r="G127" s="1137">
        <v>0</v>
      </c>
      <c r="H127" s="1169">
        <f>SUM(E127:G127)</f>
        <v>540000</v>
      </c>
      <c r="I127" s="1170"/>
      <c r="J127" s="1200" t="s">
        <v>991</v>
      </c>
    </row>
    <row r="128" spans="1:10" ht="20.25" customHeight="1">
      <c r="A128" s="1142"/>
      <c r="B128" s="1149" t="s">
        <v>1282</v>
      </c>
      <c r="C128" s="1150"/>
      <c r="D128" s="1150"/>
      <c r="E128" s="1151">
        <f>SUM(E120:E127)</f>
        <v>4320000</v>
      </c>
      <c r="F128" s="1153"/>
      <c r="G128" s="1152"/>
      <c r="H128" s="1154">
        <f>G128+E128</f>
        <v>4320000</v>
      </c>
      <c r="I128" s="1155"/>
      <c r="J128" s="190" t="s">
        <v>1297</v>
      </c>
    </row>
    <row r="129" spans="1:10" ht="20.25" customHeight="1">
      <c r="A129" s="1142"/>
      <c r="B129" s="1453" t="s">
        <v>1286</v>
      </c>
      <c r="C129" s="1454"/>
      <c r="D129" s="1454"/>
      <c r="E129" s="1454"/>
      <c r="F129" s="1454"/>
      <c r="G129" s="1454"/>
      <c r="H129" s="1454"/>
      <c r="I129" s="1454"/>
      <c r="J129" s="1455"/>
    </row>
    <row r="130" spans="1:10" ht="20.25" customHeight="1">
      <c r="A130" s="1177">
        <v>1</v>
      </c>
      <c r="B130" s="1205" t="s">
        <v>1979</v>
      </c>
      <c r="C130" s="1205">
        <v>2013</v>
      </c>
      <c r="D130" s="1205" t="s">
        <v>1495</v>
      </c>
      <c r="E130" s="1178">
        <v>675000</v>
      </c>
      <c r="F130" s="1179">
        <v>0</v>
      </c>
      <c r="G130" s="1179">
        <v>0</v>
      </c>
      <c r="H130" s="1181">
        <f>E130+G130</f>
        <v>675000</v>
      </c>
      <c r="I130" s="1182"/>
      <c r="J130" s="1183" t="s">
        <v>1297</v>
      </c>
    </row>
    <row r="131" spans="1:10" ht="20.25" customHeight="1">
      <c r="A131" s="1212">
        <v>2</v>
      </c>
      <c r="B131" s="1136" t="s">
        <v>1980</v>
      </c>
      <c r="C131" s="1136">
        <v>2008</v>
      </c>
      <c r="D131" s="1136" t="s">
        <v>1495</v>
      </c>
      <c r="E131" s="1178">
        <v>675000</v>
      </c>
      <c r="F131" s="1137">
        <v>0</v>
      </c>
      <c r="G131" s="1137">
        <v>0</v>
      </c>
      <c r="H131" s="1181">
        <f>E131+G131</f>
        <v>675000</v>
      </c>
      <c r="I131" s="1170"/>
      <c r="J131" s="1171"/>
    </row>
    <row r="132" spans="1:10" ht="20.25" customHeight="1">
      <c r="A132" s="1213">
        <v>3</v>
      </c>
      <c r="B132" s="1204" t="s">
        <v>1981</v>
      </c>
      <c r="C132" s="1204">
        <v>2009</v>
      </c>
      <c r="D132" s="948" t="s">
        <v>1559</v>
      </c>
      <c r="E132" s="949">
        <v>675000</v>
      </c>
      <c r="F132" s="937">
        <v>0</v>
      </c>
      <c r="G132" s="937">
        <v>0</v>
      </c>
      <c r="H132" s="938">
        <v>675000</v>
      </c>
      <c r="I132" s="1147"/>
      <c r="J132" s="1201" t="s">
        <v>991</v>
      </c>
    </row>
    <row r="133" spans="1:10" ht="20.25" customHeight="1">
      <c r="A133" s="1214"/>
      <c r="B133" s="1175" t="s">
        <v>1282</v>
      </c>
      <c r="C133" s="1215"/>
      <c r="D133" s="1215"/>
      <c r="E133" s="1151">
        <f>SUM(E130:E132)</f>
        <v>2025000</v>
      </c>
      <c r="F133" s="1152"/>
      <c r="G133" s="1153">
        <v>0</v>
      </c>
      <c r="H133" s="1154">
        <f>G133+E133</f>
        <v>2025000</v>
      </c>
      <c r="I133" s="1155"/>
      <c r="J133" s="190"/>
    </row>
    <row r="134" spans="1:10" ht="20.25" customHeight="1">
      <c r="A134" s="1142"/>
      <c r="B134" s="1450" t="s">
        <v>1289</v>
      </c>
      <c r="C134" s="1451"/>
      <c r="D134" s="1451"/>
      <c r="E134" s="1451"/>
      <c r="F134" s="1451"/>
      <c r="G134" s="1451"/>
      <c r="H134" s="1451"/>
      <c r="I134" s="1451"/>
      <c r="J134" s="1452"/>
    </row>
    <row r="135" spans="1:10" ht="20.25" customHeight="1">
      <c r="A135" s="1177">
        <v>1</v>
      </c>
      <c r="B135" s="1205" t="s">
        <v>213</v>
      </c>
      <c r="C135" s="1205">
        <v>1933</v>
      </c>
      <c r="D135" s="1164" t="s">
        <v>1559</v>
      </c>
      <c r="E135" s="1178">
        <v>675000</v>
      </c>
      <c r="F135" s="1179">
        <v>0</v>
      </c>
      <c r="G135" s="1179">
        <v>0</v>
      </c>
      <c r="H135" s="1181">
        <f>E135+G135</f>
        <v>675000</v>
      </c>
      <c r="I135" s="1182"/>
      <c r="J135" s="1183"/>
    </row>
    <row r="136" spans="1:10" ht="20.25" customHeight="1">
      <c r="A136" s="1184">
        <v>2</v>
      </c>
      <c r="B136" s="1133" t="s">
        <v>1982</v>
      </c>
      <c r="C136" s="1133">
        <v>1938</v>
      </c>
      <c r="D136" s="1158" t="s">
        <v>1495</v>
      </c>
      <c r="E136" s="1178">
        <v>675000</v>
      </c>
      <c r="F136" s="1135">
        <v>0</v>
      </c>
      <c r="G136" s="1135">
        <v>0</v>
      </c>
      <c r="H136" s="1181">
        <f>E136+G136</f>
        <v>675000</v>
      </c>
      <c r="I136" s="1161"/>
      <c r="J136" s="1162"/>
    </row>
    <row r="137" spans="1:10" ht="20.25" customHeight="1">
      <c r="A137" s="1184">
        <v>3</v>
      </c>
      <c r="B137" s="1185" t="s">
        <v>1983</v>
      </c>
      <c r="C137" s="1185">
        <v>1920</v>
      </c>
      <c r="D137" s="1158" t="s">
        <v>1559</v>
      </c>
      <c r="E137" s="1178">
        <v>675000</v>
      </c>
      <c r="F137" s="1135">
        <v>0</v>
      </c>
      <c r="G137" s="1135">
        <v>0</v>
      </c>
      <c r="H137" s="1181">
        <f>E137+G137</f>
        <v>675000</v>
      </c>
      <c r="I137" s="1161"/>
      <c r="J137" s="1162"/>
    </row>
    <row r="138" spans="1:10" ht="20.25" customHeight="1">
      <c r="A138" s="1186">
        <v>4</v>
      </c>
      <c r="B138" s="1136" t="s">
        <v>1768</v>
      </c>
      <c r="C138" s="1136">
        <v>1933</v>
      </c>
      <c r="D138" s="1167" t="s">
        <v>1559</v>
      </c>
      <c r="E138" s="1178">
        <v>675000</v>
      </c>
      <c r="F138" s="1137">
        <v>0</v>
      </c>
      <c r="G138" s="1137">
        <v>0</v>
      </c>
      <c r="H138" s="1181">
        <f>E138+G138</f>
        <v>675000</v>
      </c>
      <c r="I138" s="1170"/>
      <c r="J138" s="1171"/>
    </row>
    <row r="139" spans="1:10" ht="20.25" customHeight="1">
      <c r="A139" s="1184">
        <v>5</v>
      </c>
      <c r="B139" s="1205" t="s">
        <v>1984</v>
      </c>
      <c r="C139" s="1205">
        <v>1929</v>
      </c>
      <c r="D139" s="1205" t="s">
        <v>1495</v>
      </c>
      <c r="E139" s="1178">
        <v>675000</v>
      </c>
      <c r="F139" s="1179">
        <v>0</v>
      </c>
      <c r="G139" s="1179">
        <v>0</v>
      </c>
      <c r="H139" s="1181">
        <v>675000</v>
      </c>
      <c r="I139" s="1182"/>
      <c r="J139" s="1183"/>
    </row>
    <row r="140" spans="1:10" ht="20.25" customHeight="1">
      <c r="A140" s="1186">
        <v>6</v>
      </c>
      <c r="B140" s="1185" t="s">
        <v>380</v>
      </c>
      <c r="C140" s="1185">
        <v>1945</v>
      </c>
      <c r="D140" s="1158" t="s">
        <v>1559</v>
      </c>
      <c r="E140" s="1134">
        <v>675000</v>
      </c>
      <c r="F140" s="1135">
        <v>0</v>
      </c>
      <c r="G140" s="1135">
        <v>0</v>
      </c>
      <c r="H140" s="1160">
        <v>675000</v>
      </c>
      <c r="I140" s="1161"/>
      <c r="J140" s="1162"/>
    </row>
    <row r="141" spans="1:10" ht="20.25" customHeight="1">
      <c r="A141" s="1184">
        <v>7</v>
      </c>
      <c r="B141" s="1136" t="s">
        <v>1985</v>
      </c>
      <c r="C141" s="1136">
        <v>1950</v>
      </c>
      <c r="D141" s="1167" t="s">
        <v>1559</v>
      </c>
      <c r="E141" s="936">
        <v>675000</v>
      </c>
      <c r="F141" s="1137">
        <v>0</v>
      </c>
      <c r="G141" s="1137">
        <v>0</v>
      </c>
      <c r="H141" s="1169">
        <f>SUM(E141:G141)</f>
        <v>675000</v>
      </c>
      <c r="I141" s="1170"/>
      <c r="J141" s="1171"/>
    </row>
    <row r="142" spans="1:10" ht="20.25" customHeight="1">
      <c r="A142" s="1146">
        <v>8</v>
      </c>
      <c r="B142" s="1185" t="s">
        <v>1938</v>
      </c>
      <c r="C142" s="1185">
        <v>1921</v>
      </c>
      <c r="D142" s="1133" t="s">
        <v>1495</v>
      </c>
      <c r="E142" s="936">
        <v>675000</v>
      </c>
      <c r="F142" s="937"/>
      <c r="G142" s="937"/>
      <c r="H142" s="1169">
        <f>SUM(E142:G142)</f>
        <v>675000</v>
      </c>
      <c r="I142" s="1147"/>
      <c r="J142" s="1201" t="s">
        <v>408</v>
      </c>
    </row>
    <row r="143" spans="1:10" ht="20.25" customHeight="1">
      <c r="A143" s="1146">
        <v>9</v>
      </c>
      <c r="B143" s="1198" t="s">
        <v>2301</v>
      </c>
      <c r="C143" s="1198">
        <v>1935</v>
      </c>
      <c r="D143" s="1205" t="s">
        <v>1495</v>
      </c>
      <c r="E143" s="936">
        <v>675000</v>
      </c>
      <c r="F143" s="937"/>
      <c r="G143" s="937"/>
      <c r="H143" s="1169">
        <f>SUM(E143:G143)</f>
        <v>675000</v>
      </c>
      <c r="I143" s="1147"/>
      <c r="J143" s="1201" t="s">
        <v>408</v>
      </c>
    </row>
    <row r="144" spans="1:10" ht="20.25" customHeight="1">
      <c r="A144" s="1142"/>
      <c r="B144" s="1174" t="s">
        <v>1281</v>
      </c>
      <c r="C144" s="1216"/>
      <c r="D144" s="1216"/>
      <c r="E144" s="1151">
        <f>SUM(E135:E143)</f>
        <v>6075000</v>
      </c>
      <c r="F144" s="1153">
        <v>0</v>
      </c>
      <c r="G144" s="1153">
        <v>0</v>
      </c>
      <c r="H144" s="1154">
        <f>SUM(E144:G144)</f>
        <v>6075000</v>
      </c>
      <c r="I144" s="1155"/>
      <c r="J144" s="190"/>
    </row>
    <row r="145" spans="1:10" ht="20.25" customHeight="1">
      <c r="A145" s="1142"/>
      <c r="B145" s="1453" t="s">
        <v>1314</v>
      </c>
      <c r="C145" s="1454"/>
      <c r="D145" s="1454"/>
      <c r="E145" s="1454"/>
      <c r="F145" s="1454"/>
      <c r="G145" s="1454"/>
      <c r="H145" s="1454"/>
      <c r="I145" s="1454"/>
      <c r="J145" s="1455"/>
    </row>
    <row r="146" spans="1:10" ht="20.25" customHeight="1">
      <c r="A146" s="1217">
        <v>1</v>
      </c>
      <c r="B146" s="1218" t="s">
        <v>1986</v>
      </c>
      <c r="C146" s="1164">
        <v>1961</v>
      </c>
      <c r="D146" s="1205" t="s">
        <v>1495</v>
      </c>
      <c r="E146" s="1181">
        <v>270000</v>
      </c>
      <c r="F146" s="1177">
        <v>0</v>
      </c>
      <c r="G146" s="1177">
        <v>0</v>
      </c>
      <c r="H146" s="1181">
        <f>E146+G146</f>
        <v>270000</v>
      </c>
      <c r="I146" s="1182"/>
      <c r="J146" s="1183"/>
    </row>
    <row r="147" spans="1:10" ht="20.25" customHeight="1">
      <c r="A147" s="1184">
        <v>2</v>
      </c>
      <c r="B147" s="1219" t="s">
        <v>1354</v>
      </c>
      <c r="C147" s="1158">
        <v>1957</v>
      </c>
      <c r="D147" s="1133" t="s">
        <v>1495</v>
      </c>
      <c r="E147" s="1181">
        <v>270000</v>
      </c>
      <c r="F147" s="1135">
        <v>0</v>
      </c>
      <c r="G147" s="1135">
        <v>0</v>
      </c>
      <c r="H147" s="1181">
        <f aca="true" t="shared" si="2" ref="H147:H165">E147+G147</f>
        <v>270000</v>
      </c>
      <c r="I147" s="1161"/>
      <c r="J147" s="1162"/>
    </row>
    <row r="148" spans="1:10" ht="20.25" customHeight="1">
      <c r="A148" s="1217">
        <v>3</v>
      </c>
      <c r="B148" s="1219" t="s">
        <v>2070</v>
      </c>
      <c r="C148" s="1158">
        <v>1981</v>
      </c>
      <c r="D148" s="1133" t="s">
        <v>1495</v>
      </c>
      <c r="E148" s="1181">
        <v>270000</v>
      </c>
      <c r="F148" s="1135">
        <v>0</v>
      </c>
      <c r="G148" s="1135">
        <v>0</v>
      </c>
      <c r="H148" s="1181">
        <f t="shared" si="2"/>
        <v>270000</v>
      </c>
      <c r="I148" s="1161"/>
      <c r="J148" s="1162"/>
    </row>
    <row r="149" spans="1:10" ht="20.25" customHeight="1">
      <c r="A149" s="1184">
        <v>4</v>
      </c>
      <c r="B149" s="1219" t="s">
        <v>1987</v>
      </c>
      <c r="C149" s="1158">
        <v>1938</v>
      </c>
      <c r="D149" s="1133" t="s">
        <v>1495</v>
      </c>
      <c r="E149" s="1181">
        <v>270000</v>
      </c>
      <c r="F149" s="1135">
        <v>0</v>
      </c>
      <c r="G149" s="1135">
        <v>0</v>
      </c>
      <c r="H149" s="1181">
        <f t="shared" si="2"/>
        <v>270000</v>
      </c>
      <c r="I149" s="1161"/>
      <c r="J149" s="1162"/>
    </row>
    <row r="150" spans="1:10" ht="20.25" customHeight="1">
      <c r="A150" s="1217">
        <v>5</v>
      </c>
      <c r="B150" s="1219" t="s">
        <v>1988</v>
      </c>
      <c r="C150" s="1158">
        <v>1953</v>
      </c>
      <c r="D150" s="1158" t="s">
        <v>1559</v>
      </c>
      <c r="E150" s="1181">
        <v>270000</v>
      </c>
      <c r="F150" s="1135">
        <v>0</v>
      </c>
      <c r="G150" s="1135">
        <v>0</v>
      </c>
      <c r="H150" s="1181">
        <f t="shared" si="2"/>
        <v>270000</v>
      </c>
      <c r="I150" s="1161"/>
      <c r="J150" s="1162"/>
    </row>
    <row r="151" spans="1:10" ht="20.25" customHeight="1">
      <c r="A151" s="1184">
        <v>6</v>
      </c>
      <c r="B151" s="1219" t="s">
        <v>1989</v>
      </c>
      <c r="C151" s="1158">
        <v>1978</v>
      </c>
      <c r="D151" s="1158" t="s">
        <v>1559</v>
      </c>
      <c r="E151" s="1181">
        <v>270000</v>
      </c>
      <c r="F151" s="1135">
        <v>0</v>
      </c>
      <c r="G151" s="1135">
        <v>0</v>
      </c>
      <c r="H151" s="1181">
        <f t="shared" si="2"/>
        <v>270000</v>
      </c>
      <c r="I151" s="1161"/>
      <c r="J151" s="1162"/>
    </row>
    <row r="152" spans="1:10" ht="20.25" customHeight="1">
      <c r="A152" s="1217">
        <v>7</v>
      </c>
      <c r="B152" s="1219" t="s">
        <v>2136</v>
      </c>
      <c r="C152" s="1158">
        <v>1995</v>
      </c>
      <c r="D152" s="1158" t="s">
        <v>1559</v>
      </c>
      <c r="E152" s="1181">
        <v>270000</v>
      </c>
      <c r="F152" s="1135">
        <v>0</v>
      </c>
      <c r="G152" s="1135">
        <v>0</v>
      </c>
      <c r="H152" s="1181">
        <f t="shared" si="2"/>
        <v>270000</v>
      </c>
      <c r="I152" s="1161"/>
      <c r="J152" s="1162"/>
    </row>
    <row r="153" spans="1:10" ht="20.25" customHeight="1">
      <c r="A153" s="1184">
        <v>8</v>
      </c>
      <c r="B153" s="1219" t="s">
        <v>1990</v>
      </c>
      <c r="C153" s="1158">
        <v>1974</v>
      </c>
      <c r="D153" s="1158" t="s">
        <v>1559</v>
      </c>
      <c r="E153" s="1181">
        <v>270000</v>
      </c>
      <c r="F153" s="1135">
        <v>0</v>
      </c>
      <c r="G153" s="1135">
        <v>0</v>
      </c>
      <c r="H153" s="1181">
        <f t="shared" si="2"/>
        <v>270000</v>
      </c>
      <c r="I153" s="1161"/>
      <c r="J153" s="1162"/>
    </row>
    <row r="154" spans="1:10" ht="20.25" customHeight="1">
      <c r="A154" s="1217">
        <v>9</v>
      </c>
      <c r="B154" s="1220" t="s">
        <v>1354</v>
      </c>
      <c r="C154" s="1158">
        <v>1958</v>
      </c>
      <c r="D154" s="1158" t="s">
        <v>1559</v>
      </c>
      <c r="E154" s="1181">
        <v>270000</v>
      </c>
      <c r="F154" s="1135">
        <v>0</v>
      </c>
      <c r="G154" s="1135">
        <v>0</v>
      </c>
      <c r="H154" s="1181">
        <f t="shared" si="2"/>
        <v>270000</v>
      </c>
      <c r="I154" s="1161"/>
      <c r="J154" s="1162"/>
    </row>
    <row r="155" spans="1:10" ht="20.25" customHeight="1">
      <c r="A155" s="1184">
        <v>10</v>
      </c>
      <c r="B155" s="1219" t="s">
        <v>1991</v>
      </c>
      <c r="C155" s="1158">
        <v>1979</v>
      </c>
      <c r="D155" s="1133" t="s">
        <v>1495</v>
      </c>
      <c r="E155" s="1181">
        <v>270000</v>
      </c>
      <c r="F155" s="1135">
        <v>0</v>
      </c>
      <c r="G155" s="1135">
        <v>0</v>
      </c>
      <c r="H155" s="1181">
        <f t="shared" si="2"/>
        <v>270000</v>
      </c>
      <c r="I155" s="1161"/>
      <c r="J155" s="1162"/>
    </row>
    <row r="156" spans="1:10" ht="20.25" customHeight="1">
      <c r="A156" s="1217">
        <v>11</v>
      </c>
      <c r="B156" s="1220" t="s">
        <v>1060</v>
      </c>
      <c r="C156" s="1158">
        <v>1967</v>
      </c>
      <c r="D156" s="1158" t="s">
        <v>1559</v>
      </c>
      <c r="E156" s="1181">
        <v>270000</v>
      </c>
      <c r="F156" s="1135">
        <v>0</v>
      </c>
      <c r="G156" s="1135">
        <v>0</v>
      </c>
      <c r="H156" s="1181">
        <f t="shared" si="2"/>
        <v>270000</v>
      </c>
      <c r="I156" s="1161"/>
      <c r="J156" s="1162"/>
    </row>
    <row r="157" spans="1:10" ht="20.25" customHeight="1">
      <c r="A157" s="1184">
        <v>12</v>
      </c>
      <c r="B157" s="1220" t="s">
        <v>1992</v>
      </c>
      <c r="C157" s="1158">
        <v>1953</v>
      </c>
      <c r="D157" s="1133" t="s">
        <v>1495</v>
      </c>
      <c r="E157" s="1181">
        <v>270000</v>
      </c>
      <c r="F157" s="1135">
        <v>0</v>
      </c>
      <c r="G157" s="1135">
        <v>0</v>
      </c>
      <c r="H157" s="1181">
        <f t="shared" si="2"/>
        <v>270000</v>
      </c>
      <c r="I157" s="1161"/>
      <c r="J157" s="1162"/>
    </row>
    <row r="158" spans="1:10" ht="20.25" customHeight="1">
      <c r="A158" s="1217">
        <v>13</v>
      </c>
      <c r="B158" s="1219" t="s">
        <v>1993</v>
      </c>
      <c r="C158" s="1158">
        <v>1969</v>
      </c>
      <c r="D158" s="1158" t="s">
        <v>1559</v>
      </c>
      <c r="E158" s="1181">
        <v>270000</v>
      </c>
      <c r="F158" s="1135">
        <v>0</v>
      </c>
      <c r="G158" s="1135">
        <v>0</v>
      </c>
      <c r="H158" s="1181">
        <f t="shared" si="2"/>
        <v>270000</v>
      </c>
      <c r="I158" s="1161"/>
      <c r="J158" s="1162"/>
    </row>
    <row r="159" spans="1:10" ht="20.25" customHeight="1">
      <c r="A159" s="1184">
        <v>14</v>
      </c>
      <c r="B159" s="1219" t="s">
        <v>1994</v>
      </c>
      <c r="C159" s="1158">
        <v>1950</v>
      </c>
      <c r="D159" s="1158" t="s">
        <v>1559</v>
      </c>
      <c r="E159" s="1181">
        <v>270000</v>
      </c>
      <c r="F159" s="1135">
        <v>0</v>
      </c>
      <c r="G159" s="1135">
        <v>0</v>
      </c>
      <c r="H159" s="1181">
        <f t="shared" si="2"/>
        <v>270000</v>
      </c>
      <c r="I159" s="1161"/>
      <c r="J159" s="1162"/>
    </row>
    <row r="160" spans="1:10" ht="20.25" customHeight="1">
      <c r="A160" s="1217">
        <v>15</v>
      </c>
      <c r="B160" s="1219" t="s">
        <v>1995</v>
      </c>
      <c r="C160" s="1158">
        <v>1968</v>
      </c>
      <c r="D160" s="1133" t="s">
        <v>1495</v>
      </c>
      <c r="E160" s="1181">
        <v>270000</v>
      </c>
      <c r="F160" s="1135">
        <v>0</v>
      </c>
      <c r="G160" s="1135">
        <v>0</v>
      </c>
      <c r="H160" s="1181">
        <f t="shared" si="2"/>
        <v>270000</v>
      </c>
      <c r="I160" s="1161"/>
      <c r="J160" s="1162"/>
    </row>
    <row r="161" spans="1:10" ht="20.25" customHeight="1">
      <c r="A161" s="1184">
        <v>16</v>
      </c>
      <c r="B161" s="1219" t="s">
        <v>1996</v>
      </c>
      <c r="C161" s="1158">
        <v>1958</v>
      </c>
      <c r="D161" s="1133" t="s">
        <v>1495</v>
      </c>
      <c r="E161" s="1181">
        <v>270000</v>
      </c>
      <c r="F161" s="1135">
        <v>0</v>
      </c>
      <c r="G161" s="1135">
        <v>0</v>
      </c>
      <c r="H161" s="1181">
        <f t="shared" si="2"/>
        <v>270000</v>
      </c>
      <c r="I161" s="1161"/>
      <c r="J161" s="1162"/>
    </row>
    <row r="162" spans="1:10" ht="20.25" customHeight="1">
      <c r="A162" s="1217">
        <v>17</v>
      </c>
      <c r="B162" s="1219" t="s">
        <v>1249</v>
      </c>
      <c r="C162" s="1158">
        <v>1959</v>
      </c>
      <c r="D162" s="1133" t="s">
        <v>1495</v>
      </c>
      <c r="E162" s="1181">
        <v>270000</v>
      </c>
      <c r="F162" s="1135">
        <v>0</v>
      </c>
      <c r="G162" s="1135">
        <v>0</v>
      </c>
      <c r="H162" s="1181">
        <f t="shared" si="2"/>
        <v>270000</v>
      </c>
      <c r="I162" s="1161"/>
      <c r="J162" s="1162"/>
    </row>
    <row r="163" spans="1:10" ht="20.25" customHeight="1">
      <c r="A163" s="1184">
        <v>18</v>
      </c>
      <c r="B163" s="1219" t="s">
        <v>1997</v>
      </c>
      <c r="C163" s="1158">
        <v>1972</v>
      </c>
      <c r="D163" s="1133" t="s">
        <v>1559</v>
      </c>
      <c r="E163" s="1181">
        <v>270000</v>
      </c>
      <c r="F163" s="1135">
        <v>0</v>
      </c>
      <c r="G163" s="1135">
        <v>0</v>
      </c>
      <c r="H163" s="1181">
        <f t="shared" si="2"/>
        <v>270000</v>
      </c>
      <c r="I163" s="1161"/>
      <c r="J163" s="1162"/>
    </row>
    <row r="164" spans="1:10" ht="20.25" customHeight="1">
      <c r="A164" s="1217">
        <v>19</v>
      </c>
      <c r="B164" s="1221" t="s">
        <v>1998</v>
      </c>
      <c r="C164" s="1167">
        <v>1954</v>
      </c>
      <c r="D164" s="1136" t="s">
        <v>1559</v>
      </c>
      <c r="E164" s="1181">
        <v>270000</v>
      </c>
      <c r="F164" s="1135">
        <v>0</v>
      </c>
      <c r="G164" s="1137">
        <v>0</v>
      </c>
      <c r="H164" s="1181">
        <f t="shared" si="2"/>
        <v>270000</v>
      </c>
      <c r="I164" s="1170"/>
      <c r="J164" s="1171"/>
    </row>
    <row r="165" spans="1:10" ht="20.25" customHeight="1">
      <c r="A165" s="1184">
        <v>20</v>
      </c>
      <c r="B165" s="1299" t="s">
        <v>2301</v>
      </c>
      <c r="C165" s="948">
        <v>1935</v>
      </c>
      <c r="D165" s="1133" t="s">
        <v>1495</v>
      </c>
      <c r="E165" s="1181">
        <v>270000</v>
      </c>
      <c r="F165" s="1135">
        <v>0</v>
      </c>
      <c r="G165" s="1137">
        <v>0</v>
      </c>
      <c r="H165" s="938">
        <f t="shared" si="2"/>
        <v>270000</v>
      </c>
      <c r="I165" s="1147"/>
      <c r="J165" s="1148"/>
    </row>
    <row r="166" spans="1:10" ht="20.25" customHeight="1">
      <c r="A166" s="1217">
        <v>21</v>
      </c>
      <c r="B166" s="1299" t="s">
        <v>2363</v>
      </c>
      <c r="C166" s="948">
        <v>1963</v>
      </c>
      <c r="D166" s="1133" t="s">
        <v>1495</v>
      </c>
      <c r="E166" s="1181">
        <v>270000</v>
      </c>
      <c r="F166" s="1135">
        <v>0</v>
      </c>
      <c r="G166" s="1137">
        <v>0</v>
      </c>
      <c r="H166" s="938">
        <f>G166+E166</f>
        <v>270000</v>
      </c>
      <c r="I166" s="1147"/>
      <c r="J166" s="1148"/>
    </row>
    <row r="167" spans="1:10" ht="20.25" customHeight="1">
      <c r="A167" s="1173"/>
      <c r="B167" s="1149" t="s">
        <v>1282</v>
      </c>
      <c r="C167" s="1149"/>
      <c r="D167" s="1175"/>
      <c r="E167" s="1222">
        <f>SUM(E146:E166)</f>
        <v>5670000</v>
      </c>
      <c r="F167" s="1223">
        <v>0</v>
      </c>
      <c r="G167" s="1223">
        <f>SUM(G165:G166)</f>
        <v>0</v>
      </c>
      <c r="H167" s="1224">
        <f>SUM(E167:G167)</f>
        <v>5670000</v>
      </c>
      <c r="I167" s="1155"/>
      <c r="J167" s="190"/>
    </row>
    <row r="168" spans="1:10" ht="20.25" customHeight="1">
      <c r="A168" s="1225" t="s">
        <v>2017</v>
      </c>
      <c r="B168" s="1456" t="s">
        <v>1226</v>
      </c>
      <c r="C168" s="1456"/>
      <c r="D168" s="1456"/>
      <c r="E168" s="1456"/>
      <c r="F168" s="1456"/>
      <c r="G168" s="1456"/>
      <c r="H168" s="1456"/>
      <c r="I168" s="1456"/>
      <c r="J168" s="1456"/>
    </row>
    <row r="169" spans="1:10" ht="20.25" customHeight="1">
      <c r="A169" s="1227">
        <v>1</v>
      </c>
      <c r="B169" s="1447"/>
      <c r="C169" s="1448"/>
      <c r="D169" s="1449"/>
      <c r="E169" s="938"/>
      <c r="F169" s="1228"/>
      <c r="G169" s="1228"/>
      <c r="H169" s="1181"/>
      <c r="I169" s="1226"/>
      <c r="J169" s="1226"/>
    </row>
    <row r="170" spans="1:10" ht="20.25" customHeight="1">
      <c r="A170" s="1227">
        <v>2</v>
      </c>
      <c r="B170" s="1447"/>
      <c r="C170" s="1448"/>
      <c r="D170" s="1449"/>
      <c r="E170" s="938"/>
      <c r="F170" s="1228"/>
      <c r="G170" s="1197"/>
      <c r="H170" s="1181"/>
      <c r="I170" s="1226"/>
      <c r="J170" s="1226"/>
    </row>
    <row r="171" spans="1:10" ht="20.25" customHeight="1">
      <c r="A171" s="1187"/>
      <c r="B171" s="161" t="s">
        <v>1282</v>
      </c>
      <c r="C171" s="1229"/>
      <c r="D171" s="1230"/>
      <c r="E171" s="1231">
        <f>SUM(E169:E170)</f>
        <v>0</v>
      </c>
      <c r="F171" s="1231">
        <f>SUM(F169:F170)</f>
        <v>0</v>
      </c>
      <c r="G171" s="1231">
        <f>SUM(G169:G170)</f>
        <v>0</v>
      </c>
      <c r="H171" s="1231">
        <f>SUM(H169:H170)</f>
        <v>0</v>
      </c>
      <c r="I171" s="1232"/>
      <c r="J171" s="1196"/>
    </row>
    <row r="172" spans="1:10" ht="20.25" customHeight="1">
      <c r="A172" s="1233"/>
      <c r="B172" s="1188" t="s">
        <v>1234</v>
      </c>
      <c r="C172" s="1189"/>
      <c r="D172" s="1234"/>
      <c r="E172" s="1235">
        <f>E167+E144+E133+E128+E118+E107+E102+E86+E35+E28+E18+E12+E171</f>
        <v>51840000</v>
      </c>
      <c r="F172" s="1235">
        <f>F167+F144+F133+F128+F118+F107+F102+F86+F35+F28+F18+F12+F171</f>
        <v>0</v>
      </c>
      <c r="G172" s="1235">
        <f>G167+G144+G133+G128+G118+G107+G102+G86+G35+G28+G18+G12+G171</f>
        <v>0</v>
      </c>
      <c r="H172" s="1235">
        <f>H167+H144+H133+H128+H118+H107+H102+H86+H35+H28+H18+H12+H171</f>
        <v>51840000</v>
      </c>
      <c r="I172" s="1195"/>
      <c r="J172" s="1196"/>
    </row>
    <row r="173" spans="1:10" ht="23.25" customHeight="1">
      <c r="A173" s="1445" t="s">
        <v>2108</v>
      </c>
      <c r="B173" s="1445"/>
      <c r="C173" s="1445"/>
      <c r="D173" s="1445"/>
      <c r="E173" s="1445"/>
      <c r="F173" s="1445"/>
      <c r="G173" s="1445"/>
      <c r="H173" s="1445"/>
      <c r="I173" s="1445"/>
      <c r="J173" s="1445"/>
    </row>
    <row r="174" spans="1:10" ht="16.5">
      <c r="A174" s="1236"/>
      <c r="B174" s="1236"/>
      <c r="C174" s="1236"/>
      <c r="D174" s="1236"/>
      <c r="E174" s="1446" t="s">
        <v>2514</v>
      </c>
      <c r="F174" s="1446"/>
      <c r="G174" s="1446"/>
      <c r="H174" s="1446"/>
      <c r="I174" s="1446"/>
      <c r="J174" s="1446"/>
    </row>
    <row r="175" spans="1:10" ht="16.5">
      <c r="A175" s="222"/>
      <c r="B175" s="222" t="s">
        <v>2393</v>
      </c>
      <c r="C175" s="222"/>
      <c r="D175" s="222"/>
      <c r="E175" s="1444" t="s">
        <v>606</v>
      </c>
      <c r="F175" s="1444"/>
      <c r="G175" s="1444" t="s">
        <v>605</v>
      </c>
      <c r="H175" s="1444"/>
      <c r="I175" s="1444"/>
      <c r="J175" s="1444"/>
    </row>
    <row r="176" spans="1:10" ht="16.5">
      <c r="A176" s="222"/>
      <c r="B176" s="222"/>
      <c r="C176" s="222"/>
      <c r="D176" s="222"/>
      <c r="E176" s="222"/>
      <c r="F176" s="1114"/>
      <c r="G176" s="1114"/>
      <c r="H176" s="222"/>
      <c r="I176" s="222"/>
      <c r="J176" s="222"/>
    </row>
    <row r="177" spans="1:10" ht="16.5">
      <c r="A177" s="222"/>
      <c r="B177" s="222"/>
      <c r="C177" s="222"/>
      <c r="D177" s="222"/>
      <c r="E177" s="222"/>
      <c r="F177" s="1114"/>
      <c r="G177" s="1114"/>
      <c r="H177" s="222"/>
      <c r="I177" s="222"/>
      <c r="J177" s="222"/>
    </row>
    <row r="178" spans="1:10" ht="16.5">
      <c r="A178" s="222"/>
      <c r="B178" s="222"/>
      <c r="C178" s="222"/>
      <c r="D178" s="222"/>
      <c r="E178" s="222"/>
      <c r="F178" s="1114"/>
      <c r="G178" s="1114"/>
      <c r="H178" s="222"/>
      <c r="I178" s="222"/>
      <c r="J178" s="222"/>
    </row>
    <row r="179" spans="1:10" ht="16.5">
      <c r="A179" s="222"/>
      <c r="B179" s="1443" t="s">
        <v>908</v>
      </c>
      <c r="C179" s="1443"/>
      <c r="D179" s="222"/>
      <c r="E179" s="1443" t="s">
        <v>909</v>
      </c>
      <c r="F179" s="1443"/>
      <c r="G179" s="1443"/>
      <c r="H179" s="222"/>
      <c r="I179" s="222"/>
      <c r="J179" s="222"/>
    </row>
    <row r="180" spans="1:10" ht="16.5">
      <c r="A180" s="222"/>
      <c r="B180" s="222"/>
      <c r="C180" s="222"/>
      <c r="D180" s="222"/>
      <c r="E180" s="1237"/>
      <c r="F180" s="1114"/>
      <c r="G180" s="1114"/>
      <c r="H180" s="222"/>
      <c r="I180" s="222"/>
      <c r="J180" s="222"/>
    </row>
    <row r="181" spans="1:10" ht="16.5">
      <c r="A181" s="222"/>
      <c r="B181" s="1444" t="s">
        <v>585</v>
      </c>
      <c r="C181" s="1444"/>
      <c r="D181" s="1444"/>
      <c r="E181" s="1444"/>
      <c r="F181" s="1444"/>
      <c r="G181" s="1444"/>
      <c r="H181" s="1444"/>
      <c r="I181" s="222"/>
      <c r="J181" s="222"/>
    </row>
    <row r="182" spans="1:10" ht="16.5">
      <c r="A182" s="222"/>
      <c r="B182" s="222" t="s">
        <v>584</v>
      </c>
      <c r="C182" s="1444" t="s">
        <v>473</v>
      </c>
      <c r="D182" s="1444"/>
      <c r="E182" s="1444"/>
      <c r="F182" s="1444"/>
      <c r="G182" s="1444"/>
      <c r="H182" s="1444"/>
      <c r="I182" s="222"/>
      <c r="J182" s="222"/>
    </row>
    <row r="183" spans="1:10" ht="16.5">
      <c r="A183" s="1236"/>
      <c r="B183" s="1236"/>
      <c r="C183" s="1236"/>
      <c r="D183" s="1236"/>
      <c r="E183" s="1236"/>
      <c r="F183" s="1238"/>
      <c r="G183" s="1238"/>
      <c r="H183" s="1236"/>
      <c r="I183" s="1236"/>
      <c r="J183" s="1236"/>
    </row>
    <row r="184" spans="1:10" ht="16.5">
      <c r="A184" s="1236"/>
      <c r="B184" s="1236"/>
      <c r="C184" s="1236"/>
      <c r="D184" s="1236"/>
      <c r="E184" s="1236"/>
      <c r="F184" s="1238"/>
      <c r="G184" s="1238"/>
      <c r="H184" s="1236"/>
      <c r="I184" s="1236"/>
      <c r="J184" s="1236"/>
    </row>
    <row r="185" spans="1:10" ht="16.5">
      <c r="A185" s="1236"/>
      <c r="B185" s="1236"/>
      <c r="C185" s="1236"/>
      <c r="D185" s="1236"/>
      <c r="E185" s="1236"/>
      <c r="F185" s="1238"/>
      <c r="G185" s="1238"/>
      <c r="H185" s="1236"/>
      <c r="I185" s="1236"/>
      <c r="J185" s="1236"/>
    </row>
    <row r="186" spans="1:10" ht="16.5">
      <c r="A186" s="1236"/>
      <c r="B186" s="1236"/>
      <c r="C186" s="1236"/>
      <c r="D186" s="1236"/>
      <c r="E186" s="1236"/>
      <c r="F186" s="1238"/>
      <c r="G186" s="1238"/>
      <c r="H186" s="1236"/>
      <c r="I186" s="1236"/>
      <c r="J186" s="1236"/>
    </row>
    <row r="187" spans="1:10" ht="16.5">
      <c r="A187" s="1236"/>
      <c r="B187" s="1236"/>
      <c r="C187" s="1236"/>
      <c r="D187" s="1236"/>
      <c r="E187" s="1236"/>
      <c r="F187" s="1238"/>
      <c r="G187" s="1238"/>
      <c r="H187" s="1236"/>
      <c r="I187" s="1236"/>
      <c r="J187" s="1236"/>
    </row>
    <row r="188" spans="1:10" ht="16.5">
      <c r="A188" s="1236"/>
      <c r="B188" s="1236"/>
      <c r="C188" s="1236"/>
      <c r="D188" s="1236"/>
      <c r="E188" s="1236"/>
      <c r="F188" s="1238"/>
      <c r="G188" s="1238"/>
      <c r="H188" s="1236"/>
      <c r="I188" s="1236"/>
      <c r="J188" s="1236"/>
    </row>
  </sheetData>
  <mergeCells count="38">
    <mergeCell ref="A1:C1"/>
    <mergeCell ref="A2:C2"/>
    <mergeCell ref="B3:J3"/>
    <mergeCell ref="F7:F8"/>
    <mergeCell ref="B4:I4"/>
    <mergeCell ref="B5:C5"/>
    <mergeCell ref="F6:G6"/>
    <mergeCell ref="G7:G8"/>
    <mergeCell ref="A6:A8"/>
    <mergeCell ref="H6:H8"/>
    <mergeCell ref="I6:I8"/>
    <mergeCell ref="J6:J8"/>
    <mergeCell ref="B9:J9"/>
    <mergeCell ref="B6:B8"/>
    <mergeCell ref="C6:C8"/>
    <mergeCell ref="D6:D8"/>
    <mergeCell ref="E6:E8"/>
    <mergeCell ref="B19:J19"/>
    <mergeCell ref="A29:J29"/>
    <mergeCell ref="B87:J87"/>
    <mergeCell ref="A36:E36"/>
    <mergeCell ref="B103:J103"/>
    <mergeCell ref="B108:J108"/>
    <mergeCell ref="B119:J119"/>
    <mergeCell ref="B129:J129"/>
    <mergeCell ref="B169:D169"/>
    <mergeCell ref="B170:D170"/>
    <mergeCell ref="B134:J134"/>
    <mergeCell ref="B145:J145"/>
    <mergeCell ref="B168:J168"/>
    <mergeCell ref="A173:J173"/>
    <mergeCell ref="E174:J174"/>
    <mergeCell ref="E175:F175"/>
    <mergeCell ref="G175:J175"/>
    <mergeCell ref="B179:C179"/>
    <mergeCell ref="E179:G179"/>
    <mergeCell ref="B181:H181"/>
    <mergeCell ref="C182:H182"/>
  </mergeCells>
  <printOptions/>
  <pageMargins left="0.39" right="0.2" top="0.61" bottom="0.39" header="0.5" footer="0.2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8"/>
  <sheetViews>
    <sheetView workbookViewId="0" topLeftCell="A1">
      <selection activeCell="J406" sqref="J406"/>
    </sheetView>
  </sheetViews>
  <sheetFormatPr defaultColWidth="9.00390625" defaultRowHeight="19.5" customHeight="1"/>
  <cols>
    <col min="1" max="1" width="4.25390625" style="7" customWidth="1"/>
    <col min="2" max="2" width="19.75390625" style="7" customWidth="1"/>
    <col min="3" max="3" width="6.125" style="517" customWidth="1"/>
    <col min="4" max="4" width="10.625" style="7" customWidth="1"/>
    <col min="5" max="5" width="10.50390625" style="7" customWidth="1"/>
    <col min="6" max="6" width="6.375" style="7" customWidth="1"/>
    <col min="7" max="7" width="7.875" style="7" customWidth="1"/>
    <col min="8" max="8" width="11.125" style="7" customWidth="1"/>
    <col min="9" max="9" width="8.00390625" style="7" customWidth="1"/>
    <col min="10" max="10" width="10.00390625" style="518" customWidth="1"/>
    <col min="11" max="16384" width="9.00390625" style="7" customWidth="1"/>
  </cols>
  <sheetData>
    <row r="1" spans="1:10" s="261" customFormat="1" ht="19.5" customHeight="1">
      <c r="A1" s="152" t="s">
        <v>2227</v>
      </c>
      <c r="B1" s="152"/>
      <c r="C1" s="32"/>
      <c r="D1" s="48"/>
      <c r="E1" s="49"/>
      <c r="F1" s="32"/>
      <c r="G1" s="32"/>
      <c r="H1" s="49"/>
      <c r="I1" s="32"/>
      <c r="J1" s="49"/>
    </row>
    <row r="2" spans="1:10" s="261" customFormat="1" ht="19.5" customHeight="1">
      <c r="A2" s="1472" t="s">
        <v>634</v>
      </c>
      <c r="B2" s="1472"/>
      <c r="C2" s="42"/>
      <c r="D2" s="48"/>
      <c r="E2" s="50"/>
      <c r="F2" s="42"/>
      <c r="G2" s="42"/>
      <c r="H2" s="50"/>
      <c r="I2" s="42"/>
      <c r="J2" s="50"/>
    </row>
    <row r="3" spans="1:10" s="261" customFormat="1" ht="19.5" customHeight="1">
      <c r="A3" s="32"/>
      <c r="B3" s="1420" t="s">
        <v>1315</v>
      </c>
      <c r="C3" s="1420"/>
      <c r="D3" s="1420"/>
      <c r="E3" s="1420"/>
      <c r="F3" s="1420"/>
      <c r="G3" s="1420"/>
      <c r="H3" s="1420"/>
      <c r="I3" s="1420"/>
      <c r="J3" s="1420"/>
    </row>
    <row r="4" spans="1:10" s="261" customFormat="1" ht="19.5" customHeight="1">
      <c r="A4" s="1412" t="s">
        <v>2515</v>
      </c>
      <c r="B4" s="1412"/>
      <c r="C4" s="1412"/>
      <c r="D4" s="1412"/>
      <c r="E4" s="1412"/>
      <c r="F4" s="1412"/>
      <c r="G4" s="1412"/>
      <c r="H4" s="1412"/>
      <c r="I4" s="43"/>
      <c r="J4" s="51"/>
    </row>
    <row r="5" spans="1:10" s="261" customFormat="1" ht="19.5" customHeight="1">
      <c r="A5" s="1413" t="s">
        <v>1240</v>
      </c>
      <c r="B5" s="1413"/>
      <c r="C5" s="225"/>
      <c r="D5" s="44"/>
      <c r="E5" s="385"/>
      <c r="F5" s="386"/>
      <c r="G5" s="387"/>
      <c r="H5" s="385"/>
      <c r="I5" s="42"/>
      <c r="J5" s="50"/>
    </row>
    <row r="6" spans="1:10" s="261" customFormat="1" ht="19.5" customHeight="1">
      <c r="A6" s="1406" t="s">
        <v>1229</v>
      </c>
      <c r="B6" s="1406" t="s">
        <v>1316</v>
      </c>
      <c r="C6" s="1406" t="s">
        <v>1317</v>
      </c>
      <c r="D6" s="1406" t="s">
        <v>1239</v>
      </c>
      <c r="E6" s="1406" t="s">
        <v>1318</v>
      </c>
      <c r="F6" s="1406" t="s">
        <v>1319</v>
      </c>
      <c r="G6" s="1406"/>
      <c r="H6" s="1406" t="s">
        <v>1320</v>
      </c>
      <c r="I6" s="1393" t="s">
        <v>1321</v>
      </c>
      <c r="J6" s="1417" t="s">
        <v>599</v>
      </c>
    </row>
    <row r="7" spans="1:10" s="261" customFormat="1" ht="19.5" customHeight="1">
      <c r="A7" s="1406"/>
      <c r="B7" s="1406"/>
      <c r="C7" s="1406"/>
      <c r="D7" s="1406"/>
      <c r="E7" s="1406"/>
      <c r="F7" s="491" t="s">
        <v>1322</v>
      </c>
      <c r="G7" s="23" t="s">
        <v>1323</v>
      </c>
      <c r="H7" s="1406"/>
      <c r="I7" s="1393"/>
      <c r="J7" s="1405"/>
    </row>
    <row r="8" spans="1:10" s="261" customFormat="1" ht="19.5" customHeight="1">
      <c r="A8" s="1414" t="s">
        <v>1893</v>
      </c>
      <c r="B8" s="1415"/>
      <c r="C8" s="1415"/>
      <c r="D8" s="1415"/>
      <c r="E8" s="1415"/>
      <c r="F8" s="1415"/>
      <c r="G8" s="1415"/>
      <c r="H8" s="1415"/>
      <c r="I8" s="1415"/>
      <c r="J8" s="1416"/>
    </row>
    <row r="9" spans="1:10" s="173" customFormat="1" ht="19.5" customHeight="1">
      <c r="A9" s="785">
        <v>1</v>
      </c>
      <c r="B9" s="788" t="s">
        <v>1894</v>
      </c>
      <c r="C9" s="788">
        <v>2004</v>
      </c>
      <c r="D9" s="788" t="s">
        <v>1327</v>
      </c>
      <c r="E9" s="789">
        <v>405000</v>
      </c>
      <c r="F9" s="790"/>
      <c r="G9" s="790"/>
      <c r="H9" s="789">
        <f>E9+G9</f>
        <v>405000</v>
      </c>
      <c r="I9" s="786"/>
      <c r="J9" s="786"/>
    </row>
    <row r="10" spans="1:10" s="173" customFormat="1" ht="19.5" customHeight="1">
      <c r="A10" s="785">
        <v>2</v>
      </c>
      <c r="B10" s="790" t="s">
        <v>1895</v>
      </c>
      <c r="C10" s="790">
        <v>2005</v>
      </c>
      <c r="D10" s="790" t="s">
        <v>1328</v>
      </c>
      <c r="E10" s="789">
        <v>405000</v>
      </c>
      <c r="F10" s="790"/>
      <c r="G10" s="790"/>
      <c r="H10" s="789">
        <f>E10+G10</f>
        <v>405000</v>
      </c>
      <c r="I10" s="787"/>
      <c r="J10" s="786"/>
    </row>
    <row r="11" spans="1:10" s="261" customFormat="1" ht="19.5" customHeight="1">
      <c r="A11" s="1407" t="s">
        <v>1234</v>
      </c>
      <c r="B11" s="1408"/>
      <c r="C11" s="1408"/>
      <c r="D11" s="1409"/>
      <c r="E11" s="9">
        <f>SUM(E9:E10)</f>
        <v>810000</v>
      </c>
      <c r="F11" s="492"/>
      <c r="G11" s="492"/>
      <c r="H11" s="9">
        <f>SUM(H9:H10)</f>
        <v>810000</v>
      </c>
      <c r="I11" s="492"/>
      <c r="J11" s="492"/>
    </row>
    <row r="12" spans="1:10" s="261" customFormat="1" ht="19.5" customHeight="1">
      <c r="A12" s="1414" t="s">
        <v>1324</v>
      </c>
      <c r="B12" s="1415"/>
      <c r="C12" s="1415"/>
      <c r="D12" s="1415"/>
      <c r="E12" s="1415"/>
      <c r="F12" s="1415"/>
      <c r="G12" s="1415"/>
      <c r="H12" s="1415"/>
      <c r="I12" s="1415"/>
      <c r="J12" s="1416"/>
    </row>
    <row r="13" spans="1:10" s="261" customFormat="1" ht="19.5" customHeight="1">
      <c r="A13" s="1">
        <v>1</v>
      </c>
      <c r="B13" s="3" t="s">
        <v>2</v>
      </c>
      <c r="C13" s="228">
        <v>1943</v>
      </c>
      <c r="D13" s="3" t="s">
        <v>1328</v>
      </c>
      <c r="E13" s="22">
        <v>405000</v>
      </c>
      <c r="F13" s="10"/>
      <c r="G13" s="25"/>
      <c r="H13" s="41">
        <v>405000</v>
      </c>
      <c r="I13" s="36"/>
      <c r="J13" s="271"/>
    </row>
    <row r="14" spans="1:10" s="261" customFormat="1" ht="19.5" customHeight="1">
      <c r="A14" s="1407" t="s">
        <v>1234</v>
      </c>
      <c r="B14" s="1408"/>
      <c r="C14" s="1408"/>
      <c r="D14" s="1409"/>
      <c r="E14" s="9">
        <f>SUM(E13:E13)</f>
        <v>405000</v>
      </c>
      <c r="F14" s="34"/>
      <c r="G14" s="33"/>
      <c r="H14" s="8">
        <f>SUM(H13:H13)</f>
        <v>405000</v>
      </c>
      <c r="I14" s="24"/>
      <c r="J14" s="271"/>
    </row>
    <row r="15" spans="1:10" s="261" customFormat="1" ht="19.5" customHeight="1">
      <c r="A15" s="1410" t="s">
        <v>1334</v>
      </c>
      <c r="B15" s="1411"/>
      <c r="C15" s="1411"/>
      <c r="D15" s="1411"/>
      <c r="E15" s="1411"/>
      <c r="F15" s="1411"/>
      <c r="G15" s="1411"/>
      <c r="H15" s="1398"/>
      <c r="I15" s="384"/>
      <c r="J15" s="271"/>
    </row>
    <row r="16" spans="1:10" s="261" customFormat="1" ht="19.5" customHeight="1">
      <c r="A16" s="1">
        <v>1</v>
      </c>
      <c r="B16" s="1" t="s">
        <v>1335</v>
      </c>
      <c r="C16" s="227">
        <v>1978</v>
      </c>
      <c r="D16" s="1" t="s">
        <v>1336</v>
      </c>
      <c r="E16" s="22">
        <v>270000</v>
      </c>
      <c r="F16" s="22"/>
      <c r="G16" s="22"/>
      <c r="H16" s="22">
        <v>270000</v>
      </c>
      <c r="I16" s="37"/>
      <c r="J16" s="271"/>
    </row>
    <row r="17" spans="1:10" s="261" customFormat="1" ht="19.5" customHeight="1">
      <c r="A17" s="1">
        <v>2</v>
      </c>
      <c r="B17" s="1" t="s">
        <v>1337</v>
      </c>
      <c r="C17" s="227">
        <v>1966</v>
      </c>
      <c r="D17" s="1" t="s">
        <v>1621</v>
      </c>
      <c r="E17" s="22">
        <v>270000</v>
      </c>
      <c r="F17" s="22"/>
      <c r="G17" s="22"/>
      <c r="H17" s="22">
        <v>270000</v>
      </c>
      <c r="I17" s="37"/>
      <c r="J17" s="271"/>
    </row>
    <row r="18" spans="1:10" s="261" customFormat="1" ht="19.5" customHeight="1">
      <c r="A18" s="1">
        <v>3</v>
      </c>
      <c r="B18" s="263" t="s">
        <v>846</v>
      </c>
      <c r="C18" s="227">
        <v>1963</v>
      </c>
      <c r="D18" s="264" t="s">
        <v>216</v>
      </c>
      <c r="E18" s="22">
        <v>270000</v>
      </c>
      <c r="F18" s="22"/>
      <c r="G18" s="22"/>
      <c r="H18" s="22">
        <f>E18+G18</f>
        <v>270000</v>
      </c>
      <c r="I18" s="160"/>
      <c r="J18" s="270"/>
    </row>
    <row r="19" spans="1:10" s="261" customFormat="1" ht="19.5" customHeight="1">
      <c r="A19" s="1407" t="s">
        <v>1234</v>
      </c>
      <c r="B19" s="1394"/>
      <c r="C19" s="1394"/>
      <c r="D19" s="1395"/>
      <c r="E19" s="9">
        <f>SUM(E16:E18)</f>
        <v>810000</v>
      </c>
      <c r="F19" s="9"/>
      <c r="G19" s="9"/>
      <c r="H19" s="9">
        <f>SUM(H16:H18)</f>
        <v>810000</v>
      </c>
      <c r="I19" s="24"/>
      <c r="J19" s="271"/>
    </row>
    <row r="20" spans="1:10" s="261" customFormat="1" ht="19.5" customHeight="1">
      <c r="A20" s="1399" t="s">
        <v>1338</v>
      </c>
      <c r="B20" s="1400"/>
      <c r="C20" s="1400"/>
      <c r="D20" s="1400"/>
      <c r="E20" s="1400"/>
      <c r="F20" s="1400"/>
      <c r="G20" s="1400"/>
      <c r="H20" s="1400"/>
      <c r="I20" s="1400"/>
      <c r="J20" s="1401"/>
    </row>
    <row r="21" spans="1:10" ht="19.5" customHeight="1">
      <c r="A21" s="1">
        <v>1</v>
      </c>
      <c r="B21" s="1" t="s">
        <v>1339</v>
      </c>
      <c r="C21" s="227">
        <v>1973</v>
      </c>
      <c r="D21" s="1" t="s">
        <v>1340</v>
      </c>
      <c r="E21" s="22">
        <v>540000</v>
      </c>
      <c r="F21" s="22"/>
      <c r="G21" s="22"/>
      <c r="H21" s="22">
        <v>540000</v>
      </c>
      <c r="I21" s="31"/>
      <c r="J21" s="271"/>
    </row>
    <row r="22" spans="1:10" ht="19.5" customHeight="1">
      <c r="A22" s="1">
        <v>2</v>
      </c>
      <c r="B22" s="1" t="s">
        <v>1341</v>
      </c>
      <c r="C22" s="227">
        <v>1972</v>
      </c>
      <c r="D22" s="1" t="s">
        <v>1342</v>
      </c>
      <c r="E22" s="22">
        <v>540000</v>
      </c>
      <c r="F22" s="22"/>
      <c r="G22" s="22"/>
      <c r="H22" s="22">
        <v>540000</v>
      </c>
      <c r="I22" s="31"/>
      <c r="J22" s="271"/>
    </row>
    <row r="23" spans="1:10" ht="19.5" customHeight="1">
      <c r="A23" s="1">
        <v>3</v>
      </c>
      <c r="B23" s="3" t="s">
        <v>2783</v>
      </c>
      <c r="C23" s="228">
        <v>1965</v>
      </c>
      <c r="D23" s="3" t="s">
        <v>1327</v>
      </c>
      <c r="E23" s="22">
        <v>540000</v>
      </c>
      <c r="F23" s="22"/>
      <c r="G23" s="22"/>
      <c r="H23" s="22">
        <v>540000</v>
      </c>
      <c r="I23" s="37"/>
      <c r="J23" s="271"/>
    </row>
    <row r="24" spans="1:10" ht="19.5" customHeight="1">
      <c r="A24" s="1">
        <v>4</v>
      </c>
      <c r="B24" s="1" t="s">
        <v>1074</v>
      </c>
      <c r="C24" s="227">
        <v>1983</v>
      </c>
      <c r="D24" s="1" t="s">
        <v>1513</v>
      </c>
      <c r="E24" s="22">
        <v>540000</v>
      </c>
      <c r="F24" s="154"/>
      <c r="G24" s="22"/>
      <c r="H24" s="22">
        <v>540000</v>
      </c>
      <c r="I24" s="36"/>
      <c r="J24" s="271"/>
    </row>
    <row r="25" spans="1:10" ht="19.5" customHeight="1">
      <c r="A25" s="1">
        <v>5</v>
      </c>
      <c r="B25" s="263" t="s">
        <v>217</v>
      </c>
      <c r="C25" s="227">
        <v>1985</v>
      </c>
      <c r="D25" s="264" t="s">
        <v>1325</v>
      </c>
      <c r="E25" s="22">
        <v>540000</v>
      </c>
      <c r="F25" s="154"/>
      <c r="G25" s="22"/>
      <c r="H25" s="22">
        <v>540000</v>
      </c>
      <c r="I25" s="36"/>
      <c r="J25" s="271"/>
    </row>
    <row r="26" spans="1:10" ht="19.5" customHeight="1">
      <c r="A26" s="1">
        <v>6</v>
      </c>
      <c r="B26" s="263" t="s">
        <v>2417</v>
      </c>
      <c r="C26" s="227">
        <v>1985</v>
      </c>
      <c r="D26" s="264" t="s">
        <v>1325</v>
      </c>
      <c r="E26" s="22">
        <v>540000</v>
      </c>
      <c r="F26" s="154"/>
      <c r="G26" s="22"/>
      <c r="H26" s="22">
        <v>540000</v>
      </c>
      <c r="I26" s="160"/>
      <c r="J26" s="270"/>
    </row>
    <row r="27" spans="1:10" ht="19.5" customHeight="1">
      <c r="A27" s="1407" t="s">
        <v>1234</v>
      </c>
      <c r="B27" s="1394"/>
      <c r="C27" s="1394"/>
      <c r="D27" s="1395"/>
      <c r="E27" s="9">
        <f>SUM(E21:E26)</f>
        <v>3240000</v>
      </c>
      <c r="F27" s="9"/>
      <c r="G27" s="9"/>
      <c r="H27" s="9">
        <f>E27+G27</f>
        <v>3240000</v>
      </c>
      <c r="I27" s="24"/>
      <c r="J27" s="271"/>
    </row>
    <row r="28" spans="1:10" ht="19.5" customHeight="1">
      <c r="A28" s="24"/>
      <c r="B28" s="1396" t="s">
        <v>1760</v>
      </c>
      <c r="C28" s="1397"/>
      <c r="D28" s="1397"/>
      <c r="E28" s="1397"/>
      <c r="F28" s="1397"/>
      <c r="G28" s="1397"/>
      <c r="H28" s="1397"/>
      <c r="I28" s="1397"/>
      <c r="J28" s="1389"/>
    </row>
    <row r="29" spans="1:10" ht="19.5" customHeight="1">
      <c r="A29" s="2">
        <v>1</v>
      </c>
      <c r="B29" s="2" t="s">
        <v>1343</v>
      </c>
      <c r="C29" s="226">
        <v>1951</v>
      </c>
      <c r="D29" s="2" t="s">
        <v>1325</v>
      </c>
      <c r="E29" s="41">
        <v>405000</v>
      </c>
      <c r="F29" s="2"/>
      <c r="G29" s="2"/>
      <c r="H29" s="41">
        <v>405000</v>
      </c>
      <c r="I29" s="36"/>
      <c r="J29" s="271"/>
    </row>
    <row r="30" spans="1:10" ht="19.5" customHeight="1">
      <c r="A30" s="1">
        <v>2</v>
      </c>
      <c r="B30" s="1" t="s">
        <v>1344</v>
      </c>
      <c r="C30" s="227">
        <v>1937</v>
      </c>
      <c r="D30" s="1" t="s">
        <v>1342</v>
      </c>
      <c r="E30" s="41">
        <v>405000</v>
      </c>
      <c r="F30" s="1"/>
      <c r="G30" s="1"/>
      <c r="H30" s="41">
        <v>405000</v>
      </c>
      <c r="I30" s="37"/>
      <c r="J30" s="271"/>
    </row>
    <row r="31" spans="1:10" ht="19.5" customHeight="1">
      <c r="A31" s="2">
        <v>3</v>
      </c>
      <c r="B31" s="1" t="s">
        <v>1345</v>
      </c>
      <c r="C31" s="227">
        <v>1941</v>
      </c>
      <c r="D31" s="1" t="s">
        <v>1342</v>
      </c>
      <c r="E31" s="41">
        <v>405000</v>
      </c>
      <c r="F31" s="1"/>
      <c r="G31" s="1"/>
      <c r="H31" s="41">
        <v>405000</v>
      </c>
      <c r="I31" s="37"/>
      <c r="J31" s="271"/>
    </row>
    <row r="32" spans="1:10" ht="19.5" customHeight="1">
      <c r="A32" s="1">
        <v>4</v>
      </c>
      <c r="B32" s="1" t="s">
        <v>1346</v>
      </c>
      <c r="C32" s="227">
        <v>1942</v>
      </c>
      <c r="D32" s="1" t="s">
        <v>1342</v>
      </c>
      <c r="E32" s="41">
        <v>405000</v>
      </c>
      <c r="F32" s="1"/>
      <c r="G32" s="1"/>
      <c r="H32" s="41">
        <v>405000</v>
      </c>
      <c r="I32" s="37"/>
      <c r="J32" s="271"/>
    </row>
    <row r="33" spans="1:10" ht="19.5" customHeight="1">
      <c r="A33" s="2">
        <v>5</v>
      </c>
      <c r="B33" s="1" t="s">
        <v>1347</v>
      </c>
      <c r="C33" s="227">
        <v>1947</v>
      </c>
      <c r="D33" s="1" t="s">
        <v>1342</v>
      </c>
      <c r="E33" s="41">
        <v>405000</v>
      </c>
      <c r="F33" s="1"/>
      <c r="G33" s="1"/>
      <c r="H33" s="41">
        <v>405000</v>
      </c>
      <c r="I33" s="37"/>
      <c r="J33" s="271"/>
    </row>
    <row r="34" spans="1:10" ht="19.5" customHeight="1">
      <c r="A34" s="1">
        <v>6</v>
      </c>
      <c r="B34" s="1" t="s">
        <v>1348</v>
      </c>
      <c r="C34" s="227">
        <v>1946</v>
      </c>
      <c r="D34" s="1" t="s">
        <v>1336</v>
      </c>
      <c r="E34" s="41">
        <v>405000</v>
      </c>
      <c r="F34" s="1"/>
      <c r="G34" s="1"/>
      <c r="H34" s="41">
        <v>405000</v>
      </c>
      <c r="I34" s="37"/>
      <c r="J34" s="271"/>
    </row>
    <row r="35" spans="1:10" ht="19.5" customHeight="1">
      <c r="A35" s="2">
        <v>7</v>
      </c>
      <c r="B35" s="1" t="s">
        <v>1349</v>
      </c>
      <c r="C35" s="227">
        <v>1950</v>
      </c>
      <c r="D35" s="1" t="s">
        <v>1336</v>
      </c>
      <c r="E35" s="41">
        <v>405000</v>
      </c>
      <c r="F35" s="1"/>
      <c r="G35" s="1"/>
      <c r="H35" s="41">
        <v>405000</v>
      </c>
      <c r="I35" s="37"/>
      <c r="J35" s="271"/>
    </row>
    <row r="36" spans="1:10" ht="19.5" customHeight="1">
      <c r="A36" s="1">
        <v>8</v>
      </c>
      <c r="B36" s="1" t="s">
        <v>1350</v>
      </c>
      <c r="C36" s="227">
        <v>1945</v>
      </c>
      <c r="D36" s="1" t="s">
        <v>1619</v>
      </c>
      <c r="E36" s="41">
        <v>405000</v>
      </c>
      <c r="F36" s="1"/>
      <c r="G36" s="1"/>
      <c r="H36" s="41">
        <v>405000</v>
      </c>
      <c r="I36" s="37"/>
      <c r="J36" s="271"/>
    </row>
    <row r="37" spans="1:10" ht="19.5" customHeight="1">
      <c r="A37" s="2">
        <v>9</v>
      </c>
      <c r="B37" s="1" t="s">
        <v>1351</v>
      </c>
      <c r="C37" s="227">
        <v>1950</v>
      </c>
      <c r="D37" s="1" t="s">
        <v>1619</v>
      </c>
      <c r="E37" s="41">
        <v>405000</v>
      </c>
      <c r="F37" s="1"/>
      <c r="G37" s="1"/>
      <c r="H37" s="41">
        <v>405000</v>
      </c>
      <c r="I37" s="37"/>
      <c r="J37" s="271"/>
    </row>
    <row r="38" spans="1:10" ht="19.5" customHeight="1">
      <c r="A38" s="1">
        <v>10</v>
      </c>
      <c r="B38" s="1" t="s">
        <v>1352</v>
      </c>
      <c r="C38" s="227">
        <v>1952</v>
      </c>
      <c r="D38" s="1" t="s">
        <v>1619</v>
      </c>
      <c r="E38" s="41">
        <v>405000</v>
      </c>
      <c r="F38" s="1"/>
      <c r="G38" s="1"/>
      <c r="H38" s="41">
        <v>405000</v>
      </c>
      <c r="I38" s="37"/>
      <c r="J38" s="271"/>
    </row>
    <row r="39" spans="1:10" ht="19.5" customHeight="1">
      <c r="A39" s="2">
        <v>11</v>
      </c>
      <c r="B39" s="1" t="s">
        <v>1353</v>
      </c>
      <c r="C39" s="227">
        <v>1941</v>
      </c>
      <c r="D39" s="1" t="s">
        <v>1619</v>
      </c>
      <c r="E39" s="41">
        <v>405000</v>
      </c>
      <c r="F39" s="1"/>
      <c r="G39" s="1"/>
      <c r="H39" s="41">
        <v>405000</v>
      </c>
      <c r="I39" s="37"/>
      <c r="J39" s="271"/>
    </row>
    <row r="40" spans="1:10" ht="19.5" customHeight="1">
      <c r="A40" s="1">
        <v>12</v>
      </c>
      <c r="B40" s="1" t="s">
        <v>1354</v>
      </c>
      <c r="C40" s="227">
        <v>1946</v>
      </c>
      <c r="D40" s="1" t="s">
        <v>1619</v>
      </c>
      <c r="E40" s="41">
        <v>405000</v>
      </c>
      <c r="F40" s="1"/>
      <c r="G40" s="1"/>
      <c r="H40" s="41">
        <v>405000</v>
      </c>
      <c r="I40" s="37"/>
      <c r="J40" s="271"/>
    </row>
    <row r="41" spans="1:10" ht="19.5" customHeight="1">
      <c r="A41" s="2">
        <v>13</v>
      </c>
      <c r="B41" s="1" t="s">
        <v>1355</v>
      </c>
      <c r="C41" s="227">
        <v>1943</v>
      </c>
      <c r="D41" s="1" t="s">
        <v>1621</v>
      </c>
      <c r="E41" s="41">
        <v>405000</v>
      </c>
      <c r="F41" s="1"/>
      <c r="G41" s="1"/>
      <c r="H41" s="41">
        <v>405000</v>
      </c>
      <c r="I41" s="37"/>
      <c r="J41" s="271"/>
    </row>
    <row r="42" spans="1:10" ht="19.5" customHeight="1">
      <c r="A42" s="1">
        <v>14</v>
      </c>
      <c r="B42" s="1" t="s">
        <v>1356</v>
      </c>
      <c r="C42" s="227">
        <v>1932</v>
      </c>
      <c r="D42" s="1" t="s">
        <v>1621</v>
      </c>
      <c r="E42" s="41">
        <v>405000</v>
      </c>
      <c r="F42" s="1"/>
      <c r="G42" s="1"/>
      <c r="H42" s="41">
        <v>405000</v>
      </c>
      <c r="I42" s="37"/>
      <c r="J42" s="271"/>
    </row>
    <row r="43" spans="1:10" ht="19.5" customHeight="1">
      <c r="A43" s="2">
        <v>15</v>
      </c>
      <c r="B43" s="1" t="s">
        <v>1357</v>
      </c>
      <c r="C43" s="227">
        <v>1940</v>
      </c>
      <c r="D43" s="1" t="s">
        <v>1621</v>
      </c>
      <c r="E43" s="41">
        <v>405000</v>
      </c>
      <c r="F43" s="1"/>
      <c r="G43" s="1"/>
      <c r="H43" s="41">
        <v>405000</v>
      </c>
      <c r="I43" s="37"/>
      <c r="J43" s="271"/>
    </row>
    <row r="44" spans="1:10" ht="19.5" customHeight="1">
      <c r="A44" s="1">
        <v>16</v>
      </c>
      <c r="B44" s="1" t="s">
        <v>1353</v>
      </c>
      <c r="C44" s="227">
        <v>1944</v>
      </c>
      <c r="D44" s="1" t="s">
        <v>1621</v>
      </c>
      <c r="E44" s="41">
        <v>405000</v>
      </c>
      <c r="F44" s="1"/>
      <c r="G44" s="1"/>
      <c r="H44" s="41">
        <v>405000</v>
      </c>
      <c r="I44" s="493"/>
      <c r="J44" s="271"/>
    </row>
    <row r="45" spans="1:10" ht="19.5" customHeight="1">
      <c r="A45" s="2">
        <v>17</v>
      </c>
      <c r="B45" s="1" t="s">
        <v>1359</v>
      </c>
      <c r="C45" s="227">
        <v>1946</v>
      </c>
      <c r="D45" s="1" t="s">
        <v>1621</v>
      </c>
      <c r="E45" s="41">
        <v>405000</v>
      </c>
      <c r="F45" s="1"/>
      <c r="G45" s="1"/>
      <c r="H45" s="41">
        <v>405000</v>
      </c>
      <c r="I45" s="37"/>
      <c r="J45" s="271"/>
    </row>
    <row r="46" spans="1:10" ht="19.5" customHeight="1">
      <c r="A46" s="1">
        <v>18</v>
      </c>
      <c r="B46" s="1" t="s">
        <v>1360</v>
      </c>
      <c r="C46" s="227">
        <v>1933</v>
      </c>
      <c r="D46" s="1" t="s">
        <v>1161</v>
      </c>
      <c r="E46" s="41">
        <v>405000</v>
      </c>
      <c r="F46" s="1"/>
      <c r="G46" s="1"/>
      <c r="H46" s="41">
        <v>405000</v>
      </c>
      <c r="I46" s="37"/>
      <c r="J46" s="271"/>
    </row>
    <row r="47" spans="1:10" ht="19.5" customHeight="1">
      <c r="A47" s="2">
        <v>19</v>
      </c>
      <c r="B47" s="1" t="s">
        <v>1350</v>
      </c>
      <c r="C47" s="227">
        <v>1941</v>
      </c>
      <c r="D47" s="1" t="s">
        <v>1161</v>
      </c>
      <c r="E47" s="41">
        <v>405000</v>
      </c>
      <c r="F47" s="1"/>
      <c r="G47" s="1"/>
      <c r="H47" s="41">
        <v>405000</v>
      </c>
      <c r="I47" s="37"/>
      <c r="J47" s="271"/>
    </row>
    <row r="48" spans="1:10" ht="19.5" customHeight="1">
      <c r="A48" s="1">
        <v>20</v>
      </c>
      <c r="B48" s="1" t="s">
        <v>1361</v>
      </c>
      <c r="C48" s="227">
        <v>1943</v>
      </c>
      <c r="D48" s="1" t="s">
        <v>1327</v>
      </c>
      <c r="E48" s="41">
        <v>405000</v>
      </c>
      <c r="F48" s="1"/>
      <c r="G48" s="1"/>
      <c r="H48" s="41">
        <v>405000</v>
      </c>
      <c r="I48" s="37"/>
      <c r="J48" s="271"/>
    </row>
    <row r="49" spans="1:10" ht="19.5" customHeight="1">
      <c r="A49" s="2">
        <v>21</v>
      </c>
      <c r="B49" s="1" t="s">
        <v>1362</v>
      </c>
      <c r="C49" s="227">
        <v>1941</v>
      </c>
      <c r="D49" s="1" t="s">
        <v>1327</v>
      </c>
      <c r="E49" s="41">
        <v>405000</v>
      </c>
      <c r="F49" s="1"/>
      <c r="G49" s="1"/>
      <c r="H49" s="41">
        <v>405000</v>
      </c>
      <c r="I49" s="37"/>
      <c r="J49" s="271"/>
    </row>
    <row r="50" spans="1:10" ht="19.5" customHeight="1">
      <c r="A50" s="1">
        <v>22</v>
      </c>
      <c r="B50" s="3" t="s">
        <v>1363</v>
      </c>
      <c r="C50" s="228">
        <v>1952</v>
      </c>
      <c r="D50" s="3" t="s">
        <v>1327</v>
      </c>
      <c r="E50" s="41">
        <v>405000</v>
      </c>
      <c r="F50" s="1"/>
      <c r="G50" s="1"/>
      <c r="H50" s="41">
        <v>405000</v>
      </c>
      <c r="I50" s="37"/>
      <c r="J50" s="271"/>
    </row>
    <row r="51" spans="1:10" ht="19.5" customHeight="1">
      <c r="A51" s="2">
        <v>23</v>
      </c>
      <c r="B51" s="3" t="s">
        <v>1364</v>
      </c>
      <c r="C51" s="228">
        <v>1941</v>
      </c>
      <c r="D51" s="145" t="s">
        <v>701</v>
      </c>
      <c r="E51" s="41">
        <v>405000</v>
      </c>
      <c r="F51" s="1"/>
      <c r="G51" s="1"/>
      <c r="H51" s="41">
        <v>405000</v>
      </c>
      <c r="I51" s="37"/>
      <c r="J51" s="271"/>
    </row>
    <row r="52" spans="1:10" ht="19.5" customHeight="1">
      <c r="A52" s="1467" t="s">
        <v>1234</v>
      </c>
      <c r="B52" s="1467"/>
      <c r="C52" s="1467"/>
      <c r="D52" s="1467"/>
      <c r="E52" s="8">
        <f>SUM(E29:E51)</f>
        <v>9315000</v>
      </c>
      <c r="F52" s="494"/>
      <c r="G52" s="4"/>
      <c r="H52" s="8">
        <f>SUM(H29:H51)</f>
        <v>9315000</v>
      </c>
      <c r="I52" s="383"/>
      <c r="J52" s="272"/>
    </row>
    <row r="53" spans="1:10" ht="19.5" customHeight="1">
      <c r="A53" s="1468" t="s">
        <v>1075</v>
      </c>
      <c r="B53" s="1469"/>
      <c r="C53" s="1469"/>
      <c r="D53" s="1469"/>
      <c r="E53" s="1469"/>
      <c r="F53" s="1469"/>
      <c r="G53" s="1469"/>
      <c r="H53" s="1469"/>
      <c r="I53" s="1469"/>
      <c r="J53" s="1470"/>
    </row>
    <row r="54" spans="1:10" ht="19.5" customHeight="1">
      <c r="A54" s="26">
        <v>1</v>
      </c>
      <c r="B54" s="27" t="s">
        <v>1392</v>
      </c>
      <c r="C54" s="226">
        <v>1933</v>
      </c>
      <c r="D54" s="27" t="s">
        <v>1393</v>
      </c>
      <c r="E54" s="41">
        <v>540000</v>
      </c>
      <c r="F54" s="28"/>
      <c r="G54" s="1"/>
      <c r="H54" s="41">
        <v>540000</v>
      </c>
      <c r="I54" s="37"/>
      <c r="J54" s="271"/>
    </row>
    <row r="55" spans="1:10" ht="19.5" customHeight="1">
      <c r="A55" s="26">
        <v>2</v>
      </c>
      <c r="B55" s="5" t="s">
        <v>1394</v>
      </c>
      <c r="C55" s="226">
        <v>1933</v>
      </c>
      <c r="D55" s="1" t="s">
        <v>1513</v>
      </c>
      <c r="E55" s="41">
        <v>540000</v>
      </c>
      <c r="F55" s="28"/>
      <c r="G55" s="1"/>
      <c r="H55" s="41">
        <v>540000</v>
      </c>
      <c r="I55" s="37"/>
      <c r="J55" s="271"/>
    </row>
    <row r="56" spans="1:10" ht="19.5" customHeight="1">
      <c r="A56" s="1471" t="s">
        <v>1234</v>
      </c>
      <c r="B56" s="1394"/>
      <c r="C56" s="1394"/>
      <c r="D56" s="1395"/>
      <c r="E56" s="8">
        <f>SUM(E54:E55)</f>
        <v>1080000</v>
      </c>
      <c r="F56" s="29"/>
      <c r="G56" s="6"/>
      <c r="H56" s="8">
        <f>SUM(H54:H55)</f>
        <v>1080000</v>
      </c>
      <c r="I56" s="38"/>
      <c r="J56" s="271"/>
    </row>
    <row r="57" spans="1:10" ht="19.5" customHeight="1">
      <c r="A57" s="1399" t="s">
        <v>1063</v>
      </c>
      <c r="B57" s="1400"/>
      <c r="C57" s="1400"/>
      <c r="D57" s="1400"/>
      <c r="E57" s="1400"/>
      <c r="F57" s="1400"/>
      <c r="G57" s="1400"/>
      <c r="H57" s="1400"/>
      <c r="I57" s="1400"/>
      <c r="J57" s="1401"/>
    </row>
    <row r="58" spans="1:10" ht="19.5" customHeight="1">
      <c r="A58" s="41">
        <v>1</v>
      </c>
      <c r="B58" s="41" t="s">
        <v>1395</v>
      </c>
      <c r="C58" s="226">
        <v>1920</v>
      </c>
      <c r="D58" s="41" t="s">
        <v>1619</v>
      </c>
      <c r="E58" s="41">
        <v>270000</v>
      </c>
      <c r="F58" s="41"/>
      <c r="G58" s="41"/>
      <c r="H58" s="41">
        <f>E58+G58</f>
        <v>270000</v>
      </c>
      <c r="I58" s="35"/>
      <c r="J58" s="271"/>
    </row>
    <row r="59" spans="1:10" ht="19.5" customHeight="1">
      <c r="A59" s="41">
        <v>2</v>
      </c>
      <c r="B59" s="41" t="s">
        <v>3</v>
      </c>
      <c r="C59" s="226">
        <v>1935</v>
      </c>
      <c r="D59" s="41" t="s">
        <v>1619</v>
      </c>
      <c r="E59" s="41">
        <v>270000</v>
      </c>
      <c r="F59" s="41"/>
      <c r="G59" s="41"/>
      <c r="H59" s="41">
        <f aca="true" t="shared" si="0" ref="H59:H117">E59+G59</f>
        <v>270000</v>
      </c>
      <c r="I59" s="35"/>
      <c r="J59" s="271"/>
    </row>
    <row r="60" spans="1:10" ht="19.5" customHeight="1">
      <c r="A60" s="41">
        <v>3</v>
      </c>
      <c r="B60" s="41" t="s">
        <v>1396</v>
      </c>
      <c r="C60" s="226">
        <v>1927</v>
      </c>
      <c r="D60" s="41" t="s">
        <v>1619</v>
      </c>
      <c r="E60" s="41">
        <v>270000</v>
      </c>
      <c r="F60" s="41"/>
      <c r="G60" s="41"/>
      <c r="H60" s="41">
        <f t="shared" si="0"/>
        <v>270000</v>
      </c>
      <c r="I60" s="35"/>
      <c r="J60" s="271"/>
    </row>
    <row r="61" spans="1:10" ht="19.5" customHeight="1">
      <c r="A61" s="41">
        <v>4</v>
      </c>
      <c r="B61" s="41" t="s">
        <v>1264</v>
      </c>
      <c r="C61" s="226">
        <v>1929</v>
      </c>
      <c r="D61" s="41" t="s">
        <v>1619</v>
      </c>
      <c r="E61" s="41">
        <v>270000</v>
      </c>
      <c r="F61" s="41"/>
      <c r="G61" s="41"/>
      <c r="H61" s="41">
        <f t="shared" si="0"/>
        <v>270000</v>
      </c>
      <c r="I61" s="35"/>
      <c r="J61" s="271"/>
    </row>
    <row r="62" spans="1:10" ht="19.5" customHeight="1">
      <c r="A62" s="41">
        <v>5</v>
      </c>
      <c r="B62" s="41" t="s">
        <v>1397</v>
      </c>
      <c r="C62" s="226">
        <v>1932</v>
      </c>
      <c r="D62" s="41" t="s">
        <v>1619</v>
      </c>
      <c r="E62" s="41">
        <v>270000</v>
      </c>
      <c r="F62" s="41"/>
      <c r="G62" s="41"/>
      <c r="H62" s="41">
        <f t="shared" si="0"/>
        <v>270000</v>
      </c>
      <c r="I62" s="35" t="s">
        <v>1297</v>
      </c>
      <c r="J62" s="271"/>
    </row>
    <row r="63" spans="1:10" ht="19.5" customHeight="1">
      <c r="A63" s="41">
        <v>6</v>
      </c>
      <c r="B63" s="41" t="s">
        <v>1398</v>
      </c>
      <c r="C63" s="226">
        <v>1930</v>
      </c>
      <c r="D63" s="41" t="s">
        <v>1619</v>
      </c>
      <c r="E63" s="41">
        <v>270000</v>
      </c>
      <c r="F63" s="41"/>
      <c r="G63" s="41"/>
      <c r="H63" s="41">
        <f t="shared" si="0"/>
        <v>270000</v>
      </c>
      <c r="I63" s="35"/>
      <c r="J63" s="271"/>
    </row>
    <row r="64" spans="1:10" ht="19.5" customHeight="1">
      <c r="A64" s="41">
        <v>7</v>
      </c>
      <c r="B64" s="41" t="s">
        <v>1401</v>
      </c>
      <c r="C64" s="226">
        <v>1933</v>
      </c>
      <c r="D64" s="41" t="s">
        <v>1619</v>
      </c>
      <c r="E64" s="41">
        <v>270000</v>
      </c>
      <c r="F64" s="41"/>
      <c r="G64" s="41"/>
      <c r="H64" s="41">
        <f t="shared" si="0"/>
        <v>270000</v>
      </c>
      <c r="I64" s="35"/>
      <c r="J64" s="271"/>
    </row>
    <row r="65" spans="1:10" ht="19.5" customHeight="1">
      <c r="A65" s="41">
        <v>8</v>
      </c>
      <c r="B65" s="41" t="s">
        <v>1403</v>
      </c>
      <c r="C65" s="226">
        <v>1934</v>
      </c>
      <c r="D65" s="41" t="s">
        <v>1619</v>
      </c>
      <c r="E65" s="41">
        <v>270000</v>
      </c>
      <c r="F65" s="41" t="s">
        <v>1404</v>
      </c>
      <c r="G65" s="41"/>
      <c r="H65" s="41">
        <f t="shared" si="0"/>
        <v>270000</v>
      </c>
      <c r="I65" s="35"/>
      <c r="J65" s="271"/>
    </row>
    <row r="66" spans="1:10" ht="19.5" customHeight="1">
      <c r="A66" s="41">
        <v>9</v>
      </c>
      <c r="B66" s="41" t="s">
        <v>1405</v>
      </c>
      <c r="C66" s="226">
        <v>1933</v>
      </c>
      <c r="D66" s="41" t="s">
        <v>1621</v>
      </c>
      <c r="E66" s="41">
        <v>270000</v>
      </c>
      <c r="F66" s="41"/>
      <c r="G66" s="41"/>
      <c r="H66" s="41">
        <f t="shared" si="0"/>
        <v>270000</v>
      </c>
      <c r="I66" s="35"/>
      <c r="J66" s="271"/>
    </row>
    <row r="67" spans="1:10" ht="19.5" customHeight="1">
      <c r="A67" s="41">
        <v>10</v>
      </c>
      <c r="B67" s="41" t="s">
        <v>1406</v>
      </c>
      <c r="C67" s="226">
        <v>1928</v>
      </c>
      <c r="D67" s="41" t="s">
        <v>1621</v>
      </c>
      <c r="E67" s="41">
        <v>270000</v>
      </c>
      <c r="F67" s="41"/>
      <c r="G67" s="41"/>
      <c r="H67" s="41">
        <f t="shared" si="0"/>
        <v>270000</v>
      </c>
      <c r="I67" s="35"/>
      <c r="J67" s="271"/>
    </row>
    <row r="68" spans="1:10" ht="19.5" customHeight="1">
      <c r="A68" s="41">
        <v>11</v>
      </c>
      <c r="B68" s="41" t="s">
        <v>1407</v>
      </c>
      <c r="C68" s="226">
        <v>1929</v>
      </c>
      <c r="D68" s="41" t="s">
        <v>1621</v>
      </c>
      <c r="E68" s="41">
        <v>270000</v>
      </c>
      <c r="F68" s="41"/>
      <c r="G68" s="41"/>
      <c r="H68" s="41">
        <f t="shared" si="0"/>
        <v>270000</v>
      </c>
      <c r="I68" s="35"/>
      <c r="J68" s="271"/>
    </row>
    <row r="69" spans="1:10" ht="19.5" customHeight="1">
      <c r="A69" s="41">
        <v>12</v>
      </c>
      <c r="B69" s="41" t="s">
        <v>1409</v>
      </c>
      <c r="C69" s="226">
        <v>1932</v>
      </c>
      <c r="D69" s="41" t="s">
        <v>1621</v>
      </c>
      <c r="E69" s="41">
        <v>270000</v>
      </c>
      <c r="F69" s="41"/>
      <c r="G69" s="41"/>
      <c r="H69" s="41">
        <f t="shared" si="0"/>
        <v>270000</v>
      </c>
      <c r="I69" s="35"/>
      <c r="J69" s="271"/>
    </row>
    <row r="70" spans="1:10" ht="19.5" customHeight="1">
      <c r="A70" s="41">
        <v>13</v>
      </c>
      <c r="B70" s="41" t="s">
        <v>1410</v>
      </c>
      <c r="C70" s="226">
        <v>1929</v>
      </c>
      <c r="D70" s="41" t="s">
        <v>1621</v>
      </c>
      <c r="E70" s="41">
        <v>270000</v>
      </c>
      <c r="F70" s="41"/>
      <c r="G70" s="41"/>
      <c r="H70" s="41">
        <f t="shared" si="0"/>
        <v>270000</v>
      </c>
      <c r="I70" s="35"/>
      <c r="J70" s="271"/>
    </row>
    <row r="71" spans="1:10" ht="19.5" customHeight="1">
      <c r="A71" s="41">
        <v>14</v>
      </c>
      <c r="B71" s="41" t="s">
        <v>1411</v>
      </c>
      <c r="C71" s="226">
        <v>1932</v>
      </c>
      <c r="D71" s="41" t="s">
        <v>1621</v>
      </c>
      <c r="E71" s="41">
        <v>270000</v>
      </c>
      <c r="F71" s="41"/>
      <c r="G71" s="41"/>
      <c r="H71" s="41">
        <f t="shared" si="0"/>
        <v>270000</v>
      </c>
      <c r="I71" s="35"/>
      <c r="J71" s="271"/>
    </row>
    <row r="72" spans="1:10" ht="19.5" customHeight="1">
      <c r="A72" s="41">
        <v>15</v>
      </c>
      <c r="B72" s="41" t="s">
        <v>2414</v>
      </c>
      <c r="C72" s="226">
        <v>1935</v>
      </c>
      <c r="D72" s="41" t="s">
        <v>1621</v>
      </c>
      <c r="E72" s="41">
        <v>270000</v>
      </c>
      <c r="F72" s="41"/>
      <c r="G72" s="41"/>
      <c r="H72" s="41">
        <f t="shared" si="0"/>
        <v>270000</v>
      </c>
      <c r="I72" s="35"/>
      <c r="J72" s="271"/>
    </row>
    <row r="73" spans="1:10" ht="19.5" customHeight="1">
      <c r="A73" s="41">
        <v>16</v>
      </c>
      <c r="B73" s="41" t="s">
        <v>1412</v>
      </c>
      <c r="C73" s="226">
        <v>1929</v>
      </c>
      <c r="D73" s="41" t="s">
        <v>1621</v>
      </c>
      <c r="E73" s="41">
        <v>270000</v>
      </c>
      <c r="F73" s="41"/>
      <c r="G73" s="41"/>
      <c r="H73" s="41">
        <f t="shared" si="0"/>
        <v>270000</v>
      </c>
      <c r="I73" s="35"/>
      <c r="J73" s="271"/>
    </row>
    <row r="74" spans="1:10" ht="19.5" customHeight="1">
      <c r="A74" s="41">
        <v>17</v>
      </c>
      <c r="B74" s="41" t="s">
        <v>1896</v>
      </c>
      <c r="C74" s="226">
        <v>1919</v>
      </c>
      <c r="D74" s="41" t="s">
        <v>1621</v>
      </c>
      <c r="E74" s="41">
        <v>270000</v>
      </c>
      <c r="F74" s="41"/>
      <c r="G74" s="41"/>
      <c r="H74" s="41">
        <f t="shared" si="0"/>
        <v>270000</v>
      </c>
      <c r="I74" s="35"/>
      <c r="J74" s="271"/>
    </row>
    <row r="75" spans="1:10" ht="19.5" customHeight="1">
      <c r="A75" s="41">
        <v>18</v>
      </c>
      <c r="B75" s="41" t="s">
        <v>1264</v>
      </c>
      <c r="C75" s="226">
        <v>1922</v>
      </c>
      <c r="D75" s="41" t="s">
        <v>1621</v>
      </c>
      <c r="E75" s="41">
        <v>270000</v>
      </c>
      <c r="F75" s="41"/>
      <c r="G75" s="41"/>
      <c r="H75" s="41">
        <f t="shared" si="0"/>
        <v>270000</v>
      </c>
      <c r="I75" s="35"/>
      <c r="J75" s="271"/>
    </row>
    <row r="76" spans="1:10" ht="19.5" customHeight="1">
      <c r="A76" s="41">
        <v>19</v>
      </c>
      <c r="B76" s="41" t="s">
        <v>1413</v>
      </c>
      <c r="C76" s="226">
        <v>1934</v>
      </c>
      <c r="D76" s="41" t="s">
        <v>1621</v>
      </c>
      <c r="E76" s="41">
        <v>270000</v>
      </c>
      <c r="F76" s="41"/>
      <c r="G76" s="41"/>
      <c r="H76" s="41">
        <f t="shared" si="0"/>
        <v>270000</v>
      </c>
      <c r="I76" s="35"/>
      <c r="J76" s="271"/>
    </row>
    <row r="77" spans="1:10" ht="19.5" customHeight="1">
      <c r="A77" s="41">
        <v>20</v>
      </c>
      <c r="B77" s="41" t="s">
        <v>1414</v>
      </c>
      <c r="C77" s="226">
        <v>1920</v>
      </c>
      <c r="D77" s="41" t="s">
        <v>1161</v>
      </c>
      <c r="E77" s="41">
        <v>270000</v>
      </c>
      <c r="F77" s="41"/>
      <c r="G77" s="41"/>
      <c r="H77" s="41">
        <f t="shared" si="0"/>
        <v>270000</v>
      </c>
      <c r="I77" s="35"/>
      <c r="J77" s="271"/>
    </row>
    <row r="78" spans="1:10" ht="19.5" customHeight="1">
      <c r="A78" s="41">
        <v>21</v>
      </c>
      <c r="B78" s="41" t="s">
        <v>1415</v>
      </c>
      <c r="C78" s="226">
        <v>1929</v>
      </c>
      <c r="D78" s="41" t="s">
        <v>1161</v>
      </c>
      <c r="E78" s="41">
        <v>270000</v>
      </c>
      <c r="F78" s="41"/>
      <c r="G78" s="41"/>
      <c r="H78" s="41">
        <f t="shared" si="0"/>
        <v>270000</v>
      </c>
      <c r="I78" s="35"/>
      <c r="J78" s="271"/>
    </row>
    <row r="79" spans="1:10" ht="19.5" customHeight="1">
      <c r="A79" s="41">
        <v>22</v>
      </c>
      <c r="B79" s="41" t="s">
        <v>1417</v>
      </c>
      <c r="C79" s="226">
        <v>1933</v>
      </c>
      <c r="D79" s="41" t="s">
        <v>1161</v>
      </c>
      <c r="E79" s="41">
        <v>270000</v>
      </c>
      <c r="F79" s="41"/>
      <c r="G79" s="41"/>
      <c r="H79" s="41">
        <f t="shared" si="0"/>
        <v>270000</v>
      </c>
      <c r="I79" s="35"/>
      <c r="J79" s="271"/>
    </row>
    <row r="80" spans="1:10" ht="19.5" customHeight="1">
      <c r="A80" s="41">
        <v>23</v>
      </c>
      <c r="B80" s="41" t="s">
        <v>1428</v>
      </c>
      <c r="C80" s="226">
        <v>1931</v>
      </c>
      <c r="D80" s="41" t="s">
        <v>1161</v>
      </c>
      <c r="E80" s="41">
        <v>270000</v>
      </c>
      <c r="F80" s="41"/>
      <c r="G80" s="41"/>
      <c r="H80" s="41">
        <f t="shared" si="0"/>
        <v>270000</v>
      </c>
      <c r="I80" s="35"/>
      <c r="J80" s="271"/>
    </row>
    <row r="81" spans="1:10" ht="19.5" customHeight="1">
      <c r="A81" s="41">
        <v>24</v>
      </c>
      <c r="B81" s="41" t="s">
        <v>1368</v>
      </c>
      <c r="C81" s="226">
        <v>1935</v>
      </c>
      <c r="D81" s="41" t="s">
        <v>1161</v>
      </c>
      <c r="E81" s="41">
        <v>270000</v>
      </c>
      <c r="F81" s="41"/>
      <c r="G81" s="41"/>
      <c r="H81" s="41">
        <f t="shared" si="0"/>
        <v>270000</v>
      </c>
      <c r="I81" s="35"/>
      <c r="J81" s="271"/>
    </row>
    <row r="82" spans="1:10" ht="19.5" customHeight="1">
      <c r="A82" s="41">
        <v>25</v>
      </c>
      <c r="B82" s="41" t="s">
        <v>1429</v>
      </c>
      <c r="C82" s="226">
        <v>1929</v>
      </c>
      <c r="D82" s="41" t="s">
        <v>1336</v>
      </c>
      <c r="E82" s="41">
        <v>270000</v>
      </c>
      <c r="F82" s="41"/>
      <c r="G82" s="41"/>
      <c r="H82" s="41">
        <f t="shared" si="0"/>
        <v>270000</v>
      </c>
      <c r="I82" s="35"/>
      <c r="J82" s="271"/>
    </row>
    <row r="83" spans="1:10" ht="19.5" customHeight="1">
      <c r="A83" s="41">
        <v>26</v>
      </c>
      <c r="B83" s="41" t="s">
        <v>1370</v>
      </c>
      <c r="C83" s="226">
        <v>1935</v>
      </c>
      <c r="D83" s="41" t="s">
        <v>1336</v>
      </c>
      <c r="E83" s="41">
        <v>270000</v>
      </c>
      <c r="F83" s="41"/>
      <c r="G83" s="41"/>
      <c r="H83" s="41">
        <f t="shared" si="0"/>
        <v>270000</v>
      </c>
      <c r="I83" s="35"/>
      <c r="J83" s="271"/>
    </row>
    <row r="84" spans="1:10" ht="19.5" customHeight="1">
      <c r="A84" s="41">
        <v>27</v>
      </c>
      <c r="B84" s="41" t="s">
        <v>1431</v>
      </c>
      <c r="C84" s="226">
        <v>1928</v>
      </c>
      <c r="D84" s="41" t="s">
        <v>1336</v>
      </c>
      <c r="E84" s="41">
        <v>270000</v>
      </c>
      <c r="F84" s="41"/>
      <c r="G84" s="41"/>
      <c r="H84" s="41">
        <f t="shared" si="0"/>
        <v>270000</v>
      </c>
      <c r="I84" s="35"/>
      <c r="J84" s="271"/>
    </row>
    <row r="85" spans="1:10" ht="19.5" customHeight="1">
      <c r="A85" s="41">
        <v>28</v>
      </c>
      <c r="B85" s="41" t="s">
        <v>1432</v>
      </c>
      <c r="C85" s="226">
        <v>1920</v>
      </c>
      <c r="D85" s="41" t="s">
        <v>1336</v>
      </c>
      <c r="E85" s="41">
        <v>270000</v>
      </c>
      <c r="F85" s="41"/>
      <c r="G85" s="41"/>
      <c r="H85" s="41">
        <f t="shared" si="0"/>
        <v>270000</v>
      </c>
      <c r="I85" s="35"/>
      <c r="J85" s="271"/>
    </row>
    <row r="86" spans="1:10" ht="19.5" customHeight="1">
      <c r="A86" s="41">
        <v>29</v>
      </c>
      <c r="B86" s="41" t="s">
        <v>1434</v>
      </c>
      <c r="C86" s="226">
        <v>1927</v>
      </c>
      <c r="D86" s="41" t="s">
        <v>1328</v>
      </c>
      <c r="E86" s="41">
        <v>270000</v>
      </c>
      <c r="F86" s="41"/>
      <c r="G86" s="41"/>
      <c r="H86" s="41">
        <f t="shared" si="0"/>
        <v>270000</v>
      </c>
      <c r="I86" s="35"/>
      <c r="J86" s="271"/>
    </row>
    <row r="87" spans="1:10" ht="19.5" customHeight="1">
      <c r="A87" s="41">
        <v>30</v>
      </c>
      <c r="B87" s="41" t="s">
        <v>1435</v>
      </c>
      <c r="C87" s="226">
        <v>1926</v>
      </c>
      <c r="D87" s="41" t="s">
        <v>1328</v>
      </c>
      <c r="E87" s="41">
        <v>270000</v>
      </c>
      <c r="F87" s="41"/>
      <c r="G87" s="41"/>
      <c r="H87" s="41">
        <f t="shared" si="0"/>
        <v>270000</v>
      </c>
      <c r="I87" s="35"/>
      <c r="J87" s="271"/>
    </row>
    <row r="88" spans="1:10" ht="19.5" customHeight="1">
      <c r="A88" s="41">
        <v>31</v>
      </c>
      <c r="B88" s="41" t="s">
        <v>1437</v>
      </c>
      <c r="C88" s="226">
        <v>1928</v>
      </c>
      <c r="D88" s="41" t="s">
        <v>1340</v>
      </c>
      <c r="E88" s="41">
        <v>270000</v>
      </c>
      <c r="F88" s="41"/>
      <c r="G88" s="41"/>
      <c r="H88" s="41">
        <f t="shared" si="0"/>
        <v>270000</v>
      </c>
      <c r="I88" s="35"/>
      <c r="J88" s="271"/>
    </row>
    <row r="89" spans="1:10" ht="19.5" customHeight="1">
      <c r="A89" s="41">
        <v>32</v>
      </c>
      <c r="B89" s="41" t="s">
        <v>1438</v>
      </c>
      <c r="C89" s="226">
        <v>1928</v>
      </c>
      <c r="D89" s="41" t="s">
        <v>1340</v>
      </c>
      <c r="E89" s="41">
        <v>270000</v>
      </c>
      <c r="F89" s="41"/>
      <c r="G89" s="41"/>
      <c r="H89" s="41">
        <f t="shared" si="0"/>
        <v>270000</v>
      </c>
      <c r="I89" s="35"/>
      <c r="J89" s="271"/>
    </row>
    <row r="90" spans="1:10" ht="19.5" customHeight="1">
      <c r="A90" s="41">
        <v>33</v>
      </c>
      <c r="B90" s="41" t="s">
        <v>1371</v>
      </c>
      <c r="C90" s="226">
        <v>1935</v>
      </c>
      <c r="D90" s="41" t="s">
        <v>1340</v>
      </c>
      <c r="E90" s="41">
        <v>270000</v>
      </c>
      <c r="F90" s="41"/>
      <c r="G90" s="41"/>
      <c r="H90" s="41">
        <f t="shared" si="0"/>
        <v>270000</v>
      </c>
      <c r="I90" s="35"/>
      <c r="J90" s="271"/>
    </row>
    <row r="91" spans="1:10" ht="19.5" customHeight="1">
      <c r="A91" s="41">
        <v>34</v>
      </c>
      <c r="B91" s="41" t="s">
        <v>1439</v>
      </c>
      <c r="C91" s="226">
        <v>1927</v>
      </c>
      <c r="D91" s="41" t="s">
        <v>1340</v>
      </c>
      <c r="E91" s="41">
        <v>270000</v>
      </c>
      <c r="F91" s="41"/>
      <c r="G91" s="41"/>
      <c r="H91" s="41">
        <f t="shared" si="0"/>
        <v>270000</v>
      </c>
      <c r="I91" s="35"/>
      <c r="J91" s="271"/>
    </row>
    <row r="92" spans="1:10" ht="19.5" customHeight="1">
      <c r="A92" s="41">
        <v>35</v>
      </c>
      <c r="B92" s="41" t="s">
        <v>1372</v>
      </c>
      <c r="C92" s="226">
        <v>1935</v>
      </c>
      <c r="D92" s="41" t="s">
        <v>1340</v>
      </c>
      <c r="E92" s="41">
        <v>270000</v>
      </c>
      <c r="F92" s="41"/>
      <c r="G92" s="41"/>
      <c r="H92" s="41">
        <f t="shared" si="0"/>
        <v>270000</v>
      </c>
      <c r="I92" s="35"/>
      <c r="J92" s="271"/>
    </row>
    <row r="93" spans="1:10" ht="19.5" customHeight="1">
      <c r="A93" s="41">
        <v>36</v>
      </c>
      <c r="B93" s="41" t="s">
        <v>1450</v>
      </c>
      <c r="C93" s="226">
        <v>1932</v>
      </c>
      <c r="D93" s="41" t="s">
        <v>1340</v>
      </c>
      <c r="E93" s="41">
        <v>270000</v>
      </c>
      <c r="F93" s="41"/>
      <c r="G93" s="41"/>
      <c r="H93" s="41">
        <f t="shared" si="0"/>
        <v>270000</v>
      </c>
      <c r="I93" s="35"/>
      <c r="J93" s="271"/>
    </row>
    <row r="94" spans="1:10" ht="19.5" customHeight="1">
      <c r="A94" s="41">
        <v>37</v>
      </c>
      <c r="B94" s="41" t="s">
        <v>1451</v>
      </c>
      <c r="C94" s="226">
        <v>1932</v>
      </c>
      <c r="D94" s="41" t="s">
        <v>1452</v>
      </c>
      <c r="E94" s="41">
        <v>270000</v>
      </c>
      <c r="F94" s="41"/>
      <c r="G94" s="41"/>
      <c r="H94" s="41">
        <f t="shared" si="0"/>
        <v>270000</v>
      </c>
      <c r="I94" s="35"/>
      <c r="J94" s="271"/>
    </row>
    <row r="95" spans="1:10" ht="19.5" customHeight="1">
      <c r="A95" s="41">
        <v>38</v>
      </c>
      <c r="B95" s="41" t="s">
        <v>1453</v>
      </c>
      <c r="C95" s="226">
        <v>1923</v>
      </c>
      <c r="D95" s="41" t="s">
        <v>1452</v>
      </c>
      <c r="E95" s="41">
        <v>270000</v>
      </c>
      <c r="F95" s="41"/>
      <c r="G95" s="41"/>
      <c r="H95" s="41">
        <f t="shared" si="0"/>
        <v>270000</v>
      </c>
      <c r="I95" s="35"/>
      <c r="J95" s="271"/>
    </row>
    <row r="96" spans="1:10" ht="19.5" customHeight="1">
      <c r="A96" s="41">
        <v>39</v>
      </c>
      <c r="B96" s="41" t="s">
        <v>2415</v>
      </c>
      <c r="C96" s="226">
        <v>1936</v>
      </c>
      <c r="D96" s="41" t="s">
        <v>1452</v>
      </c>
      <c r="E96" s="41">
        <v>270000</v>
      </c>
      <c r="F96" s="41"/>
      <c r="G96" s="41"/>
      <c r="H96" s="41">
        <f t="shared" si="0"/>
        <v>270000</v>
      </c>
      <c r="I96" s="35"/>
      <c r="J96" s="271"/>
    </row>
    <row r="97" spans="1:10" ht="19.5" customHeight="1">
      <c r="A97" s="41">
        <v>40</v>
      </c>
      <c r="B97" s="41" t="s">
        <v>1454</v>
      </c>
      <c r="C97" s="226">
        <v>1921</v>
      </c>
      <c r="D97" s="41" t="s">
        <v>1452</v>
      </c>
      <c r="E97" s="41">
        <v>270000</v>
      </c>
      <c r="F97" s="41"/>
      <c r="G97" s="41"/>
      <c r="H97" s="41">
        <f t="shared" si="0"/>
        <v>270000</v>
      </c>
      <c r="I97" s="35"/>
      <c r="J97" s="271"/>
    </row>
    <row r="98" spans="1:10" ht="19.5" customHeight="1">
      <c r="A98" s="41">
        <v>41</v>
      </c>
      <c r="B98" s="41" t="s">
        <v>1456</v>
      </c>
      <c r="C98" s="226">
        <v>1928</v>
      </c>
      <c r="D98" s="41" t="s">
        <v>1342</v>
      </c>
      <c r="E98" s="41">
        <v>270000</v>
      </c>
      <c r="F98" s="41"/>
      <c r="G98" s="41"/>
      <c r="H98" s="41">
        <f t="shared" si="0"/>
        <v>270000</v>
      </c>
      <c r="I98" s="35"/>
      <c r="J98" s="271"/>
    </row>
    <row r="99" spans="1:10" ht="19.5" customHeight="1">
      <c r="A99" s="41">
        <v>42</v>
      </c>
      <c r="B99" s="41" t="s">
        <v>1457</v>
      </c>
      <c r="C99" s="226">
        <v>1933</v>
      </c>
      <c r="D99" s="41" t="s">
        <v>1342</v>
      </c>
      <c r="E99" s="41">
        <v>270000</v>
      </c>
      <c r="F99" s="41"/>
      <c r="G99" s="41"/>
      <c r="H99" s="41">
        <f t="shared" si="0"/>
        <v>270000</v>
      </c>
      <c r="I99" s="35"/>
      <c r="J99" s="271"/>
    </row>
    <row r="100" spans="1:10" ht="19.5" customHeight="1">
      <c r="A100" s="41">
        <v>43</v>
      </c>
      <c r="B100" s="41" t="s">
        <v>1458</v>
      </c>
      <c r="C100" s="226">
        <v>1918</v>
      </c>
      <c r="D100" s="41" t="s">
        <v>1342</v>
      </c>
      <c r="E100" s="41">
        <v>270000</v>
      </c>
      <c r="F100" s="41"/>
      <c r="G100" s="41"/>
      <c r="H100" s="41">
        <f t="shared" si="0"/>
        <v>270000</v>
      </c>
      <c r="I100" s="35"/>
      <c r="J100" s="271"/>
    </row>
    <row r="101" spans="1:10" ht="19.5" customHeight="1">
      <c r="A101" s="41">
        <v>44</v>
      </c>
      <c r="B101" s="41" t="s">
        <v>1459</v>
      </c>
      <c r="C101" s="226">
        <v>1925</v>
      </c>
      <c r="D101" s="41" t="s">
        <v>1342</v>
      </c>
      <c r="E101" s="41">
        <v>270000</v>
      </c>
      <c r="F101" s="41"/>
      <c r="G101" s="41"/>
      <c r="H101" s="41">
        <f t="shared" si="0"/>
        <v>270000</v>
      </c>
      <c r="I101" s="35"/>
      <c r="J101" s="271"/>
    </row>
    <row r="102" spans="1:10" ht="19.5" customHeight="1">
      <c r="A102" s="41">
        <v>45</v>
      </c>
      <c r="B102" s="41" t="s">
        <v>1460</v>
      </c>
      <c r="C102" s="226">
        <v>1925</v>
      </c>
      <c r="D102" s="41" t="s">
        <v>1342</v>
      </c>
      <c r="E102" s="41">
        <v>270000</v>
      </c>
      <c r="F102" s="41"/>
      <c r="G102" s="41"/>
      <c r="H102" s="41">
        <f t="shared" si="0"/>
        <v>270000</v>
      </c>
      <c r="I102" s="35"/>
      <c r="J102" s="271"/>
    </row>
    <row r="103" spans="1:10" ht="19.5" customHeight="1">
      <c r="A103" s="41">
        <v>46</v>
      </c>
      <c r="B103" s="41" t="s">
        <v>1461</v>
      </c>
      <c r="C103" s="226">
        <v>1926</v>
      </c>
      <c r="D103" s="41" t="s">
        <v>1342</v>
      </c>
      <c r="E103" s="41">
        <v>270000</v>
      </c>
      <c r="F103" s="41"/>
      <c r="G103" s="41"/>
      <c r="H103" s="41">
        <f t="shared" si="0"/>
        <v>270000</v>
      </c>
      <c r="I103" s="35"/>
      <c r="J103" s="271"/>
    </row>
    <row r="104" spans="1:10" ht="19.5" customHeight="1">
      <c r="A104" s="41">
        <v>47</v>
      </c>
      <c r="B104" s="41" t="s">
        <v>1463</v>
      </c>
      <c r="C104" s="226">
        <v>1923</v>
      </c>
      <c r="D104" s="41" t="s">
        <v>1327</v>
      </c>
      <c r="E104" s="41">
        <v>270000</v>
      </c>
      <c r="F104" s="41"/>
      <c r="G104" s="41"/>
      <c r="H104" s="41">
        <f t="shared" si="0"/>
        <v>270000</v>
      </c>
      <c r="I104" s="35"/>
      <c r="J104" s="271"/>
    </row>
    <row r="105" spans="1:10" ht="19.5" customHeight="1">
      <c r="A105" s="41">
        <v>48</v>
      </c>
      <c r="B105" s="41" t="s">
        <v>1464</v>
      </c>
      <c r="C105" s="226">
        <v>1923</v>
      </c>
      <c r="D105" s="41" t="s">
        <v>1327</v>
      </c>
      <c r="E105" s="41">
        <v>270000</v>
      </c>
      <c r="F105" s="41"/>
      <c r="G105" s="41"/>
      <c r="H105" s="41">
        <f t="shared" si="0"/>
        <v>270000</v>
      </c>
      <c r="I105" s="35"/>
      <c r="J105" s="271"/>
    </row>
    <row r="106" spans="1:10" ht="19.5" customHeight="1">
      <c r="A106" s="41">
        <v>49</v>
      </c>
      <c r="B106" s="41" t="s">
        <v>1465</v>
      </c>
      <c r="C106" s="226">
        <v>1923</v>
      </c>
      <c r="D106" s="41" t="s">
        <v>1327</v>
      </c>
      <c r="E106" s="41">
        <v>270000</v>
      </c>
      <c r="F106" s="41"/>
      <c r="G106" s="41"/>
      <c r="H106" s="41">
        <f t="shared" si="0"/>
        <v>270000</v>
      </c>
      <c r="I106" s="35"/>
      <c r="J106" s="271"/>
    </row>
    <row r="107" spans="1:10" ht="19.5" customHeight="1">
      <c r="A107" s="41">
        <v>50</v>
      </c>
      <c r="B107" s="41" t="s">
        <v>1466</v>
      </c>
      <c r="C107" s="226">
        <v>1922</v>
      </c>
      <c r="D107" s="41" t="s">
        <v>1327</v>
      </c>
      <c r="E107" s="41">
        <v>270000</v>
      </c>
      <c r="F107" s="41"/>
      <c r="G107" s="41"/>
      <c r="H107" s="41">
        <f t="shared" si="0"/>
        <v>270000</v>
      </c>
      <c r="I107" s="35"/>
      <c r="J107" s="271"/>
    </row>
    <row r="108" spans="1:10" ht="19.5" customHeight="1">
      <c r="A108" s="41">
        <v>51</v>
      </c>
      <c r="B108" s="41" t="s">
        <v>1467</v>
      </c>
      <c r="C108" s="226">
        <v>1928</v>
      </c>
      <c r="D108" s="41" t="s">
        <v>1327</v>
      </c>
      <c r="E108" s="41">
        <v>270000</v>
      </c>
      <c r="F108" s="41"/>
      <c r="G108" s="41"/>
      <c r="H108" s="41">
        <f t="shared" si="0"/>
        <v>270000</v>
      </c>
      <c r="I108" s="35"/>
      <c r="J108" s="271"/>
    </row>
    <row r="109" spans="1:10" ht="19.5" customHeight="1">
      <c r="A109" s="41">
        <v>52</v>
      </c>
      <c r="B109" s="41" t="s">
        <v>1373</v>
      </c>
      <c r="C109" s="226">
        <v>1935</v>
      </c>
      <c r="D109" s="41" t="s">
        <v>1327</v>
      </c>
      <c r="E109" s="41">
        <v>270000</v>
      </c>
      <c r="F109" s="41"/>
      <c r="G109" s="41"/>
      <c r="H109" s="41">
        <f t="shared" si="0"/>
        <v>270000</v>
      </c>
      <c r="I109" s="35"/>
      <c r="J109" s="271"/>
    </row>
    <row r="110" spans="1:10" ht="19.5" customHeight="1">
      <c r="A110" s="41">
        <v>53</v>
      </c>
      <c r="B110" s="41" t="s">
        <v>1897</v>
      </c>
      <c r="C110" s="226">
        <v>1936</v>
      </c>
      <c r="D110" s="41" t="s">
        <v>1327</v>
      </c>
      <c r="E110" s="41">
        <v>270000</v>
      </c>
      <c r="F110" s="41"/>
      <c r="G110" s="41"/>
      <c r="H110" s="41">
        <f t="shared" si="0"/>
        <v>270000</v>
      </c>
      <c r="I110" s="35"/>
      <c r="J110" s="271"/>
    </row>
    <row r="111" spans="1:10" ht="19.5" customHeight="1">
      <c r="A111" s="41">
        <v>54</v>
      </c>
      <c r="B111" s="41" t="s">
        <v>1898</v>
      </c>
      <c r="C111" s="226">
        <v>1917</v>
      </c>
      <c r="D111" s="41" t="s">
        <v>1327</v>
      </c>
      <c r="E111" s="41">
        <v>270000</v>
      </c>
      <c r="F111" s="41"/>
      <c r="G111" s="41"/>
      <c r="H111" s="41">
        <f t="shared" si="0"/>
        <v>270000</v>
      </c>
      <c r="I111" s="35"/>
      <c r="J111" s="271"/>
    </row>
    <row r="112" spans="1:10" ht="19.5" customHeight="1">
      <c r="A112" s="41">
        <v>55</v>
      </c>
      <c r="B112" s="41" t="s">
        <v>1899</v>
      </c>
      <c r="C112" s="226">
        <v>1927</v>
      </c>
      <c r="D112" s="41" t="s">
        <v>1325</v>
      </c>
      <c r="E112" s="41">
        <v>270000</v>
      </c>
      <c r="F112" s="41"/>
      <c r="G112" s="41"/>
      <c r="H112" s="41">
        <f t="shared" si="0"/>
        <v>270000</v>
      </c>
      <c r="I112" s="35"/>
      <c r="J112" s="271"/>
    </row>
    <row r="113" spans="1:10" ht="19.5" customHeight="1">
      <c r="A113" s="41">
        <v>56</v>
      </c>
      <c r="B113" s="41" t="s">
        <v>1469</v>
      </c>
      <c r="C113" s="226">
        <v>1933</v>
      </c>
      <c r="D113" s="41" t="s">
        <v>1325</v>
      </c>
      <c r="E113" s="41">
        <v>270000</v>
      </c>
      <c r="F113" s="41"/>
      <c r="G113" s="41"/>
      <c r="H113" s="41">
        <f t="shared" si="0"/>
        <v>270000</v>
      </c>
      <c r="I113" s="35"/>
      <c r="J113" s="271"/>
    </row>
    <row r="114" spans="1:10" ht="19.5" customHeight="1">
      <c r="A114" s="41">
        <v>57</v>
      </c>
      <c r="B114" s="41" t="s">
        <v>1480</v>
      </c>
      <c r="C114" s="226">
        <v>1928</v>
      </c>
      <c r="D114" s="41" t="s">
        <v>1325</v>
      </c>
      <c r="E114" s="41">
        <v>270000</v>
      </c>
      <c r="F114" s="41"/>
      <c r="G114" s="41"/>
      <c r="H114" s="41">
        <f t="shared" si="0"/>
        <v>270000</v>
      </c>
      <c r="I114" s="35"/>
      <c r="J114" s="271"/>
    </row>
    <row r="115" spans="1:10" ht="19.5" customHeight="1">
      <c r="A115" s="41">
        <v>58</v>
      </c>
      <c r="B115" s="41" t="s">
        <v>1471</v>
      </c>
      <c r="C115" s="226">
        <v>1930</v>
      </c>
      <c r="D115" s="41" t="s">
        <v>1325</v>
      </c>
      <c r="E115" s="41">
        <v>270000</v>
      </c>
      <c r="F115" s="41"/>
      <c r="G115" s="41"/>
      <c r="H115" s="41">
        <f t="shared" si="0"/>
        <v>270000</v>
      </c>
      <c r="I115" s="35"/>
      <c r="J115" s="271"/>
    </row>
    <row r="116" spans="1:10" ht="19.5" customHeight="1">
      <c r="A116" s="41">
        <v>59</v>
      </c>
      <c r="B116" s="41" t="s">
        <v>1479</v>
      </c>
      <c r="C116" s="226">
        <v>1933</v>
      </c>
      <c r="D116" s="41" t="s">
        <v>1325</v>
      </c>
      <c r="E116" s="41">
        <v>270000</v>
      </c>
      <c r="F116" s="41"/>
      <c r="G116" s="41"/>
      <c r="H116" s="41">
        <f t="shared" si="0"/>
        <v>270000</v>
      </c>
      <c r="I116" s="35"/>
      <c r="J116" s="271"/>
    </row>
    <row r="117" spans="1:10" ht="19.5" customHeight="1">
      <c r="A117" s="41">
        <v>60</v>
      </c>
      <c r="B117" s="41" t="s">
        <v>1475</v>
      </c>
      <c r="C117" s="226">
        <v>1934</v>
      </c>
      <c r="D117" s="41" t="s">
        <v>1325</v>
      </c>
      <c r="E117" s="41">
        <v>270000</v>
      </c>
      <c r="F117" s="41"/>
      <c r="G117" s="41"/>
      <c r="H117" s="41">
        <f t="shared" si="0"/>
        <v>270000</v>
      </c>
      <c r="I117" s="35"/>
      <c r="J117" s="271"/>
    </row>
    <row r="118" spans="1:10" ht="19.5" customHeight="1">
      <c r="A118" s="41">
        <v>61</v>
      </c>
      <c r="B118" s="41" t="s">
        <v>1476</v>
      </c>
      <c r="C118" s="226">
        <v>1934</v>
      </c>
      <c r="D118" s="41" t="s">
        <v>1325</v>
      </c>
      <c r="E118" s="41">
        <v>270000</v>
      </c>
      <c r="F118" s="41"/>
      <c r="G118" s="41"/>
      <c r="H118" s="41">
        <f>E118+G118</f>
        <v>270000</v>
      </c>
      <c r="I118" s="35"/>
      <c r="J118" s="271"/>
    </row>
    <row r="119" spans="1:10" ht="19.5" customHeight="1">
      <c r="A119" s="41">
        <v>62</v>
      </c>
      <c r="B119" s="41" t="s">
        <v>1477</v>
      </c>
      <c r="C119" s="226">
        <v>1934</v>
      </c>
      <c r="D119" s="41" t="s">
        <v>1478</v>
      </c>
      <c r="E119" s="41">
        <v>270000</v>
      </c>
      <c r="F119" s="41"/>
      <c r="G119" s="41"/>
      <c r="H119" s="41">
        <f>E119+G119</f>
        <v>270000</v>
      </c>
      <c r="I119" s="35"/>
      <c r="J119" s="271"/>
    </row>
    <row r="120" spans="1:10" ht="19.5" customHeight="1">
      <c r="A120" s="41">
        <v>63</v>
      </c>
      <c r="B120" s="41" t="s">
        <v>1374</v>
      </c>
      <c r="C120" s="226">
        <v>1935</v>
      </c>
      <c r="D120" s="41" t="s">
        <v>1478</v>
      </c>
      <c r="E120" s="41">
        <v>270000</v>
      </c>
      <c r="F120" s="41"/>
      <c r="G120" s="41"/>
      <c r="H120" s="41">
        <f>E120+G120</f>
        <v>270000</v>
      </c>
      <c r="I120" s="35"/>
      <c r="J120" s="271"/>
    </row>
    <row r="121" spans="1:10" ht="19.5" customHeight="1">
      <c r="A121" s="41">
        <v>64</v>
      </c>
      <c r="B121" s="41" t="s">
        <v>213</v>
      </c>
      <c r="C121" s="226">
        <v>1936</v>
      </c>
      <c r="D121" s="41" t="s">
        <v>1393</v>
      </c>
      <c r="E121" s="41">
        <v>270000</v>
      </c>
      <c r="F121" s="41"/>
      <c r="G121" s="41"/>
      <c r="H121" s="41">
        <f>E121+G121</f>
        <v>270000</v>
      </c>
      <c r="I121" s="35"/>
      <c r="J121" s="271"/>
    </row>
    <row r="122" spans="1:10" ht="19.5" customHeight="1">
      <c r="A122" s="41">
        <v>65</v>
      </c>
      <c r="B122" s="41" t="s">
        <v>214</v>
      </c>
      <c r="C122" s="226">
        <v>1936</v>
      </c>
      <c r="D122" s="41" t="s">
        <v>215</v>
      </c>
      <c r="E122" s="41">
        <v>270000</v>
      </c>
      <c r="F122" s="41"/>
      <c r="G122" s="41"/>
      <c r="H122" s="41">
        <f>E122+G122</f>
        <v>270000</v>
      </c>
      <c r="I122" s="35"/>
      <c r="J122" s="271"/>
    </row>
    <row r="123" spans="1:10" ht="19.5" customHeight="1">
      <c r="A123" s="41">
        <v>66</v>
      </c>
      <c r="B123" s="41" t="s">
        <v>1433</v>
      </c>
      <c r="C123" s="226">
        <v>1926</v>
      </c>
      <c r="D123" s="41" t="s">
        <v>1328</v>
      </c>
      <c r="E123" s="41">
        <v>270000</v>
      </c>
      <c r="F123" s="41"/>
      <c r="G123" s="41"/>
      <c r="H123" s="41">
        <v>270000</v>
      </c>
      <c r="I123" s="35"/>
      <c r="J123" s="271" t="s">
        <v>991</v>
      </c>
    </row>
    <row r="124" spans="1:10" ht="19.5" customHeight="1">
      <c r="A124" s="41">
        <v>67</v>
      </c>
      <c r="B124" s="41" t="s">
        <v>1481</v>
      </c>
      <c r="C124" s="226">
        <v>1921</v>
      </c>
      <c r="D124" s="41" t="s">
        <v>1325</v>
      </c>
      <c r="E124" s="41">
        <v>270000</v>
      </c>
      <c r="F124" s="41"/>
      <c r="G124" s="41"/>
      <c r="H124" s="41">
        <v>270000</v>
      </c>
      <c r="I124" s="35"/>
      <c r="J124" s="271" t="s">
        <v>991</v>
      </c>
    </row>
    <row r="125" spans="1:10" ht="19.5" customHeight="1">
      <c r="A125" s="41">
        <v>68</v>
      </c>
      <c r="B125" s="41" t="s">
        <v>1483</v>
      </c>
      <c r="C125" s="226">
        <v>1932</v>
      </c>
      <c r="D125" s="41" t="s">
        <v>1619</v>
      </c>
      <c r="E125" s="41">
        <v>270000</v>
      </c>
      <c r="F125" s="41"/>
      <c r="G125" s="41"/>
      <c r="H125" s="41">
        <v>270000</v>
      </c>
      <c r="I125" s="35"/>
      <c r="J125" s="271" t="s">
        <v>991</v>
      </c>
    </row>
    <row r="126" spans="1:10" ht="19.5" customHeight="1">
      <c r="A126" s="41">
        <v>69</v>
      </c>
      <c r="B126" s="41" t="s">
        <v>1484</v>
      </c>
      <c r="C126" s="226">
        <v>1932</v>
      </c>
      <c r="D126" s="41" t="s">
        <v>1336</v>
      </c>
      <c r="E126" s="41">
        <v>270000</v>
      </c>
      <c r="F126" s="41"/>
      <c r="G126" s="41"/>
      <c r="H126" s="41">
        <v>270000</v>
      </c>
      <c r="I126" s="35"/>
      <c r="J126" s="271" t="s">
        <v>991</v>
      </c>
    </row>
    <row r="127" spans="1:10" ht="19.5" customHeight="1">
      <c r="A127" s="41">
        <v>70</v>
      </c>
      <c r="B127" s="41" t="s">
        <v>662</v>
      </c>
      <c r="C127" s="226">
        <v>1936</v>
      </c>
      <c r="D127" s="41" t="s">
        <v>2150</v>
      </c>
      <c r="E127" s="41">
        <v>270000</v>
      </c>
      <c r="F127" s="41"/>
      <c r="G127" s="41"/>
      <c r="H127" s="41">
        <f aca="true" t="shared" si="1" ref="H127:H138">SUM(E127:G127)</f>
        <v>270000</v>
      </c>
      <c r="I127" s="35"/>
      <c r="J127" s="271" t="s">
        <v>991</v>
      </c>
    </row>
    <row r="128" spans="1:10" ht="19.5" customHeight="1">
      <c r="A128" s="41">
        <v>71</v>
      </c>
      <c r="B128" s="41" t="s">
        <v>1072</v>
      </c>
      <c r="C128" s="226">
        <v>1936</v>
      </c>
      <c r="D128" s="41" t="s">
        <v>1336</v>
      </c>
      <c r="E128" s="41">
        <v>270000</v>
      </c>
      <c r="F128" s="41"/>
      <c r="G128" s="41"/>
      <c r="H128" s="41">
        <f t="shared" si="1"/>
        <v>270000</v>
      </c>
      <c r="I128" s="35"/>
      <c r="J128" s="271" t="s">
        <v>991</v>
      </c>
    </row>
    <row r="129" spans="1:10" ht="19.5" customHeight="1">
      <c r="A129" s="41">
        <v>72</v>
      </c>
      <c r="B129" s="41" t="s">
        <v>1243</v>
      </c>
      <c r="C129" s="226">
        <v>1936</v>
      </c>
      <c r="D129" s="41" t="s">
        <v>1325</v>
      </c>
      <c r="E129" s="41">
        <v>270000</v>
      </c>
      <c r="F129" s="41"/>
      <c r="G129" s="41"/>
      <c r="H129" s="41">
        <f t="shared" si="1"/>
        <v>270000</v>
      </c>
      <c r="I129" s="35"/>
      <c r="J129" s="271" t="s">
        <v>991</v>
      </c>
    </row>
    <row r="130" spans="1:10" ht="19.5" customHeight="1">
      <c r="A130" s="41">
        <v>73</v>
      </c>
      <c r="B130" s="41" t="s">
        <v>1473</v>
      </c>
      <c r="C130" s="226">
        <v>1920</v>
      </c>
      <c r="D130" s="41" t="s">
        <v>1325</v>
      </c>
      <c r="E130" s="41">
        <v>270000</v>
      </c>
      <c r="F130" s="41"/>
      <c r="G130" s="41"/>
      <c r="H130" s="41">
        <f t="shared" si="1"/>
        <v>270000</v>
      </c>
      <c r="I130" s="35"/>
      <c r="J130" s="271" t="s">
        <v>991</v>
      </c>
    </row>
    <row r="131" spans="1:10" ht="19.5" customHeight="1">
      <c r="A131" s="41">
        <v>74</v>
      </c>
      <c r="B131" s="41" t="s">
        <v>1470</v>
      </c>
      <c r="C131" s="226">
        <v>1930</v>
      </c>
      <c r="D131" s="41" t="s">
        <v>1325</v>
      </c>
      <c r="E131" s="41">
        <v>270000</v>
      </c>
      <c r="F131" s="41"/>
      <c r="G131" s="41"/>
      <c r="H131" s="41">
        <f t="shared" si="1"/>
        <v>270000</v>
      </c>
      <c r="I131" s="35"/>
      <c r="J131" s="271" t="s">
        <v>991</v>
      </c>
    </row>
    <row r="132" spans="1:10" ht="19.5" customHeight="1">
      <c r="A132" s="41">
        <v>75</v>
      </c>
      <c r="B132" s="41" t="s">
        <v>1468</v>
      </c>
      <c r="C132" s="226">
        <v>1925</v>
      </c>
      <c r="D132" s="41" t="s">
        <v>1327</v>
      </c>
      <c r="E132" s="41">
        <v>270000</v>
      </c>
      <c r="F132" s="41"/>
      <c r="G132" s="41"/>
      <c r="H132" s="41">
        <f t="shared" si="1"/>
        <v>270000</v>
      </c>
      <c r="I132" s="35"/>
      <c r="J132" s="271" t="s">
        <v>991</v>
      </c>
    </row>
    <row r="133" spans="1:10" ht="19.5" customHeight="1">
      <c r="A133" s="41">
        <v>76</v>
      </c>
      <c r="B133" s="41" t="s">
        <v>1462</v>
      </c>
      <c r="C133" s="226">
        <v>1930</v>
      </c>
      <c r="D133" s="41" t="s">
        <v>1327</v>
      </c>
      <c r="E133" s="41">
        <v>270000</v>
      </c>
      <c r="F133" s="41"/>
      <c r="G133" s="41"/>
      <c r="H133" s="41">
        <f t="shared" si="1"/>
        <v>270000</v>
      </c>
      <c r="I133" s="35"/>
      <c r="J133" s="271" t="s">
        <v>991</v>
      </c>
    </row>
    <row r="134" spans="1:10" ht="19.5" customHeight="1">
      <c r="A134" s="41">
        <v>77</v>
      </c>
      <c r="B134" s="41" t="s">
        <v>1436</v>
      </c>
      <c r="C134" s="226">
        <v>1930</v>
      </c>
      <c r="D134" s="41" t="s">
        <v>1340</v>
      </c>
      <c r="E134" s="41">
        <v>270000</v>
      </c>
      <c r="F134" s="41"/>
      <c r="G134" s="41"/>
      <c r="H134" s="41">
        <f t="shared" si="1"/>
        <v>270000</v>
      </c>
      <c r="I134" s="35"/>
      <c r="J134" s="271" t="s">
        <v>991</v>
      </c>
    </row>
    <row r="135" spans="1:10" ht="19.5" customHeight="1">
      <c r="A135" s="41">
        <v>78</v>
      </c>
      <c r="B135" s="41" t="s">
        <v>1416</v>
      </c>
      <c r="C135" s="226">
        <v>1914</v>
      </c>
      <c r="D135" s="41" t="s">
        <v>1522</v>
      </c>
      <c r="E135" s="41">
        <v>270000</v>
      </c>
      <c r="F135" s="41"/>
      <c r="G135" s="41"/>
      <c r="H135" s="41">
        <f t="shared" si="1"/>
        <v>270000</v>
      </c>
      <c r="I135" s="35"/>
      <c r="J135" s="271" t="s">
        <v>991</v>
      </c>
    </row>
    <row r="136" spans="1:10" ht="19.5" customHeight="1">
      <c r="A136" s="41">
        <v>79</v>
      </c>
      <c r="B136" s="41" t="s">
        <v>2413</v>
      </c>
      <c r="C136" s="226">
        <v>1935</v>
      </c>
      <c r="D136" s="41" t="s">
        <v>1393</v>
      </c>
      <c r="E136" s="41">
        <v>270000</v>
      </c>
      <c r="F136" s="41"/>
      <c r="G136" s="41"/>
      <c r="H136" s="41">
        <f t="shared" si="1"/>
        <v>270000</v>
      </c>
      <c r="I136" s="35"/>
      <c r="J136" s="271" t="s">
        <v>991</v>
      </c>
    </row>
    <row r="137" spans="1:10" ht="19.5" customHeight="1">
      <c r="A137" s="41">
        <v>80</v>
      </c>
      <c r="B137" s="41" t="s">
        <v>1408</v>
      </c>
      <c r="C137" s="226">
        <v>1932</v>
      </c>
      <c r="D137" s="41" t="s">
        <v>1393</v>
      </c>
      <c r="E137" s="41">
        <v>270000</v>
      </c>
      <c r="F137" s="41"/>
      <c r="G137" s="41" t="s">
        <v>1297</v>
      </c>
      <c r="H137" s="41">
        <f t="shared" si="1"/>
        <v>270000</v>
      </c>
      <c r="I137" s="35"/>
      <c r="J137" s="271" t="s">
        <v>991</v>
      </c>
    </row>
    <row r="138" spans="1:10" ht="19.5" customHeight="1">
      <c r="A138" s="41">
        <v>81</v>
      </c>
      <c r="B138" s="41" t="s">
        <v>1402</v>
      </c>
      <c r="C138" s="226">
        <v>1934</v>
      </c>
      <c r="D138" s="41" t="s">
        <v>1393</v>
      </c>
      <c r="E138" s="41">
        <v>270000</v>
      </c>
      <c r="F138" s="41"/>
      <c r="G138" s="41" t="s">
        <v>1297</v>
      </c>
      <c r="H138" s="41">
        <f t="shared" si="1"/>
        <v>270000</v>
      </c>
      <c r="I138" s="35"/>
      <c r="J138" s="271" t="s">
        <v>991</v>
      </c>
    </row>
    <row r="139" spans="1:10" ht="19.5" customHeight="1">
      <c r="A139" s="41">
        <v>82</v>
      </c>
      <c r="B139" s="41" t="s">
        <v>847</v>
      </c>
      <c r="C139" s="226">
        <v>1936</v>
      </c>
      <c r="D139" s="41" t="s">
        <v>849</v>
      </c>
      <c r="E139" s="41">
        <v>270000</v>
      </c>
      <c r="F139" s="41"/>
      <c r="G139" s="41"/>
      <c r="H139" s="41">
        <f aca="true" t="shared" si="2" ref="H139:H144">E139+G139</f>
        <v>270000</v>
      </c>
      <c r="I139" s="159"/>
      <c r="J139" s="271" t="s">
        <v>991</v>
      </c>
    </row>
    <row r="140" spans="1:10" ht="19.5" customHeight="1">
      <c r="A140" s="41">
        <v>83</v>
      </c>
      <c r="B140" s="41" t="s">
        <v>848</v>
      </c>
      <c r="C140" s="226">
        <v>1936</v>
      </c>
      <c r="D140" s="41" t="s">
        <v>849</v>
      </c>
      <c r="E140" s="41">
        <v>270000</v>
      </c>
      <c r="F140" s="41"/>
      <c r="G140" s="41"/>
      <c r="H140" s="41">
        <f t="shared" si="2"/>
        <v>270000</v>
      </c>
      <c r="I140" s="159"/>
      <c r="J140" s="271" t="s">
        <v>991</v>
      </c>
    </row>
    <row r="141" spans="1:10" ht="19.5" customHeight="1">
      <c r="A141" s="41">
        <v>84</v>
      </c>
      <c r="B141" s="41" t="s">
        <v>1900</v>
      </c>
      <c r="C141" s="226">
        <v>1936</v>
      </c>
      <c r="D141" s="41" t="s">
        <v>1901</v>
      </c>
      <c r="E141" s="41">
        <v>270000</v>
      </c>
      <c r="F141" s="41"/>
      <c r="G141" s="41"/>
      <c r="H141" s="41">
        <f t="shared" si="2"/>
        <v>270000</v>
      </c>
      <c r="I141" s="496"/>
      <c r="J141" s="271" t="s">
        <v>991</v>
      </c>
    </row>
    <row r="142" spans="1:10" ht="19.5" customHeight="1">
      <c r="A142" s="41">
        <v>85</v>
      </c>
      <c r="B142" s="41" t="s">
        <v>1902</v>
      </c>
      <c r="C142" s="226">
        <v>1936</v>
      </c>
      <c r="D142" s="41" t="s">
        <v>1901</v>
      </c>
      <c r="E142" s="41">
        <v>270000</v>
      </c>
      <c r="F142" s="41"/>
      <c r="G142" s="41"/>
      <c r="H142" s="41">
        <f t="shared" si="2"/>
        <v>270000</v>
      </c>
      <c r="I142" s="496"/>
      <c r="J142" s="271" t="s">
        <v>991</v>
      </c>
    </row>
    <row r="143" spans="1:10" ht="19.5" customHeight="1">
      <c r="A143" s="41">
        <v>86</v>
      </c>
      <c r="B143" s="41" t="s">
        <v>1903</v>
      </c>
      <c r="C143" s="226">
        <v>1936</v>
      </c>
      <c r="D143" s="41" t="s">
        <v>1522</v>
      </c>
      <c r="E143" s="41">
        <v>270000</v>
      </c>
      <c r="F143" s="41"/>
      <c r="G143" s="41"/>
      <c r="H143" s="41">
        <f t="shared" si="2"/>
        <v>270000</v>
      </c>
      <c r="I143" s="496"/>
      <c r="J143" s="271" t="s">
        <v>991</v>
      </c>
    </row>
    <row r="144" spans="1:10" ht="19.5" customHeight="1">
      <c r="A144" s="41">
        <v>87</v>
      </c>
      <c r="B144" s="41" t="s">
        <v>1904</v>
      </c>
      <c r="C144" s="226">
        <v>1936</v>
      </c>
      <c r="D144" s="41" t="s">
        <v>1522</v>
      </c>
      <c r="E144" s="41">
        <v>270000</v>
      </c>
      <c r="F144" s="41"/>
      <c r="G144" s="41"/>
      <c r="H144" s="41">
        <f t="shared" si="2"/>
        <v>270000</v>
      </c>
      <c r="I144" s="496"/>
      <c r="J144" s="271" t="s">
        <v>991</v>
      </c>
    </row>
    <row r="145" spans="1:10" ht="19.5" customHeight="1">
      <c r="A145" s="41">
        <v>88</v>
      </c>
      <c r="B145" s="41" t="s">
        <v>101</v>
      </c>
      <c r="C145" s="226">
        <v>1936</v>
      </c>
      <c r="D145" s="41" t="s">
        <v>1393</v>
      </c>
      <c r="E145" s="41">
        <v>270000</v>
      </c>
      <c r="F145" s="41"/>
      <c r="G145" s="273"/>
      <c r="H145" s="41">
        <f>E145+G145</f>
        <v>270000</v>
      </c>
      <c r="I145" s="496"/>
      <c r="J145" s="271"/>
    </row>
    <row r="146" spans="1:10" ht="19.5" customHeight="1">
      <c r="A146" s="41">
        <v>89</v>
      </c>
      <c r="B146" s="41" t="s">
        <v>102</v>
      </c>
      <c r="C146" s="226">
        <v>1937</v>
      </c>
      <c r="D146" s="41" t="s">
        <v>1393</v>
      </c>
      <c r="E146" s="41">
        <v>270000</v>
      </c>
      <c r="F146" s="41"/>
      <c r="G146" s="41"/>
      <c r="H146" s="41">
        <f>E146+G146</f>
        <v>270000</v>
      </c>
      <c r="I146" s="496"/>
      <c r="J146" s="271"/>
    </row>
    <row r="147" spans="1:10" ht="19.5" customHeight="1">
      <c r="A147" s="41">
        <v>90</v>
      </c>
      <c r="B147" s="187" t="s">
        <v>1482</v>
      </c>
      <c r="C147" s="932">
        <v>1937</v>
      </c>
      <c r="D147" s="187" t="s">
        <v>849</v>
      </c>
      <c r="E147" s="41">
        <v>270000</v>
      </c>
      <c r="F147" s="187"/>
      <c r="G147" s="941"/>
      <c r="H147" s="41">
        <f>E147+G147</f>
        <v>270000</v>
      </c>
      <c r="I147" s="496"/>
      <c r="J147" s="271"/>
    </row>
    <row r="148" spans="1:10" ht="19.5" customHeight="1">
      <c r="A148" s="41">
        <v>91</v>
      </c>
      <c r="B148" s="187" t="s">
        <v>239</v>
      </c>
      <c r="C148" s="932">
        <v>1937</v>
      </c>
      <c r="D148" s="187" t="s">
        <v>1487</v>
      </c>
      <c r="E148" s="187">
        <v>270000</v>
      </c>
      <c r="F148" s="187"/>
      <c r="G148" s="941"/>
      <c r="H148" s="187">
        <f>G148+E148</f>
        <v>270000</v>
      </c>
      <c r="I148" s="496"/>
      <c r="J148" s="271"/>
    </row>
    <row r="149" spans="1:10" ht="19.5" customHeight="1">
      <c r="A149" s="41">
        <v>92</v>
      </c>
      <c r="B149" s="939" t="s">
        <v>240</v>
      </c>
      <c r="C149" s="940">
        <v>1936</v>
      </c>
      <c r="D149" s="187" t="s">
        <v>849</v>
      </c>
      <c r="E149" s="187">
        <v>270000</v>
      </c>
      <c r="F149" s="171"/>
      <c r="G149" s="941"/>
      <c r="H149" s="201">
        <f>G149+E149</f>
        <v>270000</v>
      </c>
      <c r="I149" s="496"/>
      <c r="J149" s="271"/>
    </row>
    <row r="150" spans="1:10" ht="19.5" customHeight="1">
      <c r="A150" s="41">
        <v>93</v>
      </c>
      <c r="B150" s="41" t="s">
        <v>2092</v>
      </c>
      <c r="C150" s="226">
        <v>1937</v>
      </c>
      <c r="D150" s="41" t="s">
        <v>1522</v>
      </c>
      <c r="E150" s="41">
        <v>270000</v>
      </c>
      <c r="F150" s="41">
        <v>5</v>
      </c>
      <c r="G150" s="1276">
        <f>F150*270000</f>
        <v>1350000</v>
      </c>
      <c r="H150" s="41">
        <f>E150+G150</f>
        <v>1620000</v>
      </c>
      <c r="I150" s="496"/>
      <c r="J150" s="271"/>
    </row>
    <row r="151" spans="1:8" ht="19.5" customHeight="1">
      <c r="A151" s="41">
        <v>94</v>
      </c>
      <c r="B151" s="187" t="s">
        <v>2093</v>
      </c>
      <c r="C151" s="932">
        <v>1937</v>
      </c>
      <c r="D151" s="41" t="s">
        <v>1340</v>
      </c>
      <c r="E151" s="41">
        <v>270000</v>
      </c>
      <c r="F151" s="187">
        <v>2</v>
      </c>
      <c r="G151" s="1276">
        <f>F151*270000</f>
        <v>540000</v>
      </c>
      <c r="H151" s="41">
        <f>E151+G151</f>
        <v>810000</v>
      </c>
    </row>
    <row r="152" spans="1:10" ht="19.5" customHeight="1">
      <c r="A152" s="41">
        <v>95</v>
      </c>
      <c r="B152" s="187" t="s">
        <v>2094</v>
      </c>
      <c r="C152" s="932">
        <v>1937</v>
      </c>
      <c r="D152" s="41" t="s">
        <v>1340</v>
      </c>
      <c r="E152" s="187">
        <v>270000</v>
      </c>
      <c r="F152" s="187">
        <v>4</v>
      </c>
      <c r="G152" s="1276">
        <f>F152*270000</f>
        <v>1080000</v>
      </c>
      <c r="H152" s="187">
        <f>G152+E152</f>
        <v>1350000</v>
      </c>
      <c r="I152" s="496"/>
      <c r="J152" s="271"/>
    </row>
    <row r="153" spans="1:10" ht="19.5" customHeight="1">
      <c r="A153" s="41">
        <v>96</v>
      </c>
      <c r="B153" s="939" t="s">
        <v>2095</v>
      </c>
      <c r="C153" s="940">
        <v>1937</v>
      </c>
      <c r="D153" s="187" t="s">
        <v>1336</v>
      </c>
      <c r="E153" s="187">
        <v>270000</v>
      </c>
      <c r="F153" s="171">
        <v>2</v>
      </c>
      <c r="G153" s="1276">
        <f>F153*270000</f>
        <v>540000</v>
      </c>
      <c r="H153" s="201">
        <f>G153+E153</f>
        <v>810000</v>
      </c>
      <c r="I153" s="496"/>
      <c r="J153" s="271"/>
    </row>
    <row r="154" spans="1:10" ht="19.5" customHeight="1">
      <c r="A154" s="8" t="s">
        <v>1485</v>
      </c>
      <c r="B154" s="8"/>
      <c r="C154" s="229"/>
      <c r="D154" s="8"/>
      <c r="E154" s="495">
        <f>SUM(E58:E153)</f>
        <v>25920000</v>
      </c>
      <c r="F154" s="495"/>
      <c r="G154" s="890">
        <f>SUM(G150:G153)</f>
        <v>3510000</v>
      </c>
      <c r="H154" s="495">
        <f>SUM(H58:H153)</f>
        <v>29430000</v>
      </c>
      <c r="I154" s="146"/>
      <c r="J154" s="272"/>
    </row>
    <row r="155" spans="1:10" ht="19.5" customHeight="1">
      <c r="A155" s="1402" t="s">
        <v>1486</v>
      </c>
      <c r="B155" s="1403"/>
      <c r="C155" s="1403"/>
      <c r="D155" s="1403"/>
      <c r="E155" s="1403"/>
      <c r="F155" s="1403"/>
      <c r="G155" s="1403"/>
      <c r="H155" s="1403"/>
      <c r="I155" s="1403"/>
      <c r="J155" s="1404"/>
    </row>
    <row r="156" spans="1:10" ht="19.5" customHeight="1">
      <c r="A156" s="41">
        <v>1</v>
      </c>
      <c r="B156" s="41" t="s">
        <v>1242</v>
      </c>
      <c r="C156" s="226">
        <v>1980</v>
      </c>
      <c r="D156" s="41" t="s">
        <v>1487</v>
      </c>
      <c r="E156" s="41">
        <v>405000</v>
      </c>
      <c r="F156" s="41"/>
      <c r="G156" s="41"/>
      <c r="H156" s="41">
        <f>E156+G156</f>
        <v>405000</v>
      </c>
      <c r="I156" s="35"/>
      <c r="J156" s="271"/>
    </row>
    <row r="157" spans="1:10" ht="19.5" customHeight="1">
      <c r="A157" s="41">
        <v>2</v>
      </c>
      <c r="B157" s="41" t="s">
        <v>208</v>
      </c>
      <c r="C157" s="226">
        <v>1972</v>
      </c>
      <c r="D157" s="41" t="s">
        <v>1487</v>
      </c>
      <c r="E157" s="41">
        <v>405000</v>
      </c>
      <c r="F157" s="41"/>
      <c r="G157" s="41"/>
      <c r="H157" s="41">
        <f aca="true" t="shared" si="3" ref="H157:H193">E157+G157</f>
        <v>405000</v>
      </c>
      <c r="I157" s="35"/>
      <c r="J157" s="271"/>
    </row>
    <row r="158" spans="1:10" ht="19.5" customHeight="1">
      <c r="A158" s="41">
        <v>4</v>
      </c>
      <c r="B158" s="41" t="s">
        <v>1488</v>
      </c>
      <c r="C158" s="226">
        <v>1959</v>
      </c>
      <c r="D158" s="41" t="s">
        <v>1487</v>
      </c>
      <c r="E158" s="41">
        <v>405000</v>
      </c>
      <c r="F158" s="41"/>
      <c r="G158" s="41"/>
      <c r="H158" s="41">
        <f t="shared" si="3"/>
        <v>405000</v>
      </c>
      <c r="I158" s="35"/>
      <c r="J158" s="271"/>
    </row>
    <row r="159" spans="1:10" ht="19.5" customHeight="1">
      <c r="A159" s="41">
        <v>5</v>
      </c>
      <c r="B159" s="41" t="s">
        <v>1489</v>
      </c>
      <c r="C159" s="226">
        <v>1959</v>
      </c>
      <c r="D159" s="41" t="s">
        <v>1487</v>
      </c>
      <c r="E159" s="41">
        <v>405000</v>
      </c>
      <c r="F159" s="41"/>
      <c r="G159" s="41"/>
      <c r="H159" s="41">
        <f t="shared" si="3"/>
        <v>405000</v>
      </c>
      <c r="I159" s="35"/>
      <c r="J159" s="271"/>
    </row>
    <row r="160" spans="1:10" ht="19.5" customHeight="1">
      <c r="A160" s="41">
        <v>6</v>
      </c>
      <c r="B160" s="41" t="s">
        <v>1490</v>
      </c>
      <c r="C160" s="226">
        <v>1985</v>
      </c>
      <c r="D160" s="41" t="s">
        <v>1491</v>
      </c>
      <c r="E160" s="41">
        <v>405000</v>
      </c>
      <c r="F160" s="41"/>
      <c r="G160" s="41"/>
      <c r="H160" s="41">
        <f t="shared" si="3"/>
        <v>405000</v>
      </c>
      <c r="I160" s="35"/>
      <c r="J160" s="271"/>
    </row>
    <row r="161" spans="1:10" ht="19.5" customHeight="1">
      <c r="A161" s="41">
        <v>7</v>
      </c>
      <c r="B161" s="41" t="s">
        <v>1492</v>
      </c>
      <c r="C161" s="226">
        <v>1979</v>
      </c>
      <c r="D161" s="41" t="s">
        <v>1491</v>
      </c>
      <c r="E161" s="41">
        <v>405000</v>
      </c>
      <c r="F161" s="41"/>
      <c r="G161" s="41"/>
      <c r="H161" s="41">
        <f t="shared" si="3"/>
        <v>405000</v>
      </c>
      <c r="I161" s="35"/>
      <c r="J161" s="271"/>
    </row>
    <row r="162" spans="1:10" ht="19.5" customHeight="1">
      <c r="A162" s="41">
        <v>8</v>
      </c>
      <c r="B162" s="41" t="s">
        <v>1493</v>
      </c>
      <c r="C162" s="226">
        <v>1962</v>
      </c>
      <c r="D162" s="41" t="s">
        <v>1491</v>
      </c>
      <c r="E162" s="41">
        <v>405000</v>
      </c>
      <c r="F162" s="41"/>
      <c r="G162" s="41"/>
      <c r="H162" s="41">
        <f t="shared" si="3"/>
        <v>405000</v>
      </c>
      <c r="I162" s="35"/>
      <c r="J162" s="271"/>
    </row>
    <row r="163" spans="1:10" ht="19.5" customHeight="1">
      <c r="A163" s="41">
        <v>9</v>
      </c>
      <c r="B163" s="41" t="s">
        <v>1494</v>
      </c>
      <c r="C163" s="226">
        <v>1993</v>
      </c>
      <c r="D163" s="41" t="s">
        <v>1340</v>
      </c>
      <c r="E163" s="41">
        <v>405000</v>
      </c>
      <c r="F163" s="41"/>
      <c r="G163" s="41"/>
      <c r="H163" s="41">
        <f t="shared" si="3"/>
        <v>405000</v>
      </c>
      <c r="I163" s="35"/>
      <c r="J163" s="271"/>
    </row>
    <row r="164" spans="1:10" ht="19.5" customHeight="1">
      <c r="A164" s="41">
        <v>10</v>
      </c>
      <c r="B164" s="41" t="s">
        <v>1498</v>
      </c>
      <c r="C164" s="226">
        <v>1962</v>
      </c>
      <c r="D164" s="41" t="s">
        <v>1499</v>
      </c>
      <c r="E164" s="41">
        <v>405000</v>
      </c>
      <c r="F164" s="41"/>
      <c r="G164" s="41"/>
      <c r="H164" s="41">
        <f t="shared" si="3"/>
        <v>405000</v>
      </c>
      <c r="I164" s="35"/>
      <c r="J164" s="271"/>
    </row>
    <row r="165" spans="1:10" ht="19.5" customHeight="1">
      <c r="A165" s="41">
        <v>11</v>
      </c>
      <c r="B165" s="41" t="s">
        <v>1500</v>
      </c>
      <c r="C165" s="226">
        <v>1967</v>
      </c>
      <c r="D165" s="41" t="s">
        <v>1501</v>
      </c>
      <c r="E165" s="41">
        <v>405000</v>
      </c>
      <c r="F165" s="41"/>
      <c r="G165" s="41"/>
      <c r="H165" s="41">
        <f t="shared" si="3"/>
        <v>405000</v>
      </c>
      <c r="I165" s="35"/>
      <c r="J165" s="271"/>
    </row>
    <row r="166" spans="1:10" ht="19.5" customHeight="1">
      <c r="A166" s="41">
        <v>12</v>
      </c>
      <c r="B166" s="41" t="s">
        <v>1502</v>
      </c>
      <c r="C166" s="226">
        <v>1968</v>
      </c>
      <c r="D166" s="41" t="s">
        <v>1452</v>
      </c>
      <c r="E166" s="41">
        <v>405000</v>
      </c>
      <c r="F166" s="41"/>
      <c r="G166" s="41"/>
      <c r="H166" s="41">
        <f t="shared" si="3"/>
        <v>405000</v>
      </c>
      <c r="I166" s="35"/>
      <c r="J166" s="271"/>
    </row>
    <row r="167" spans="1:10" ht="19.5" customHeight="1">
      <c r="A167" s="41">
        <v>13</v>
      </c>
      <c r="B167" s="41" t="s">
        <v>1503</v>
      </c>
      <c r="C167" s="226">
        <v>1979</v>
      </c>
      <c r="D167" s="41" t="s">
        <v>1452</v>
      </c>
      <c r="E167" s="41">
        <v>405000</v>
      </c>
      <c r="F167" s="41"/>
      <c r="G167" s="41"/>
      <c r="H167" s="41">
        <f t="shared" si="3"/>
        <v>405000</v>
      </c>
      <c r="I167" s="35"/>
      <c r="J167" s="271"/>
    </row>
    <row r="168" spans="1:10" ht="19.5" customHeight="1">
      <c r="A168" s="41">
        <v>14</v>
      </c>
      <c r="B168" s="41" t="s">
        <v>1504</v>
      </c>
      <c r="C168" s="226">
        <v>1973</v>
      </c>
      <c r="D168" s="41" t="s">
        <v>1452</v>
      </c>
      <c r="E168" s="41">
        <v>405000</v>
      </c>
      <c r="F168" s="41"/>
      <c r="G168" s="41"/>
      <c r="H168" s="41">
        <f t="shared" si="3"/>
        <v>405000</v>
      </c>
      <c r="I168" s="35"/>
      <c r="J168" s="271"/>
    </row>
    <row r="169" spans="1:10" ht="19.5" customHeight="1">
      <c r="A169" s="41">
        <v>15</v>
      </c>
      <c r="B169" s="41" t="s">
        <v>1505</v>
      </c>
      <c r="C169" s="226">
        <v>1980</v>
      </c>
      <c r="D169" s="41" t="s">
        <v>1342</v>
      </c>
      <c r="E169" s="41">
        <v>405000</v>
      </c>
      <c r="F169" s="41"/>
      <c r="G169" s="41"/>
      <c r="H169" s="41">
        <f t="shared" si="3"/>
        <v>405000</v>
      </c>
      <c r="I169" s="35"/>
      <c r="J169" s="271"/>
    </row>
    <row r="170" spans="1:10" ht="19.5" customHeight="1">
      <c r="A170" s="41">
        <v>16</v>
      </c>
      <c r="B170" s="41" t="s">
        <v>1506</v>
      </c>
      <c r="C170" s="226">
        <v>1993</v>
      </c>
      <c r="D170" s="41" t="s">
        <v>1342</v>
      </c>
      <c r="E170" s="41">
        <v>405000</v>
      </c>
      <c r="F170" s="41"/>
      <c r="G170" s="41"/>
      <c r="H170" s="41">
        <f t="shared" si="3"/>
        <v>405000</v>
      </c>
      <c r="I170" s="35"/>
      <c r="J170" s="271"/>
    </row>
    <row r="171" spans="1:10" ht="19.5" customHeight="1">
      <c r="A171" s="41">
        <v>17</v>
      </c>
      <c r="B171" s="41" t="s">
        <v>1507</v>
      </c>
      <c r="C171" s="226">
        <v>1966</v>
      </c>
      <c r="D171" s="41" t="s">
        <v>1342</v>
      </c>
      <c r="E171" s="41">
        <v>405000</v>
      </c>
      <c r="F171" s="41"/>
      <c r="G171" s="41"/>
      <c r="H171" s="41">
        <f t="shared" si="3"/>
        <v>405000</v>
      </c>
      <c r="I171" s="35"/>
      <c r="J171" s="271"/>
    </row>
    <row r="172" spans="1:10" ht="19.5" customHeight="1">
      <c r="A172" s="41">
        <v>18</v>
      </c>
      <c r="B172" s="41" t="s">
        <v>1508</v>
      </c>
      <c r="C172" s="226">
        <v>1979</v>
      </c>
      <c r="D172" s="41" t="s">
        <v>1393</v>
      </c>
      <c r="E172" s="41">
        <v>405000</v>
      </c>
      <c r="F172" s="41"/>
      <c r="G172" s="41"/>
      <c r="H172" s="41">
        <f t="shared" si="3"/>
        <v>405000</v>
      </c>
      <c r="I172" s="35"/>
      <c r="J172" s="271"/>
    </row>
    <row r="173" spans="1:10" ht="19.5" customHeight="1">
      <c r="A173" s="41">
        <v>19</v>
      </c>
      <c r="B173" s="824" t="s">
        <v>1509</v>
      </c>
      <c r="C173" s="825">
        <v>1954</v>
      </c>
      <c r="D173" s="824" t="s">
        <v>1393</v>
      </c>
      <c r="E173" s="824">
        <v>0</v>
      </c>
      <c r="F173" s="824"/>
      <c r="G173" s="824"/>
      <c r="H173" s="824">
        <f t="shared" si="3"/>
        <v>0</v>
      </c>
      <c r="I173" s="35"/>
      <c r="J173" s="271"/>
    </row>
    <row r="174" spans="1:10" ht="19.5" customHeight="1">
      <c r="A174" s="41">
        <v>20</v>
      </c>
      <c r="B174" s="41" t="s">
        <v>1510</v>
      </c>
      <c r="C174" s="226">
        <v>1985</v>
      </c>
      <c r="D174" s="41" t="s">
        <v>1393</v>
      </c>
      <c r="E174" s="41">
        <v>405000</v>
      </c>
      <c r="F174" s="41"/>
      <c r="G174" s="41"/>
      <c r="H174" s="41">
        <f t="shared" si="3"/>
        <v>405000</v>
      </c>
      <c r="I174" s="35"/>
      <c r="J174" s="271"/>
    </row>
    <row r="175" spans="1:10" ht="19.5" customHeight="1">
      <c r="A175" s="41">
        <v>21</v>
      </c>
      <c r="B175" s="41" t="s">
        <v>1905</v>
      </c>
      <c r="C175" s="226">
        <v>1984</v>
      </c>
      <c r="D175" s="41" t="s">
        <v>1393</v>
      </c>
      <c r="E175" s="41">
        <v>405000</v>
      </c>
      <c r="F175" s="41"/>
      <c r="G175" s="41"/>
      <c r="H175" s="41">
        <f t="shared" si="3"/>
        <v>405000</v>
      </c>
      <c r="I175" s="35"/>
      <c r="J175" s="271"/>
    </row>
    <row r="176" spans="1:10" ht="19.5" customHeight="1">
      <c r="A176" s="41">
        <v>22</v>
      </c>
      <c r="B176" s="41" t="s">
        <v>1511</v>
      </c>
      <c r="C176" s="226">
        <v>1973</v>
      </c>
      <c r="D176" s="41" t="s">
        <v>1393</v>
      </c>
      <c r="E176" s="41">
        <v>405000</v>
      </c>
      <c r="F176" s="41"/>
      <c r="G176" s="41"/>
      <c r="H176" s="41">
        <f t="shared" si="3"/>
        <v>405000</v>
      </c>
      <c r="I176" s="35"/>
      <c r="J176" s="271"/>
    </row>
    <row r="177" spans="1:10" ht="19.5" customHeight="1">
      <c r="A177" s="41">
        <v>23</v>
      </c>
      <c r="B177" s="41" t="s">
        <v>1512</v>
      </c>
      <c r="C177" s="226">
        <v>1963</v>
      </c>
      <c r="D177" s="41" t="s">
        <v>1513</v>
      </c>
      <c r="E177" s="41">
        <v>405000</v>
      </c>
      <c r="F177" s="41"/>
      <c r="G177" s="41"/>
      <c r="H177" s="41">
        <f t="shared" si="3"/>
        <v>405000</v>
      </c>
      <c r="I177" s="35"/>
      <c r="J177" s="271"/>
    </row>
    <row r="178" spans="1:10" ht="19.5" customHeight="1">
      <c r="A178" s="41">
        <v>24</v>
      </c>
      <c r="B178" s="41" t="s">
        <v>1514</v>
      </c>
      <c r="C178" s="226">
        <v>1994</v>
      </c>
      <c r="D178" s="41" t="s">
        <v>1513</v>
      </c>
      <c r="E178" s="41">
        <v>405000</v>
      </c>
      <c r="F178" s="41"/>
      <c r="G178" s="41"/>
      <c r="H178" s="41">
        <f t="shared" si="3"/>
        <v>405000</v>
      </c>
      <c r="I178" s="35"/>
      <c r="J178" s="271"/>
    </row>
    <row r="179" spans="1:10" ht="19.5" customHeight="1">
      <c r="A179" s="41">
        <v>25</v>
      </c>
      <c r="B179" s="41" t="s">
        <v>1515</v>
      </c>
      <c r="C179" s="226">
        <v>1991</v>
      </c>
      <c r="D179" s="41" t="s">
        <v>1513</v>
      </c>
      <c r="E179" s="41">
        <v>405000</v>
      </c>
      <c r="F179" s="41"/>
      <c r="G179" s="41"/>
      <c r="H179" s="41">
        <f t="shared" si="3"/>
        <v>405000</v>
      </c>
      <c r="I179" s="35"/>
      <c r="J179" s="271"/>
    </row>
    <row r="180" spans="1:10" ht="19.5" customHeight="1">
      <c r="A180" s="41">
        <v>26</v>
      </c>
      <c r="B180" s="41" t="s">
        <v>1516</v>
      </c>
      <c r="C180" s="226">
        <v>1980</v>
      </c>
      <c r="D180" s="41" t="s">
        <v>1513</v>
      </c>
      <c r="E180" s="41">
        <v>405000</v>
      </c>
      <c r="F180" s="41"/>
      <c r="G180" s="41"/>
      <c r="H180" s="41">
        <f t="shared" si="3"/>
        <v>405000</v>
      </c>
      <c r="I180" s="35"/>
      <c r="J180" s="271"/>
    </row>
    <row r="181" spans="1:10" ht="19.5" customHeight="1">
      <c r="A181" s="41">
        <v>27</v>
      </c>
      <c r="B181" s="41" t="s">
        <v>1517</v>
      </c>
      <c r="C181" s="226">
        <v>1988</v>
      </c>
      <c r="D181" s="41" t="s">
        <v>1513</v>
      </c>
      <c r="E181" s="41">
        <v>405000</v>
      </c>
      <c r="F181" s="41"/>
      <c r="G181" s="41"/>
      <c r="H181" s="41">
        <f t="shared" si="3"/>
        <v>405000</v>
      </c>
      <c r="I181" s="35"/>
      <c r="J181" s="271"/>
    </row>
    <row r="182" spans="1:10" ht="19.5" customHeight="1">
      <c r="A182" s="41">
        <v>28</v>
      </c>
      <c r="B182" s="41" t="s">
        <v>1518</v>
      </c>
      <c r="C182" s="226">
        <v>1965</v>
      </c>
      <c r="D182" s="41" t="s">
        <v>1513</v>
      </c>
      <c r="E182" s="41">
        <v>405000</v>
      </c>
      <c r="F182" s="41"/>
      <c r="G182" s="41"/>
      <c r="H182" s="41">
        <f t="shared" si="3"/>
        <v>405000</v>
      </c>
      <c r="I182" s="35"/>
      <c r="J182" s="271"/>
    </row>
    <row r="183" spans="1:10" ht="19.5" customHeight="1">
      <c r="A183" s="41">
        <v>29</v>
      </c>
      <c r="B183" s="41" t="s">
        <v>1519</v>
      </c>
      <c r="C183" s="226">
        <v>1968</v>
      </c>
      <c r="D183" s="41" t="s">
        <v>1513</v>
      </c>
      <c r="E183" s="41">
        <v>405000</v>
      </c>
      <c r="F183" s="41"/>
      <c r="G183" s="41"/>
      <c r="H183" s="41">
        <f t="shared" si="3"/>
        <v>405000</v>
      </c>
      <c r="I183" s="35"/>
      <c r="J183" s="271"/>
    </row>
    <row r="184" spans="1:10" ht="19.5" customHeight="1">
      <c r="A184" s="41">
        <v>30</v>
      </c>
      <c r="B184" s="41" t="s">
        <v>1520</v>
      </c>
      <c r="C184" s="226">
        <v>1985</v>
      </c>
      <c r="D184" s="41" t="s">
        <v>1513</v>
      </c>
      <c r="E184" s="41">
        <v>405000</v>
      </c>
      <c r="F184" s="41"/>
      <c r="G184" s="41"/>
      <c r="H184" s="41">
        <f t="shared" si="3"/>
        <v>405000</v>
      </c>
      <c r="I184" s="35"/>
      <c r="J184" s="271"/>
    </row>
    <row r="185" spans="1:10" ht="19.5" customHeight="1">
      <c r="A185" s="41">
        <v>31</v>
      </c>
      <c r="B185" s="41" t="s">
        <v>1523</v>
      </c>
      <c r="C185" s="226">
        <v>1971</v>
      </c>
      <c r="D185" s="41" t="s">
        <v>1522</v>
      </c>
      <c r="E185" s="41">
        <v>405000</v>
      </c>
      <c r="F185" s="41"/>
      <c r="G185" s="41"/>
      <c r="H185" s="41">
        <f t="shared" si="3"/>
        <v>405000</v>
      </c>
      <c r="I185" s="35"/>
      <c r="J185" s="271"/>
    </row>
    <row r="186" spans="1:10" ht="19.5" customHeight="1">
      <c r="A186" s="41">
        <v>32</v>
      </c>
      <c r="B186" s="41" t="s">
        <v>1524</v>
      </c>
      <c r="C186" s="226">
        <v>1969</v>
      </c>
      <c r="D186" s="41" t="s">
        <v>1522</v>
      </c>
      <c r="E186" s="41">
        <v>405000</v>
      </c>
      <c r="F186" s="41"/>
      <c r="G186" s="41"/>
      <c r="H186" s="41">
        <f t="shared" si="3"/>
        <v>405000</v>
      </c>
      <c r="I186" s="35"/>
      <c r="J186" s="271"/>
    </row>
    <row r="187" spans="1:10" ht="19.5" customHeight="1">
      <c r="A187" s="41">
        <v>33</v>
      </c>
      <c r="B187" s="41" t="s">
        <v>1065</v>
      </c>
      <c r="C187" s="226">
        <v>1982</v>
      </c>
      <c r="D187" s="41" t="s">
        <v>1525</v>
      </c>
      <c r="E187" s="41">
        <v>405000</v>
      </c>
      <c r="F187" s="41"/>
      <c r="G187" s="41"/>
      <c r="H187" s="41">
        <f t="shared" si="3"/>
        <v>405000</v>
      </c>
      <c r="I187" s="35"/>
      <c r="J187" s="271"/>
    </row>
    <row r="188" spans="1:10" ht="19.5" customHeight="1">
      <c r="A188" s="41">
        <v>34</v>
      </c>
      <c r="B188" s="41" t="s">
        <v>1526</v>
      </c>
      <c r="C188" s="226">
        <v>1978</v>
      </c>
      <c r="D188" s="41" t="s">
        <v>1525</v>
      </c>
      <c r="E188" s="41">
        <v>405000</v>
      </c>
      <c r="F188" s="41"/>
      <c r="G188" s="41"/>
      <c r="H188" s="41">
        <f t="shared" si="3"/>
        <v>405000</v>
      </c>
      <c r="I188" s="35"/>
      <c r="J188" s="271"/>
    </row>
    <row r="189" spans="1:10" ht="19.5" customHeight="1">
      <c r="A189" s="41">
        <v>35</v>
      </c>
      <c r="B189" s="41" t="s">
        <v>1527</v>
      </c>
      <c r="C189" s="226">
        <v>1973</v>
      </c>
      <c r="D189" s="41" t="s">
        <v>1328</v>
      </c>
      <c r="E189" s="41">
        <v>405000</v>
      </c>
      <c r="F189" s="41"/>
      <c r="G189" s="41"/>
      <c r="H189" s="41">
        <f t="shared" si="3"/>
        <v>405000</v>
      </c>
      <c r="I189" s="35"/>
      <c r="J189" s="271" t="s">
        <v>1297</v>
      </c>
    </row>
    <row r="190" spans="1:10" ht="19.5" customHeight="1">
      <c r="A190" s="41">
        <v>36</v>
      </c>
      <c r="B190" s="41" t="s">
        <v>1375</v>
      </c>
      <c r="C190" s="226">
        <v>1966</v>
      </c>
      <c r="D190" s="41" t="s">
        <v>1376</v>
      </c>
      <c r="E190" s="41">
        <v>405000</v>
      </c>
      <c r="F190" s="41"/>
      <c r="G190" s="41"/>
      <c r="H190" s="41">
        <f t="shared" si="3"/>
        <v>405000</v>
      </c>
      <c r="I190" s="35"/>
      <c r="J190" s="271"/>
    </row>
    <row r="191" spans="1:10" ht="19.5" customHeight="1">
      <c r="A191" s="41">
        <v>37</v>
      </c>
      <c r="B191" s="41" t="s">
        <v>1906</v>
      </c>
      <c r="C191" s="226">
        <v>1971</v>
      </c>
      <c r="D191" s="41" t="s">
        <v>1513</v>
      </c>
      <c r="E191" s="41">
        <v>405000</v>
      </c>
      <c r="F191" s="260"/>
      <c r="G191" s="41"/>
      <c r="H191" s="41">
        <f t="shared" si="3"/>
        <v>405000</v>
      </c>
      <c r="I191" s="35"/>
      <c r="J191" s="271"/>
    </row>
    <row r="192" spans="1:10" ht="19.5" customHeight="1">
      <c r="A192" s="41">
        <v>38</v>
      </c>
      <c r="B192" s="824" t="s">
        <v>1071</v>
      </c>
      <c r="C192" s="825">
        <v>1956</v>
      </c>
      <c r="D192" s="824" t="s">
        <v>1522</v>
      </c>
      <c r="E192" s="824">
        <v>0</v>
      </c>
      <c r="F192" s="1280"/>
      <c r="G192" s="824"/>
      <c r="H192" s="824">
        <f t="shared" si="3"/>
        <v>0</v>
      </c>
      <c r="I192" s="35"/>
      <c r="J192" s="271"/>
    </row>
    <row r="193" spans="1:10" ht="19.5" customHeight="1">
      <c r="A193" s="41">
        <v>39</v>
      </c>
      <c r="B193" s="41" t="s">
        <v>1907</v>
      </c>
      <c r="C193" s="227">
        <v>2000</v>
      </c>
      <c r="D193" s="41" t="s">
        <v>1908</v>
      </c>
      <c r="E193" s="41">
        <v>405000</v>
      </c>
      <c r="F193" s="260"/>
      <c r="G193" s="41"/>
      <c r="H193" s="41">
        <f t="shared" si="3"/>
        <v>405000</v>
      </c>
      <c r="I193" s="497"/>
      <c r="J193" s="498"/>
    </row>
    <row r="194" spans="1:10" ht="19.5" customHeight="1">
      <c r="A194" s="857">
        <v>40</v>
      </c>
      <c r="B194" s="857" t="s">
        <v>1529</v>
      </c>
      <c r="C194" s="226">
        <v>1985</v>
      </c>
      <c r="D194" s="857" t="s">
        <v>1487</v>
      </c>
      <c r="E194" s="857">
        <v>405000</v>
      </c>
      <c r="F194" s="857"/>
      <c r="G194" s="857"/>
      <c r="H194" s="857">
        <v>405000</v>
      </c>
      <c r="I194" s="858"/>
      <c r="J194" s="859" t="s">
        <v>991</v>
      </c>
    </row>
    <row r="195" spans="1:10" ht="19.5" customHeight="1">
      <c r="A195" s="41">
        <v>41</v>
      </c>
      <c r="B195" s="41" t="s">
        <v>1530</v>
      </c>
      <c r="C195" s="226">
        <v>1973</v>
      </c>
      <c r="D195" s="41" t="s">
        <v>1340</v>
      </c>
      <c r="E195" s="41">
        <v>405000</v>
      </c>
      <c r="F195" s="41"/>
      <c r="G195" s="41"/>
      <c r="H195" s="41">
        <v>405000</v>
      </c>
      <c r="I195" s="35"/>
      <c r="J195" s="859" t="s">
        <v>991</v>
      </c>
    </row>
    <row r="196" spans="1:10" ht="19.5" customHeight="1">
      <c r="A196" s="857">
        <v>42</v>
      </c>
      <c r="B196" s="41" t="s">
        <v>1531</v>
      </c>
      <c r="C196" s="226">
        <v>1966</v>
      </c>
      <c r="D196" s="41" t="s">
        <v>1342</v>
      </c>
      <c r="E196" s="41">
        <v>405000</v>
      </c>
      <c r="F196" s="41"/>
      <c r="G196" s="41"/>
      <c r="H196" s="41">
        <v>405000</v>
      </c>
      <c r="I196" s="35"/>
      <c r="J196" s="859" t="s">
        <v>991</v>
      </c>
    </row>
    <row r="197" spans="1:10" ht="19.5" customHeight="1">
      <c r="A197" s="41">
        <v>43</v>
      </c>
      <c r="B197" s="41" t="s">
        <v>1532</v>
      </c>
      <c r="C197" s="226">
        <v>1970</v>
      </c>
      <c r="D197" s="41" t="s">
        <v>1342</v>
      </c>
      <c r="E197" s="41">
        <v>405000</v>
      </c>
      <c r="F197" s="41"/>
      <c r="G197" s="41"/>
      <c r="H197" s="41">
        <v>405000</v>
      </c>
      <c r="I197" s="35"/>
      <c r="J197" s="859" t="s">
        <v>991</v>
      </c>
    </row>
    <row r="198" spans="1:10" ht="19.5" customHeight="1">
      <c r="A198" s="857">
        <v>44</v>
      </c>
      <c r="B198" s="41" t="s">
        <v>1533</v>
      </c>
      <c r="C198" s="226">
        <v>1971</v>
      </c>
      <c r="D198" s="41" t="s">
        <v>1342</v>
      </c>
      <c r="E198" s="41">
        <v>405000</v>
      </c>
      <c r="F198" s="41"/>
      <c r="G198" s="41"/>
      <c r="H198" s="41">
        <v>405000</v>
      </c>
      <c r="I198" s="35"/>
      <c r="J198" s="859" t="s">
        <v>991</v>
      </c>
    </row>
    <row r="199" spans="1:10" ht="19.5" customHeight="1">
      <c r="A199" s="41">
        <v>45</v>
      </c>
      <c r="B199" s="41" t="s">
        <v>1534</v>
      </c>
      <c r="C199" s="226">
        <v>1961</v>
      </c>
      <c r="D199" s="41" t="s">
        <v>1513</v>
      </c>
      <c r="E199" s="41">
        <v>405000</v>
      </c>
      <c r="F199" s="41"/>
      <c r="G199" s="41"/>
      <c r="H199" s="41">
        <v>405000</v>
      </c>
      <c r="I199" s="35"/>
      <c r="J199" s="859" t="s">
        <v>991</v>
      </c>
    </row>
    <row r="200" spans="1:10" ht="19.5" customHeight="1">
      <c r="A200" s="857">
        <v>46</v>
      </c>
      <c r="B200" s="41" t="s">
        <v>1909</v>
      </c>
      <c r="C200" s="226">
        <v>1985</v>
      </c>
      <c r="D200" s="41" t="s">
        <v>1522</v>
      </c>
      <c r="E200" s="41">
        <v>405000</v>
      </c>
      <c r="F200" s="41"/>
      <c r="G200" s="41"/>
      <c r="H200" s="41">
        <f aca="true" t="shared" si="4" ref="H200:H207">SUM(E200:G200)</f>
        <v>405000</v>
      </c>
      <c r="I200" s="35"/>
      <c r="J200" s="859" t="s">
        <v>991</v>
      </c>
    </row>
    <row r="201" spans="1:10" ht="19.5" customHeight="1">
      <c r="A201" s="41">
        <v>47</v>
      </c>
      <c r="B201" s="41" t="s">
        <v>1064</v>
      </c>
      <c r="C201" s="226">
        <v>1965</v>
      </c>
      <c r="D201" s="41" t="s">
        <v>1393</v>
      </c>
      <c r="E201" s="41">
        <v>405000</v>
      </c>
      <c r="F201" s="41"/>
      <c r="G201" s="41"/>
      <c r="H201" s="41">
        <f t="shared" si="4"/>
        <v>405000</v>
      </c>
      <c r="I201" s="35"/>
      <c r="J201" s="859" t="s">
        <v>991</v>
      </c>
    </row>
    <row r="202" spans="1:10" ht="19.5" customHeight="1">
      <c r="A202" s="857">
        <v>48</v>
      </c>
      <c r="B202" s="41" t="s">
        <v>209</v>
      </c>
      <c r="C202" s="227">
        <v>1968</v>
      </c>
      <c r="D202" s="41" t="s">
        <v>1328</v>
      </c>
      <c r="E202" s="41">
        <v>405000</v>
      </c>
      <c r="F202" s="41"/>
      <c r="G202" s="41"/>
      <c r="H202" s="41">
        <f t="shared" si="4"/>
        <v>405000</v>
      </c>
      <c r="I202" s="35"/>
      <c r="J202" s="859"/>
    </row>
    <row r="203" spans="1:10" ht="19.5" customHeight="1">
      <c r="A203" s="41">
        <v>49</v>
      </c>
      <c r="B203" s="187" t="s">
        <v>236</v>
      </c>
      <c r="C203" s="932">
        <v>1985</v>
      </c>
      <c r="D203" s="187" t="s">
        <v>1452</v>
      </c>
      <c r="E203" s="187">
        <v>405000</v>
      </c>
      <c r="F203" s="187"/>
      <c r="G203" s="187"/>
      <c r="H203" s="187">
        <f t="shared" si="4"/>
        <v>405000</v>
      </c>
      <c r="I203" s="35"/>
      <c r="J203" s="859"/>
    </row>
    <row r="204" spans="1:10" ht="19.5" customHeight="1">
      <c r="A204" s="857">
        <v>50</v>
      </c>
      <c r="B204" s="187" t="s">
        <v>237</v>
      </c>
      <c r="C204" s="932">
        <v>1981</v>
      </c>
      <c r="D204" s="187" t="s">
        <v>1340</v>
      </c>
      <c r="E204" s="187">
        <v>405000</v>
      </c>
      <c r="F204" s="187"/>
      <c r="G204" s="187"/>
      <c r="H204" s="187">
        <f t="shared" si="4"/>
        <v>405000</v>
      </c>
      <c r="I204" s="35"/>
      <c r="J204" s="859"/>
    </row>
    <row r="205" spans="1:10" ht="19.5" customHeight="1">
      <c r="A205" s="41">
        <v>51</v>
      </c>
      <c r="B205" s="939" t="s">
        <v>238</v>
      </c>
      <c r="C205" s="940">
        <v>1984</v>
      </c>
      <c r="D205" s="187" t="s">
        <v>1487</v>
      </c>
      <c r="E205" s="187">
        <v>405000</v>
      </c>
      <c r="F205" s="187"/>
      <c r="G205" s="187"/>
      <c r="H205" s="187">
        <f t="shared" si="4"/>
        <v>405000</v>
      </c>
      <c r="I205" s="41"/>
      <c r="J205" s="859" t="s">
        <v>991</v>
      </c>
    </row>
    <row r="206" spans="1:10" ht="19.5" customHeight="1">
      <c r="A206" s="857">
        <v>52</v>
      </c>
      <c r="B206" s="824" t="s">
        <v>1537</v>
      </c>
      <c r="C206" s="825">
        <v>2001</v>
      </c>
      <c r="D206" s="824" t="s">
        <v>1499</v>
      </c>
      <c r="E206" s="214">
        <v>405000</v>
      </c>
      <c r="F206" s="214"/>
      <c r="G206" s="1386">
        <v>-405000</v>
      </c>
      <c r="H206" s="214">
        <f t="shared" si="4"/>
        <v>0</v>
      </c>
      <c r="I206" s="1279" t="s">
        <v>524</v>
      </c>
      <c r="J206" s="859" t="s">
        <v>525</v>
      </c>
    </row>
    <row r="207" spans="1:10" ht="19.5" customHeight="1">
      <c r="A207" s="860" t="s">
        <v>1234</v>
      </c>
      <c r="B207" s="860"/>
      <c r="C207" s="861"/>
      <c r="D207" s="860"/>
      <c r="E207" s="862">
        <f>SUM(E156:E206)</f>
        <v>19845000</v>
      </c>
      <c r="F207" s="862"/>
      <c r="G207" s="1385">
        <v>-405000</v>
      </c>
      <c r="H207" s="862">
        <f t="shared" si="4"/>
        <v>19440000</v>
      </c>
      <c r="I207" s="858"/>
      <c r="J207" s="859"/>
    </row>
    <row r="208" spans="1:10" ht="19.5" customHeight="1">
      <c r="A208" s="1402" t="s">
        <v>1535</v>
      </c>
      <c r="B208" s="1403"/>
      <c r="C208" s="1403"/>
      <c r="D208" s="1403"/>
      <c r="E208" s="1403"/>
      <c r="F208" s="1403"/>
      <c r="G208" s="1403"/>
      <c r="H208" s="1403"/>
      <c r="I208" s="1403"/>
      <c r="J208" s="1404"/>
    </row>
    <row r="209" spans="1:10" ht="19.5" customHeight="1">
      <c r="A209" s="41">
        <v>1</v>
      </c>
      <c r="B209" s="41" t="s">
        <v>1536</v>
      </c>
      <c r="C209" s="226">
        <v>2004</v>
      </c>
      <c r="D209" s="41" t="s">
        <v>1487</v>
      </c>
      <c r="E209" s="41">
        <v>540000</v>
      </c>
      <c r="F209" s="41"/>
      <c r="G209" s="41"/>
      <c r="H209" s="41">
        <f aca="true" t="shared" si="5" ref="H209:H214">E209+G209</f>
        <v>540000</v>
      </c>
      <c r="I209" s="35"/>
      <c r="J209" s="271"/>
    </row>
    <row r="210" spans="1:10" ht="19.5" customHeight="1">
      <c r="A210" s="41">
        <v>2</v>
      </c>
      <c r="B210" s="41" t="s">
        <v>1377</v>
      </c>
      <c r="C210" s="226">
        <v>2004</v>
      </c>
      <c r="D210" s="41" t="s">
        <v>1501</v>
      </c>
      <c r="E210" s="41">
        <v>540000</v>
      </c>
      <c r="F210" s="41"/>
      <c r="G210" s="41"/>
      <c r="H210" s="41">
        <f t="shared" si="5"/>
        <v>540000</v>
      </c>
      <c r="I210" s="35"/>
      <c r="J210" s="271"/>
    </row>
    <row r="211" spans="1:10" ht="19.5" customHeight="1">
      <c r="A211" s="41">
        <v>3</v>
      </c>
      <c r="B211" s="41" t="s">
        <v>1378</v>
      </c>
      <c r="C211" s="226">
        <v>2014</v>
      </c>
      <c r="D211" s="41" t="s">
        <v>1501</v>
      </c>
      <c r="E211" s="41">
        <v>540000</v>
      </c>
      <c r="F211" s="41"/>
      <c r="G211" s="41"/>
      <c r="H211" s="41">
        <f t="shared" si="5"/>
        <v>540000</v>
      </c>
      <c r="I211" s="35"/>
      <c r="J211" s="271"/>
    </row>
    <row r="212" spans="1:10" ht="19.5" customHeight="1">
      <c r="A212" s="41">
        <v>4</v>
      </c>
      <c r="B212" s="41" t="s">
        <v>1539</v>
      </c>
      <c r="C212" s="226">
        <v>2003</v>
      </c>
      <c r="D212" s="41" t="s">
        <v>1393</v>
      </c>
      <c r="E212" s="41">
        <v>540000</v>
      </c>
      <c r="F212" s="41"/>
      <c r="G212" s="41"/>
      <c r="H212" s="41">
        <f t="shared" si="5"/>
        <v>540000</v>
      </c>
      <c r="I212" s="35"/>
      <c r="J212" s="271"/>
    </row>
    <row r="213" spans="1:10" ht="19.5" customHeight="1">
      <c r="A213" s="41">
        <v>5</v>
      </c>
      <c r="B213" s="41" t="s">
        <v>1540</v>
      </c>
      <c r="C213" s="226">
        <v>2007</v>
      </c>
      <c r="D213" s="41" t="s">
        <v>1513</v>
      </c>
      <c r="E213" s="41">
        <v>540000</v>
      </c>
      <c r="F213" s="41"/>
      <c r="G213" s="41"/>
      <c r="H213" s="41">
        <f t="shared" si="5"/>
        <v>540000</v>
      </c>
      <c r="I213" s="35"/>
      <c r="J213" s="271"/>
    </row>
    <row r="214" spans="1:10" ht="19.5" customHeight="1">
      <c r="A214" s="41">
        <v>6</v>
      </c>
      <c r="B214" s="41" t="s">
        <v>1379</v>
      </c>
      <c r="C214" s="226">
        <v>2014</v>
      </c>
      <c r="D214" s="41" t="s">
        <v>1522</v>
      </c>
      <c r="E214" s="41">
        <v>540000</v>
      </c>
      <c r="F214" s="41"/>
      <c r="G214" s="41"/>
      <c r="H214" s="41">
        <f t="shared" si="5"/>
        <v>540000</v>
      </c>
      <c r="I214" s="35"/>
      <c r="J214" s="271"/>
    </row>
    <row r="215" spans="1:10" ht="19.5" customHeight="1">
      <c r="A215" s="41">
        <v>7</v>
      </c>
      <c r="B215" s="41" t="s">
        <v>1541</v>
      </c>
      <c r="C215" s="226">
        <v>2013</v>
      </c>
      <c r="D215" s="41" t="s">
        <v>1522</v>
      </c>
      <c r="E215" s="41">
        <v>540000</v>
      </c>
      <c r="F215" s="41"/>
      <c r="G215" s="41"/>
      <c r="H215" s="41">
        <v>540000</v>
      </c>
      <c r="I215" s="35"/>
      <c r="J215" s="271" t="s">
        <v>991</v>
      </c>
    </row>
    <row r="216" spans="1:10" ht="19.5" customHeight="1">
      <c r="A216" s="41">
        <v>8</v>
      </c>
      <c r="B216" s="41" t="s">
        <v>2501</v>
      </c>
      <c r="C216" s="226">
        <v>2015</v>
      </c>
      <c r="D216" s="41" t="s">
        <v>1325</v>
      </c>
      <c r="E216" s="41">
        <v>540000</v>
      </c>
      <c r="F216" s="41"/>
      <c r="G216" s="41"/>
      <c r="H216" s="41">
        <f>SUM(E216:G216)</f>
        <v>540000</v>
      </c>
      <c r="I216" s="35"/>
      <c r="J216" s="271" t="s">
        <v>991</v>
      </c>
    </row>
    <row r="217" spans="1:10" ht="19.5" customHeight="1">
      <c r="A217" s="41">
        <v>9</v>
      </c>
      <c r="B217" s="824" t="s">
        <v>1537</v>
      </c>
      <c r="C217" s="825">
        <v>2001</v>
      </c>
      <c r="D217" s="824" t="s">
        <v>1499</v>
      </c>
      <c r="E217" s="824">
        <v>0</v>
      </c>
      <c r="F217" s="824"/>
      <c r="G217" s="824"/>
      <c r="H217" s="824">
        <f>SUM(E217:G217)</f>
        <v>0</v>
      </c>
      <c r="I217" s="35" t="s">
        <v>2109</v>
      </c>
      <c r="J217" s="271" t="s">
        <v>2103</v>
      </c>
    </row>
    <row r="218" spans="1:10" ht="19.5" customHeight="1">
      <c r="A218" s="8" t="s">
        <v>1234</v>
      </c>
      <c r="B218" s="8"/>
      <c r="C218" s="229"/>
      <c r="D218" s="8"/>
      <c r="E218" s="8">
        <f>SUM(E209:E217)</f>
        <v>4320000</v>
      </c>
      <c r="F218" s="8"/>
      <c r="G218" s="8"/>
      <c r="H218" s="8">
        <f>SUM(E218:G218)</f>
        <v>4320000</v>
      </c>
      <c r="I218" s="35"/>
      <c r="J218" s="271"/>
    </row>
    <row r="219" spans="1:10" ht="19.5" customHeight="1">
      <c r="A219" s="8"/>
      <c r="B219" s="1402" t="s">
        <v>1073</v>
      </c>
      <c r="C219" s="1403"/>
      <c r="D219" s="1403"/>
      <c r="E219" s="1403"/>
      <c r="F219" s="1403"/>
      <c r="G219" s="1403"/>
      <c r="H219" s="1403"/>
      <c r="I219" s="1403"/>
      <c r="J219" s="1404"/>
    </row>
    <row r="220" spans="1:10" ht="19.5" customHeight="1">
      <c r="A220" s="41">
        <v>1</v>
      </c>
      <c r="B220" s="41" t="s">
        <v>1542</v>
      </c>
      <c r="C220" s="226">
        <v>1951</v>
      </c>
      <c r="D220" s="41" t="s">
        <v>1487</v>
      </c>
      <c r="E220" s="41">
        <v>540000</v>
      </c>
      <c r="F220" s="41"/>
      <c r="G220" s="41"/>
      <c r="H220" s="41">
        <f>E220+G220</f>
        <v>540000</v>
      </c>
      <c r="I220" s="35"/>
      <c r="J220" s="271"/>
    </row>
    <row r="221" spans="1:10" ht="19.5" customHeight="1">
      <c r="A221" s="41">
        <v>2</v>
      </c>
      <c r="B221" s="41" t="s">
        <v>1543</v>
      </c>
      <c r="C221" s="226">
        <v>1946</v>
      </c>
      <c r="D221" s="41" t="s">
        <v>1487</v>
      </c>
      <c r="E221" s="41">
        <v>540000</v>
      </c>
      <c r="F221" s="41"/>
      <c r="G221" s="41"/>
      <c r="H221" s="41">
        <f aca="true" t="shared" si="6" ref="H221:H250">E221+G221</f>
        <v>540000</v>
      </c>
      <c r="I221" s="35"/>
      <c r="J221" s="271"/>
    </row>
    <row r="222" spans="1:10" ht="19.5" customHeight="1">
      <c r="A222" s="41">
        <v>3</v>
      </c>
      <c r="B222" s="41" t="s">
        <v>1544</v>
      </c>
      <c r="C222" s="226">
        <v>1944</v>
      </c>
      <c r="D222" s="41" t="s">
        <v>1487</v>
      </c>
      <c r="E222" s="41">
        <v>540000</v>
      </c>
      <c r="F222" s="41"/>
      <c r="G222" s="41"/>
      <c r="H222" s="41">
        <f t="shared" si="6"/>
        <v>540000</v>
      </c>
      <c r="I222" s="35"/>
      <c r="J222" s="271"/>
    </row>
    <row r="223" spans="1:10" ht="19.5" customHeight="1">
      <c r="A223" s="41">
        <v>4</v>
      </c>
      <c r="B223" s="41" t="s">
        <v>1545</v>
      </c>
      <c r="C223" s="226">
        <v>1936</v>
      </c>
      <c r="D223" s="41" t="s">
        <v>1487</v>
      </c>
      <c r="E223" s="41">
        <v>540000</v>
      </c>
      <c r="F223" s="41"/>
      <c r="G223" s="41"/>
      <c r="H223" s="41">
        <f t="shared" si="6"/>
        <v>540000</v>
      </c>
      <c r="I223" s="35"/>
      <c r="J223" s="271"/>
    </row>
    <row r="224" spans="1:10" ht="19.5" customHeight="1">
      <c r="A224" s="41">
        <v>5</v>
      </c>
      <c r="B224" s="41" t="s">
        <v>1380</v>
      </c>
      <c r="C224" s="226">
        <v>1945</v>
      </c>
      <c r="D224" s="41" t="s">
        <v>1491</v>
      </c>
      <c r="E224" s="41">
        <v>540000</v>
      </c>
      <c r="F224" s="41"/>
      <c r="G224" s="41"/>
      <c r="H224" s="41">
        <f t="shared" si="6"/>
        <v>540000</v>
      </c>
      <c r="I224" s="35"/>
      <c r="J224" s="271"/>
    </row>
    <row r="225" spans="1:10" ht="19.5" customHeight="1">
      <c r="A225" s="41">
        <v>6</v>
      </c>
      <c r="B225" s="41" t="s">
        <v>1547</v>
      </c>
      <c r="C225" s="226">
        <v>1941</v>
      </c>
      <c r="D225" s="41" t="s">
        <v>1525</v>
      </c>
      <c r="E225" s="41">
        <v>540000</v>
      </c>
      <c r="F225" s="41"/>
      <c r="G225" s="41"/>
      <c r="H225" s="41">
        <f t="shared" si="6"/>
        <v>540000</v>
      </c>
      <c r="I225" s="35"/>
      <c r="J225" s="271"/>
    </row>
    <row r="226" spans="1:10" ht="19.5" customHeight="1">
      <c r="A226" s="41">
        <v>7</v>
      </c>
      <c r="B226" s="41" t="s">
        <v>1550</v>
      </c>
      <c r="C226" s="226">
        <v>1943</v>
      </c>
      <c r="D226" s="41" t="s">
        <v>1342</v>
      </c>
      <c r="E226" s="41">
        <v>540000</v>
      </c>
      <c r="F226" s="41"/>
      <c r="G226" s="41"/>
      <c r="H226" s="41">
        <f t="shared" si="6"/>
        <v>540000</v>
      </c>
      <c r="I226" s="35"/>
      <c r="J226" s="271"/>
    </row>
    <row r="227" spans="1:10" ht="19.5" customHeight="1">
      <c r="A227" s="41">
        <v>8</v>
      </c>
      <c r="B227" s="41" t="s">
        <v>1551</v>
      </c>
      <c r="C227" s="226">
        <v>1934</v>
      </c>
      <c r="D227" s="41" t="s">
        <v>1499</v>
      </c>
      <c r="E227" s="41">
        <v>540000</v>
      </c>
      <c r="F227" s="41"/>
      <c r="G227" s="41"/>
      <c r="H227" s="41">
        <f t="shared" si="6"/>
        <v>540000</v>
      </c>
      <c r="I227" s="35"/>
      <c r="J227" s="271"/>
    </row>
    <row r="228" spans="1:10" ht="19.5" customHeight="1">
      <c r="A228" s="41">
        <v>9</v>
      </c>
      <c r="B228" s="41" t="s">
        <v>1553</v>
      </c>
      <c r="C228" s="226">
        <v>1929</v>
      </c>
      <c r="D228" s="41" t="s">
        <v>1342</v>
      </c>
      <c r="E228" s="41">
        <v>540000</v>
      </c>
      <c r="F228" s="41"/>
      <c r="G228" s="41"/>
      <c r="H228" s="41">
        <f t="shared" si="6"/>
        <v>540000</v>
      </c>
      <c r="I228" s="35"/>
      <c r="J228" s="271"/>
    </row>
    <row r="229" spans="1:10" ht="19.5" customHeight="1">
      <c r="A229" s="41">
        <v>10</v>
      </c>
      <c r="B229" s="41" t="s">
        <v>1554</v>
      </c>
      <c r="C229" s="226">
        <v>1838</v>
      </c>
      <c r="D229" s="41" t="s">
        <v>1393</v>
      </c>
      <c r="E229" s="41">
        <v>540000</v>
      </c>
      <c r="F229" s="41"/>
      <c r="G229" s="41"/>
      <c r="H229" s="41">
        <f t="shared" si="6"/>
        <v>540000</v>
      </c>
      <c r="I229" s="35"/>
      <c r="J229" s="271"/>
    </row>
    <row r="230" spans="1:10" ht="19.5" customHeight="1">
      <c r="A230" s="41">
        <v>11</v>
      </c>
      <c r="B230" s="41" t="s">
        <v>1562</v>
      </c>
      <c r="C230" s="226">
        <v>1936</v>
      </c>
      <c r="D230" s="41" t="s">
        <v>1393</v>
      </c>
      <c r="E230" s="41">
        <v>540000</v>
      </c>
      <c r="F230" s="41"/>
      <c r="G230" s="41"/>
      <c r="H230" s="41">
        <f t="shared" si="6"/>
        <v>540000</v>
      </c>
      <c r="I230" s="35"/>
      <c r="J230" s="271"/>
    </row>
    <row r="231" spans="1:10" ht="19.5" customHeight="1">
      <c r="A231" s="41">
        <v>12</v>
      </c>
      <c r="B231" s="41" t="s">
        <v>1565</v>
      </c>
      <c r="C231" s="226">
        <v>1933</v>
      </c>
      <c r="D231" s="41" t="s">
        <v>1513</v>
      </c>
      <c r="E231" s="41">
        <v>540000</v>
      </c>
      <c r="F231" s="41"/>
      <c r="G231" s="41"/>
      <c r="H231" s="41">
        <f t="shared" si="6"/>
        <v>540000</v>
      </c>
      <c r="I231" s="35"/>
      <c r="J231" s="271"/>
    </row>
    <row r="232" spans="1:10" ht="19.5" customHeight="1">
      <c r="A232" s="41">
        <v>13</v>
      </c>
      <c r="B232" s="41" t="s">
        <v>1566</v>
      </c>
      <c r="C232" s="226">
        <v>1942</v>
      </c>
      <c r="D232" s="41" t="s">
        <v>1513</v>
      </c>
      <c r="E232" s="41">
        <v>540000</v>
      </c>
      <c r="F232" s="41"/>
      <c r="G232" s="41"/>
      <c r="H232" s="41">
        <f t="shared" si="6"/>
        <v>540000</v>
      </c>
      <c r="I232" s="35"/>
      <c r="J232" s="271"/>
    </row>
    <row r="233" spans="1:10" ht="19.5" customHeight="1">
      <c r="A233" s="41">
        <v>14</v>
      </c>
      <c r="B233" s="41" t="s">
        <v>1567</v>
      </c>
      <c r="C233" s="226">
        <v>1950</v>
      </c>
      <c r="D233" s="41" t="s">
        <v>1513</v>
      </c>
      <c r="E233" s="41">
        <v>540000</v>
      </c>
      <c r="F233" s="41"/>
      <c r="G233" s="41"/>
      <c r="H233" s="41">
        <f t="shared" si="6"/>
        <v>540000</v>
      </c>
      <c r="I233" s="35"/>
      <c r="J233" s="271"/>
    </row>
    <row r="234" spans="1:10" ht="19.5" customHeight="1">
      <c r="A234" s="41">
        <v>15</v>
      </c>
      <c r="B234" s="41" t="s">
        <v>1568</v>
      </c>
      <c r="C234" s="226">
        <v>1947</v>
      </c>
      <c r="D234" s="41" t="s">
        <v>1522</v>
      </c>
      <c r="E234" s="41">
        <v>540000</v>
      </c>
      <c r="F234" s="41"/>
      <c r="G234" s="41"/>
      <c r="H234" s="41">
        <f t="shared" si="6"/>
        <v>540000</v>
      </c>
      <c r="I234" s="35"/>
      <c r="J234" s="271"/>
    </row>
    <row r="235" spans="1:10" ht="19.5" customHeight="1">
      <c r="A235" s="41">
        <v>16</v>
      </c>
      <c r="B235" s="41" t="s">
        <v>1569</v>
      </c>
      <c r="C235" s="226">
        <v>1949</v>
      </c>
      <c r="D235" s="41" t="s">
        <v>1522</v>
      </c>
      <c r="E235" s="41">
        <v>540000</v>
      </c>
      <c r="F235" s="41"/>
      <c r="G235" s="41"/>
      <c r="H235" s="41">
        <f t="shared" si="6"/>
        <v>540000</v>
      </c>
      <c r="I235" s="35"/>
      <c r="J235" s="271"/>
    </row>
    <row r="236" spans="1:14" ht="19.5" customHeight="1">
      <c r="A236" s="41">
        <v>17</v>
      </c>
      <c r="B236" s="41" t="s">
        <v>1570</v>
      </c>
      <c r="C236" s="226">
        <v>1936</v>
      </c>
      <c r="D236" s="41" t="s">
        <v>1522</v>
      </c>
      <c r="E236" s="41">
        <v>540000</v>
      </c>
      <c r="F236" s="41"/>
      <c r="G236" s="41"/>
      <c r="H236" s="41">
        <f t="shared" si="6"/>
        <v>540000</v>
      </c>
      <c r="I236" s="35"/>
      <c r="J236" s="271"/>
      <c r="K236" s="35"/>
      <c r="L236" s="824"/>
      <c r="M236" s="825"/>
      <c r="N236" s="824" t="s">
        <v>1522</v>
      </c>
    </row>
    <row r="237" spans="1:10" ht="19.5" customHeight="1">
      <c r="A237" s="41">
        <v>18</v>
      </c>
      <c r="B237" s="41" t="s">
        <v>1571</v>
      </c>
      <c r="C237" s="226">
        <v>1953</v>
      </c>
      <c r="D237" s="41" t="s">
        <v>1522</v>
      </c>
      <c r="E237" s="41">
        <v>540000</v>
      </c>
      <c r="F237" s="41"/>
      <c r="G237" s="41"/>
      <c r="H237" s="41">
        <f t="shared" si="6"/>
        <v>540000</v>
      </c>
      <c r="I237" s="35"/>
      <c r="J237" s="271"/>
    </row>
    <row r="238" spans="1:10" ht="19.5" customHeight="1">
      <c r="A238" s="41">
        <v>19</v>
      </c>
      <c r="B238" s="41" t="s">
        <v>1521</v>
      </c>
      <c r="C238" s="226">
        <v>1954</v>
      </c>
      <c r="D238" s="41" t="s">
        <v>1522</v>
      </c>
      <c r="E238" s="41">
        <v>540000</v>
      </c>
      <c r="F238" s="41"/>
      <c r="G238" s="41"/>
      <c r="H238" s="41">
        <f t="shared" si="6"/>
        <v>540000</v>
      </c>
      <c r="I238" s="35"/>
      <c r="J238" s="271"/>
    </row>
    <row r="239" spans="1:10" ht="19.5" customHeight="1">
      <c r="A239" s="41">
        <v>20</v>
      </c>
      <c r="B239" s="41" t="s">
        <v>1381</v>
      </c>
      <c r="C239" s="226">
        <v>1937</v>
      </c>
      <c r="D239" s="41" t="s">
        <v>1522</v>
      </c>
      <c r="E239" s="41">
        <v>540000</v>
      </c>
      <c r="F239" s="41"/>
      <c r="G239" s="41"/>
      <c r="H239" s="41">
        <f t="shared" si="6"/>
        <v>540000</v>
      </c>
      <c r="I239" s="35"/>
      <c r="J239" s="271"/>
    </row>
    <row r="240" spans="1:10" ht="19.5" customHeight="1">
      <c r="A240" s="41">
        <v>21</v>
      </c>
      <c r="B240" s="41" t="s">
        <v>1573</v>
      </c>
      <c r="C240" s="226">
        <v>1953</v>
      </c>
      <c r="D240" s="41" t="s">
        <v>1525</v>
      </c>
      <c r="E240" s="41">
        <v>540000</v>
      </c>
      <c r="F240" s="41"/>
      <c r="G240" s="41"/>
      <c r="H240" s="41">
        <f t="shared" si="6"/>
        <v>540000</v>
      </c>
      <c r="I240" s="35"/>
      <c r="J240" s="271"/>
    </row>
    <row r="241" spans="1:10" ht="19.5" customHeight="1">
      <c r="A241" s="41">
        <v>22</v>
      </c>
      <c r="B241" s="41" t="s">
        <v>1574</v>
      </c>
      <c r="C241" s="226">
        <v>1945</v>
      </c>
      <c r="D241" s="41" t="s">
        <v>1525</v>
      </c>
      <c r="E241" s="41">
        <v>540000</v>
      </c>
      <c r="F241" s="41"/>
      <c r="G241" s="41"/>
      <c r="H241" s="41">
        <f t="shared" si="6"/>
        <v>540000</v>
      </c>
      <c r="I241" s="35"/>
      <c r="J241" s="271"/>
    </row>
    <row r="242" spans="1:10" ht="19.5" customHeight="1">
      <c r="A242" s="41">
        <v>23</v>
      </c>
      <c r="B242" s="41" t="s">
        <v>1575</v>
      </c>
      <c r="C242" s="226">
        <v>1948</v>
      </c>
      <c r="D242" s="41" t="s">
        <v>1525</v>
      </c>
      <c r="E242" s="41">
        <v>540000</v>
      </c>
      <c r="F242" s="41"/>
      <c r="G242" s="41"/>
      <c r="H242" s="41">
        <f t="shared" si="6"/>
        <v>540000</v>
      </c>
      <c r="I242" s="35"/>
      <c r="J242" s="271"/>
    </row>
    <row r="243" spans="1:10" ht="19.5" customHeight="1">
      <c r="A243" s="41">
        <v>24</v>
      </c>
      <c r="B243" s="41" t="s">
        <v>1576</v>
      </c>
      <c r="C243" s="226">
        <v>1943</v>
      </c>
      <c r="D243" s="41" t="s">
        <v>1525</v>
      </c>
      <c r="E243" s="41">
        <v>540000</v>
      </c>
      <c r="F243" s="41"/>
      <c r="G243" s="41"/>
      <c r="H243" s="41">
        <f t="shared" si="6"/>
        <v>540000</v>
      </c>
      <c r="I243" s="35"/>
      <c r="J243" s="271"/>
    </row>
    <row r="244" spans="1:10" ht="19.5" customHeight="1">
      <c r="A244" s="41">
        <v>25</v>
      </c>
      <c r="B244" s="41" t="s">
        <v>1528</v>
      </c>
      <c r="C244" s="226">
        <v>1955</v>
      </c>
      <c r="D244" s="41" t="s">
        <v>1578</v>
      </c>
      <c r="E244" s="41">
        <v>540000</v>
      </c>
      <c r="F244" s="41"/>
      <c r="G244" s="41"/>
      <c r="H244" s="41">
        <f t="shared" si="6"/>
        <v>540000</v>
      </c>
      <c r="I244" s="35"/>
      <c r="J244" s="271"/>
    </row>
    <row r="245" spans="1:10" ht="19.5" customHeight="1">
      <c r="A245" s="41">
        <v>26</v>
      </c>
      <c r="B245" s="41" t="s">
        <v>1579</v>
      </c>
      <c r="C245" s="226">
        <v>1945</v>
      </c>
      <c r="D245" s="41" t="s">
        <v>1578</v>
      </c>
      <c r="E245" s="41">
        <v>540000</v>
      </c>
      <c r="F245" s="41"/>
      <c r="G245" s="41"/>
      <c r="H245" s="41">
        <f t="shared" si="6"/>
        <v>540000</v>
      </c>
      <c r="I245" s="35"/>
      <c r="J245" s="271"/>
    </row>
    <row r="246" spans="1:10" ht="19.5" customHeight="1">
      <c r="A246" s="41">
        <v>27</v>
      </c>
      <c r="B246" s="41" t="s">
        <v>1066</v>
      </c>
      <c r="C246" s="226">
        <v>1942</v>
      </c>
      <c r="D246" s="41" t="s">
        <v>1327</v>
      </c>
      <c r="E246" s="41">
        <v>540000</v>
      </c>
      <c r="F246" s="260"/>
      <c r="G246" s="41"/>
      <c r="H246" s="41">
        <f t="shared" si="6"/>
        <v>540000</v>
      </c>
      <c r="I246" s="35"/>
      <c r="J246" s="271"/>
    </row>
    <row r="247" spans="1:10" ht="19.5" customHeight="1">
      <c r="A247" s="41">
        <v>28</v>
      </c>
      <c r="B247" s="41" t="s">
        <v>1067</v>
      </c>
      <c r="C247" s="226">
        <v>1952</v>
      </c>
      <c r="D247" s="41" t="s">
        <v>1513</v>
      </c>
      <c r="E247" s="41">
        <v>540000</v>
      </c>
      <c r="F247" s="260"/>
      <c r="G247" s="41"/>
      <c r="H247" s="41">
        <f t="shared" si="6"/>
        <v>540000</v>
      </c>
      <c r="I247" s="35"/>
      <c r="J247" s="271"/>
    </row>
    <row r="248" spans="1:10" ht="19.5" customHeight="1">
      <c r="A248" s="41">
        <v>29</v>
      </c>
      <c r="B248" s="41" t="s">
        <v>1068</v>
      </c>
      <c r="C248" s="226">
        <v>1949</v>
      </c>
      <c r="D248" s="41" t="s">
        <v>1069</v>
      </c>
      <c r="E248" s="41">
        <v>540000</v>
      </c>
      <c r="F248" s="260"/>
      <c r="G248" s="41"/>
      <c r="H248" s="41">
        <f t="shared" si="6"/>
        <v>540000</v>
      </c>
      <c r="I248" s="35"/>
      <c r="J248" s="271"/>
    </row>
    <row r="249" spans="1:10" ht="19.5" customHeight="1">
      <c r="A249" s="41">
        <v>30</v>
      </c>
      <c r="B249" s="41" t="s">
        <v>1070</v>
      </c>
      <c r="C249" s="226">
        <v>1936</v>
      </c>
      <c r="D249" s="41" t="s">
        <v>1069</v>
      </c>
      <c r="E249" s="41">
        <v>540000</v>
      </c>
      <c r="F249" s="260"/>
      <c r="G249" s="41"/>
      <c r="H249" s="41">
        <f t="shared" si="6"/>
        <v>540000</v>
      </c>
      <c r="I249" s="35"/>
      <c r="J249" s="271"/>
    </row>
    <row r="250" spans="1:10" ht="19.5" customHeight="1">
      <c r="A250" s="41">
        <v>31</v>
      </c>
      <c r="B250" s="809" t="s">
        <v>1910</v>
      </c>
      <c r="C250" s="832">
        <v>1936</v>
      </c>
      <c r="D250" s="809" t="s">
        <v>1487</v>
      </c>
      <c r="E250" s="809">
        <v>540000</v>
      </c>
      <c r="F250" s="833"/>
      <c r="G250" s="809"/>
      <c r="H250" s="809">
        <f t="shared" si="6"/>
        <v>540000</v>
      </c>
      <c r="I250" s="35"/>
      <c r="J250" s="271"/>
    </row>
    <row r="251" spans="1:10" ht="19.5" customHeight="1">
      <c r="A251" s="41">
        <v>32</v>
      </c>
      <c r="B251" s="41" t="s">
        <v>662</v>
      </c>
      <c r="C251" s="226">
        <v>1931</v>
      </c>
      <c r="D251" s="41" t="s">
        <v>1522</v>
      </c>
      <c r="E251" s="41">
        <v>540000</v>
      </c>
      <c r="F251" s="41"/>
      <c r="G251" s="41"/>
      <c r="H251" s="41">
        <v>540000</v>
      </c>
      <c r="I251" s="35"/>
      <c r="J251" s="271" t="s">
        <v>991</v>
      </c>
    </row>
    <row r="252" spans="1:10" ht="19.5" customHeight="1">
      <c r="A252" s="41">
        <v>33</v>
      </c>
      <c r="B252" s="41" t="s">
        <v>1580</v>
      </c>
      <c r="C252" s="226">
        <v>1951</v>
      </c>
      <c r="D252" s="41" t="s">
        <v>1522</v>
      </c>
      <c r="E252" s="41">
        <v>540000</v>
      </c>
      <c r="F252" s="41"/>
      <c r="G252" s="41"/>
      <c r="H252" s="41">
        <v>540000</v>
      </c>
      <c r="I252" s="35"/>
      <c r="J252" s="271" t="s">
        <v>991</v>
      </c>
    </row>
    <row r="253" spans="1:10" ht="19.5" customHeight="1">
      <c r="A253" s="41">
        <v>34</v>
      </c>
      <c r="B253" s="41" t="s">
        <v>1382</v>
      </c>
      <c r="C253" s="226">
        <v>1921</v>
      </c>
      <c r="D253" s="41" t="s">
        <v>1499</v>
      </c>
      <c r="E253" s="41">
        <v>540000</v>
      </c>
      <c r="F253" s="41"/>
      <c r="G253" s="41"/>
      <c r="H253" s="41">
        <v>540000</v>
      </c>
      <c r="I253" s="35"/>
      <c r="J253" s="271" t="s">
        <v>991</v>
      </c>
    </row>
    <row r="254" spans="1:10" ht="19.5" customHeight="1">
      <c r="A254" s="41">
        <v>35</v>
      </c>
      <c r="B254" s="41" t="s">
        <v>1572</v>
      </c>
      <c r="C254" s="226">
        <v>1940</v>
      </c>
      <c r="D254" s="41" t="s">
        <v>1522</v>
      </c>
      <c r="E254" s="41">
        <v>540000</v>
      </c>
      <c r="F254" s="41"/>
      <c r="G254" s="41"/>
      <c r="H254" s="41">
        <f>SUM(E254:G254)</f>
        <v>540000</v>
      </c>
      <c r="I254" s="35"/>
      <c r="J254" s="271" t="s">
        <v>991</v>
      </c>
    </row>
    <row r="255" spans="1:10" ht="19.5" customHeight="1">
      <c r="A255" s="41">
        <v>36</v>
      </c>
      <c r="B255" s="41" t="s">
        <v>1546</v>
      </c>
      <c r="C255" s="226">
        <v>1950</v>
      </c>
      <c r="D255" s="41" t="s">
        <v>1487</v>
      </c>
      <c r="E255" s="41">
        <v>540000</v>
      </c>
      <c r="F255" s="41"/>
      <c r="G255" s="41"/>
      <c r="H255" s="41">
        <f aca="true" t="shared" si="7" ref="H255:H267">SUM(E255:G255)</f>
        <v>540000</v>
      </c>
      <c r="I255" s="35"/>
      <c r="J255" s="271" t="s">
        <v>991</v>
      </c>
    </row>
    <row r="256" spans="1:10" ht="19.5" customHeight="1">
      <c r="A256" s="41">
        <v>37</v>
      </c>
      <c r="B256" s="41" t="s">
        <v>1577</v>
      </c>
      <c r="C256" s="226">
        <v>1937</v>
      </c>
      <c r="D256" s="41" t="s">
        <v>1578</v>
      </c>
      <c r="E256" s="41">
        <v>540000</v>
      </c>
      <c r="F256" s="41"/>
      <c r="G256" s="41"/>
      <c r="H256" s="41">
        <f t="shared" si="7"/>
        <v>540000</v>
      </c>
      <c r="I256" s="35"/>
      <c r="J256" s="271" t="s">
        <v>991</v>
      </c>
    </row>
    <row r="257" spans="1:10" ht="19.5" customHeight="1">
      <c r="A257" s="41">
        <v>38</v>
      </c>
      <c r="B257" s="41" t="s">
        <v>1563</v>
      </c>
      <c r="C257" s="226">
        <v>1936</v>
      </c>
      <c r="D257" s="41" t="s">
        <v>1393</v>
      </c>
      <c r="E257" s="41">
        <v>540000</v>
      </c>
      <c r="F257" s="41"/>
      <c r="G257" s="41"/>
      <c r="H257" s="41">
        <f t="shared" si="7"/>
        <v>540000</v>
      </c>
      <c r="I257" s="35"/>
      <c r="J257" s="271" t="s">
        <v>991</v>
      </c>
    </row>
    <row r="258" spans="1:10" ht="19.5" customHeight="1">
      <c r="A258" s="41">
        <v>39</v>
      </c>
      <c r="B258" s="41" t="s">
        <v>1564</v>
      </c>
      <c r="C258" s="226">
        <v>1950</v>
      </c>
      <c r="D258" s="41" t="s">
        <v>1393</v>
      </c>
      <c r="E258" s="41">
        <v>540000</v>
      </c>
      <c r="F258" s="41"/>
      <c r="G258" s="41"/>
      <c r="H258" s="41">
        <f t="shared" si="7"/>
        <v>540000</v>
      </c>
      <c r="I258" s="35"/>
      <c r="J258" s="271" t="s">
        <v>991</v>
      </c>
    </row>
    <row r="259" spans="1:10" ht="19.5" customHeight="1">
      <c r="A259" s="41">
        <v>40</v>
      </c>
      <c r="B259" s="41" t="s">
        <v>1555</v>
      </c>
      <c r="C259" s="226">
        <v>1936</v>
      </c>
      <c r="D259" s="41" t="s">
        <v>1393</v>
      </c>
      <c r="E259" s="41">
        <v>540000</v>
      </c>
      <c r="F259" s="41"/>
      <c r="G259" s="41"/>
      <c r="H259" s="41">
        <f t="shared" si="7"/>
        <v>540000</v>
      </c>
      <c r="I259" s="35"/>
      <c r="J259" s="271" t="s">
        <v>991</v>
      </c>
    </row>
    <row r="260" spans="1:10" ht="19.5" customHeight="1">
      <c r="A260" s="41">
        <v>41</v>
      </c>
      <c r="B260" s="41" t="s">
        <v>1556</v>
      </c>
      <c r="C260" s="226">
        <v>1940</v>
      </c>
      <c r="D260" s="41" t="s">
        <v>1393</v>
      </c>
      <c r="E260" s="41">
        <v>540000</v>
      </c>
      <c r="F260" s="41"/>
      <c r="G260" s="41"/>
      <c r="H260" s="41">
        <f t="shared" si="7"/>
        <v>540000</v>
      </c>
      <c r="I260" s="35"/>
      <c r="J260" s="271" t="s">
        <v>991</v>
      </c>
    </row>
    <row r="261" spans="1:10" ht="19.5" customHeight="1">
      <c r="A261" s="41">
        <v>42</v>
      </c>
      <c r="B261" s="41" t="s">
        <v>1561</v>
      </c>
      <c r="C261" s="226">
        <v>1951</v>
      </c>
      <c r="D261" s="41" t="s">
        <v>1393</v>
      </c>
      <c r="E261" s="41">
        <v>540000</v>
      </c>
      <c r="F261" s="41"/>
      <c r="G261" s="41"/>
      <c r="H261" s="41">
        <f t="shared" si="7"/>
        <v>540000</v>
      </c>
      <c r="I261" s="35"/>
      <c r="J261" s="271" t="s">
        <v>991</v>
      </c>
    </row>
    <row r="262" spans="1:10" ht="19.5" customHeight="1">
      <c r="A262" s="41">
        <v>43</v>
      </c>
      <c r="B262" s="41" t="s">
        <v>1552</v>
      </c>
      <c r="C262" s="226">
        <v>1934</v>
      </c>
      <c r="D262" s="41" t="s">
        <v>1499</v>
      </c>
      <c r="E262" s="41">
        <v>540000</v>
      </c>
      <c r="F262" s="41"/>
      <c r="G262" s="41"/>
      <c r="H262" s="41">
        <f t="shared" si="7"/>
        <v>540000</v>
      </c>
      <c r="I262" s="35"/>
      <c r="J262" s="271" t="s">
        <v>991</v>
      </c>
    </row>
    <row r="263" spans="1:10" ht="19.5" customHeight="1">
      <c r="A263" s="41">
        <v>44</v>
      </c>
      <c r="B263" s="41" t="s">
        <v>1548</v>
      </c>
      <c r="C263" s="226">
        <v>1950</v>
      </c>
      <c r="D263" s="41" t="s">
        <v>1452</v>
      </c>
      <c r="E263" s="41">
        <v>540000</v>
      </c>
      <c r="F263" s="41"/>
      <c r="G263" s="41"/>
      <c r="H263" s="41">
        <f t="shared" si="7"/>
        <v>540000</v>
      </c>
      <c r="I263" s="35"/>
      <c r="J263" s="271" t="s">
        <v>991</v>
      </c>
    </row>
    <row r="264" spans="1:10" ht="19.5" customHeight="1">
      <c r="A264" s="41">
        <v>45</v>
      </c>
      <c r="B264" s="41" t="s">
        <v>1549</v>
      </c>
      <c r="C264" s="226">
        <v>1939</v>
      </c>
      <c r="D264" s="41" t="s">
        <v>1452</v>
      </c>
      <c r="E264" s="41">
        <v>540000</v>
      </c>
      <c r="F264" s="41"/>
      <c r="G264" s="41"/>
      <c r="H264" s="41">
        <f t="shared" si="7"/>
        <v>540000</v>
      </c>
      <c r="I264" s="35"/>
      <c r="J264" s="271" t="s">
        <v>991</v>
      </c>
    </row>
    <row r="265" spans="1:10" s="171" customFormat="1" ht="19.5" customHeight="1">
      <c r="A265" s="41">
        <v>46</v>
      </c>
      <c r="B265" s="187" t="s">
        <v>242</v>
      </c>
      <c r="C265" s="932">
        <v>1941</v>
      </c>
      <c r="D265" s="187" t="s">
        <v>1393</v>
      </c>
      <c r="E265" s="187">
        <v>540000</v>
      </c>
      <c r="F265" s="187"/>
      <c r="G265" s="187"/>
      <c r="H265" s="187">
        <f t="shared" si="7"/>
        <v>540000</v>
      </c>
      <c r="I265" s="329"/>
      <c r="J265" s="851"/>
    </row>
    <row r="266" spans="1:10" s="171" customFormat="1" ht="19.5" customHeight="1">
      <c r="A266" s="41">
        <v>47</v>
      </c>
      <c r="B266" s="187" t="s">
        <v>2416</v>
      </c>
      <c r="C266" s="932">
        <v>1924</v>
      </c>
      <c r="D266" s="187" t="s">
        <v>1452</v>
      </c>
      <c r="E266" s="187">
        <v>540000</v>
      </c>
      <c r="F266" s="187"/>
      <c r="G266" s="187"/>
      <c r="H266" s="187">
        <f t="shared" si="7"/>
        <v>540000</v>
      </c>
      <c r="I266" s="329"/>
      <c r="J266" s="851"/>
    </row>
    <row r="267" spans="1:9" s="171" customFormat="1" ht="19.5" customHeight="1">
      <c r="A267" s="41">
        <v>48</v>
      </c>
      <c r="B267" s="187" t="s">
        <v>1455</v>
      </c>
      <c r="C267" s="932">
        <v>1935</v>
      </c>
      <c r="D267" s="187" t="s">
        <v>1452</v>
      </c>
      <c r="E267" s="187">
        <v>540000</v>
      </c>
      <c r="F267" s="187"/>
      <c r="G267" s="187"/>
      <c r="H267" s="187">
        <f t="shared" si="7"/>
        <v>540000</v>
      </c>
      <c r="I267" s="329"/>
    </row>
    <row r="268" spans="1:10" ht="19.5" customHeight="1">
      <c r="A268" s="41">
        <v>49</v>
      </c>
      <c r="B268" s="187" t="s">
        <v>1369</v>
      </c>
      <c r="C268" s="932">
        <v>1935</v>
      </c>
      <c r="D268" s="187" t="s">
        <v>1522</v>
      </c>
      <c r="E268" s="187">
        <v>540000</v>
      </c>
      <c r="F268" s="904"/>
      <c r="G268" s="904"/>
      <c r="H268" s="41">
        <f>G268+E268</f>
        <v>540000</v>
      </c>
      <c r="I268" s="159"/>
      <c r="J268" s="851"/>
    </row>
    <row r="269" spans="1:10" ht="19.5" customHeight="1">
      <c r="A269" s="41">
        <v>50</v>
      </c>
      <c r="B269" s="41" t="s">
        <v>1071</v>
      </c>
      <c r="C269" s="226">
        <v>1956</v>
      </c>
      <c r="D269" s="41" t="s">
        <v>1522</v>
      </c>
      <c r="E269" s="187">
        <v>540000</v>
      </c>
      <c r="F269" s="904"/>
      <c r="G269" s="904">
        <v>135000</v>
      </c>
      <c r="H269" s="41">
        <f>G269+E269</f>
        <v>675000</v>
      </c>
      <c r="I269" s="159"/>
      <c r="J269" s="851" t="s">
        <v>241</v>
      </c>
    </row>
    <row r="270" spans="1:10" ht="19.5" customHeight="1">
      <c r="A270" s="41">
        <v>51</v>
      </c>
      <c r="B270" s="41" t="s">
        <v>1509</v>
      </c>
      <c r="C270" s="226">
        <v>1954</v>
      </c>
      <c r="D270" s="41" t="s">
        <v>1393</v>
      </c>
      <c r="E270" s="187">
        <v>540000</v>
      </c>
      <c r="F270" s="904"/>
      <c r="G270" s="904">
        <v>135000</v>
      </c>
      <c r="H270" s="41">
        <f>G270+E270</f>
        <v>675000</v>
      </c>
      <c r="I270" s="159"/>
      <c r="J270" s="851" t="s">
        <v>241</v>
      </c>
    </row>
    <row r="271" spans="1:10" ht="19.5" customHeight="1">
      <c r="A271" s="8" t="s">
        <v>1234</v>
      </c>
      <c r="B271" s="8"/>
      <c r="C271" s="229"/>
      <c r="D271" s="8"/>
      <c r="E271" s="8">
        <f>SUM(E220:E270)</f>
        <v>27540000</v>
      </c>
      <c r="F271" s="8"/>
      <c r="G271" s="914">
        <f>SUM(G269:G270)</f>
        <v>270000</v>
      </c>
      <c r="H271" s="8">
        <f>G271+E271</f>
        <v>27810000</v>
      </c>
      <c r="I271" s="146"/>
      <c r="J271" s="271"/>
    </row>
    <row r="272" spans="1:10" ht="19.5" customHeight="1">
      <c r="A272" s="1402" t="s">
        <v>1581</v>
      </c>
      <c r="B272" s="1403"/>
      <c r="C272" s="1403"/>
      <c r="D272" s="1403"/>
      <c r="E272" s="1403"/>
      <c r="F272" s="1403"/>
      <c r="G272" s="1403"/>
      <c r="H272" s="1403"/>
      <c r="I272" s="1403"/>
      <c r="J272" s="1404"/>
    </row>
    <row r="273" spans="1:10" ht="19.5" customHeight="1">
      <c r="A273" s="41">
        <v>1</v>
      </c>
      <c r="B273" s="41" t="s">
        <v>1582</v>
      </c>
      <c r="C273" s="226">
        <v>1956</v>
      </c>
      <c r="D273" s="41" t="s">
        <v>1487</v>
      </c>
      <c r="E273" s="41">
        <v>540000</v>
      </c>
      <c r="F273" s="41"/>
      <c r="G273" s="41"/>
      <c r="H273" s="41">
        <f>G273+E273</f>
        <v>540000</v>
      </c>
      <c r="I273" s="35"/>
      <c r="J273" s="271"/>
    </row>
    <row r="274" spans="1:10" ht="19.5" customHeight="1">
      <c r="A274" s="41">
        <v>2</v>
      </c>
      <c r="B274" s="41" t="s">
        <v>1583</v>
      </c>
      <c r="C274" s="226">
        <v>1979</v>
      </c>
      <c r="D274" s="41" t="s">
        <v>1487</v>
      </c>
      <c r="E274" s="41">
        <v>540000</v>
      </c>
      <c r="F274" s="41"/>
      <c r="G274" s="41"/>
      <c r="H274" s="41">
        <f aca="true" t="shared" si="8" ref="H274:H295">G274+E274</f>
        <v>540000</v>
      </c>
      <c r="I274" s="35"/>
      <c r="J274" s="271"/>
    </row>
    <row r="275" spans="1:10" ht="19.5" customHeight="1">
      <c r="A275" s="41">
        <v>3</v>
      </c>
      <c r="B275" s="41" t="s">
        <v>1584</v>
      </c>
      <c r="C275" s="226">
        <v>1956</v>
      </c>
      <c r="D275" s="41" t="s">
        <v>1487</v>
      </c>
      <c r="E275" s="41">
        <v>540000</v>
      </c>
      <c r="F275" s="41"/>
      <c r="G275" s="41"/>
      <c r="H275" s="41">
        <f t="shared" si="8"/>
        <v>540000</v>
      </c>
      <c r="I275" s="35"/>
      <c r="J275" s="271"/>
    </row>
    <row r="276" spans="1:10" ht="19.5" customHeight="1">
      <c r="A276" s="41">
        <v>4</v>
      </c>
      <c r="B276" s="41" t="s">
        <v>1585</v>
      </c>
      <c r="C276" s="226">
        <v>1985</v>
      </c>
      <c r="D276" s="41" t="s">
        <v>1491</v>
      </c>
      <c r="E276" s="41">
        <v>540000</v>
      </c>
      <c r="F276" s="41"/>
      <c r="G276" s="41"/>
      <c r="H276" s="41">
        <f t="shared" si="8"/>
        <v>540000</v>
      </c>
      <c r="I276" s="35"/>
      <c r="J276" s="271"/>
    </row>
    <row r="277" spans="1:10" ht="19.5" customHeight="1">
      <c r="A277" s="41">
        <v>5</v>
      </c>
      <c r="B277" s="41" t="s">
        <v>1586</v>
      </c>
      <c r="C277" s="226">
        <v>1986</v>
      </c>
      <c r="D277" s="41" t="s">
        <v>1491</v>
      </c>
      <c r="E277" s="41">
        <v>540000</v>
      </c>
      <c r="F277" s="41"/>
      <c r="G277" s="41"/>
      <c r="H277" s="41">
        <f t="shared" si="8"/>
        <v>540000</v>
      </c>
      <c r="I277" s="35"/>
      <c r="J277" s="271"/>
    </row>
    <row r="278" spans="1:10" ht="19.5" customHeight="1">
      <c r="A278" s="41">
        <v>6</v>
      </c>
      <c r="B278" s="41" t="s">
        <v>1587</v>
      </c>
      <c r="C278" s="226">
        <v>1955</v>
      </c>
      <c r="D278" s="41" t="s">
        <v>1340</v>
      </c>
      <c r="E278" s="41">
        <v>540000</v>
      </c>
      <c r="F278" s="41"/>
      <c r="G278" s="41"/>
      <c r="H278" s="41">
        <f t="shared" si="8"/>
        <v>540000</v>
      </c>
      <c r="I278" s="35"/>
      <c r="J278" s="271"/>
    </row>
    <row r="279" spans="1:10" ht="19.5" customHeight="1">
      <c r="A279" s="41">
        <v>7</v>
      </c>
      <c r="B279" s="41" t="s">
        <v>1588</v>
      </c>
      <c r="C279" s="226">
        <v>1961</v>
      </c>
      <c r="D279" s="41" t="s">
        <v>1340</v>
      </c>
      <c r="E279" s="41">
        <v>540000</v>
      </c>
      <c r="F279" s="41"/>
      <c r="G279" s="41"/>
      <c r="H279" s="41">
        <f t="shared" si="8"/>
        <v>540000</v>
      </c>
      <c r="I279" s="35"/>
      <c r="J279" s="271"/>
    </row>
    <row r="280" spans="1:10" ht="19.5" customHeight="1">
      <c r="A280" s="41">
        <v>8</v>
      </c>
      <c r="B280" s="41" t="s">
        <v>1589</v>
      </c>
      <c r="C280" s="226">
        <v>1965</v>
      </c>
      <c r="D280" s="41" t="s">
        <v>1340</v>
      </c>
      <c r="E280" s="41">
        <v>540000</v>
      </c>
      <c r="F280" s="41"/>
      <c r="G280" s="41"/>
      <c r="H280" s="41">
        <f t="shared" si="8"/>
        <v>540000</v>
      </c>
      <c r="I280" s="35"/>
      <c r="J280" s="271"/>
    </row>
    <row r="281" spans="1:10" ht="19.5" customHeight="1">
      <c r="A281" s="41">
        <v>9</v>
      </c>
      <c r="B281" s="41" t="s">
        <v>1591</v>
      </c>
      <c r="C281" s="226">
        <v>1984</v>
      </c>
      <c r="D281" s="41" t="s">
        <v>1452</v>
      </c>
      <c r="E281" s="41">
        <v>540000</v>
      </c>
      <c r="F281" s="41"/>
      <c r="G281" s="41"/>
      <c r="H281" s="41">
        <f t="shared" si="8"/>
        <v>540000</v>
      </c>
      <c r="I281" s="35"/>
      <c r="J281" s="271"/>
    </row>
    <row r="282" spans="1:10" ht="19.5" customHeight="1">
      <c r="A282" s="41">
        <v>10</v>
      </c>
      <c r="B282" s="41" t="s">
        <v>1592</v>
      </c>
      <c r="C282" s="226">
        <v>1971</v>
      </c>
      <c r="D282" s="41" t="s">
        <v>1342</v>
      </c>
      <c r="E282" s="41">
        <v>540000</v>
      </c>
      <c r="F282" s="41"/>
      <c r="G282" s="41"/>
      <c r="H282" s="41">
        <f t="shared" si="8"/>
        <v>540000</v>
      </c>
      <c r="I282" s="35"/>
      <c r="J282" s="271"/>
    </row>
    <row r="283" spans="1:10" ht="19.5" customHeight="1">
      <c r="A283" s="41">
        <v>11</v>
      </c>
      <c r="B283" s="41" t="s">
        <v>1595</v>
      </c>
      <c r="C283" s="226">
        <v>1965</v>
      </c>
      <c r="D283" s="41" t="s">
        <v>1342</v>
      </c>
      <c r="E283" s="41">
        <v>540000</v>
      </c>
      <c r="F283" s="41"/>
      <c r="G283" s="41"/>
      <c r="H283" s="41">
        <f t="shared" si="8"/>
        <v>540000</v>
      </c>
      <c r="I283" s="35"/>
      <c r="J283" s="271"/>
    </row>
    <row r="284" spans="1:10" ht="19.5" customHeight="1">
      <c r="A284" s="41">
        <v>12</v>
      </c>
      <c r="B284" s="41" t="s">
        <v>1383</v>
      </c>
      <c r="C284" s="226">
        <v>1982</v>
      </c>
      <c r="D284" s="41" t="s">
        <v>1393</v>
      </c>
      <c r="E284" s="41">
        <v>540000</v>
      </c>
      <c r="F284" s="41"/>
      <c r="G284" s="41"/>
      <c r="H284" s="41">
        <f t="shared" si="8"/>
        <v>540000</v>
      </c>
      <c r="I284" s="35"/>
      <c r="J284" s="271"/>
    </row>
    <row r="285" spans="1:10" ht="19.5" customHeight="1">
      <c r="A285" s="41">
        <v>13</v>
      </c>
      <c r="B285" s="41" t="s">
        <v>1596</v>
      </c>
      <c r="C285" s="226">
        <v>1984</v>
      </c>
      <c r="D285" s="41" t="s">
        <v>1393</v>
      </c>
      <c r="E285" s="41">
        <v>540000</v>
      </c>
      <c r="F285" s="41"/>
      <c r="G285" s="41"/>
      <c r="H285" s="41">
        <f t="shared" si="8"/>
        <v>540000</v>
      </c>
      <c r="I285" s="35"/>
      <c r="J285" s="271"/>
    </row>
    <row r="286" spans="1:10" ht="19.5" customHeight="1">
      <c r="A286" s="41">
        <v>14</v>
      </c>
      <c r="B286" s="41" t="s">
        <v>1597</v>
      </c>
      <c r="C286" s="226">
        <v>1972</v>
      </c>
      <c r="D286" s="41" t="s">
        <v>1393</v>
      </c>
      <c r="E286" s="41">
        <v>540000</v>
      </c>
      <c r="F286" s="41"/>
      <c r="G286" s="41"/>
      <c r="H286" s="41">
        <f t="shared" si="8"/>
        <v>540000</v>
      </c>
      <c r="I286" s="35"/>
      <c r="J286" s="271"/>
    </row>
    <row r="287" spans="1:10" ht="19.5" customHeight="1">
      <c r="A287" s="41">
        <v>15</v>
      </c>
      <c r="B287" s="41" t="s">
        <v>1600</v>
      </c>
      <c r="C287" s="226">
        <v>1994</v>
      </c>
      <c r="D287" s="41" t="s">
        <v>1513</v>
      </c>
      <c r="E287" s="41">
        <v>540000</v>
      </c>
      <c r="F287" s="41"/>
      <c r="G287" s="41"/>
      <c r="H287" s="41">
        <f t="shared" si="8"/>
        <v>540000</v>
      </c>
      <c r="I287" s="35"/>
      <c r="J287" s="271"/>
    </row>
    <row r="288" spans="1:10" ht="19.5" customHeight="1">
      <c r="A288" s="41">
        <v>16</v>
      </c>
      <c r="B288" s="41" t="s">
        <v>1601</v>
      </c>
      <c r="C288" s="226">
        <v>1984</v>
      </c>
      <c r="D288" s="41" t="s">
        <v>1513</v>
      </c>
      <c r="E288" s="41">
        <v>540000</v>
      </c>
      <c r="F288" s="41"/>
      <c r="G288" s="41"/>
      <c r="H288" s="41">
        <f t="shared" si="8"/>
        <v>540000</v>
      </c>
      <c r="I288" s="35"/>
      <c r="J288" s="271"/>
    </row>
    <row r="289" spans="1:10" ht="19.5" customHeight="1">
      <c r="A289" s="41">
        <v>17</v>
      </c>
      <c r="B289" s="41" t="s">
        <v>1603</v>
      </c>
      <c r="C289" s="226">
        <v>1993</v>
      </c>
      <c r="D289" s="41" t="s">
        <v>1513</v>
      </c>
      <c r="E289" s="41">
        <v>540000</v>
      </c>
      <c r="F289" s="41"/>
      <c r="G289" s="41"/>
      <c r="H289" s="41">
        <f t="shared" si="8"/>
        <v>540000</v>
      </c>
      <c r="I289" s="35"/>
      <c r="J289" s="271"/>
    </row>
    <row r="290" spans="1:10" ht="19.5" customHeight="1">
      <c r="A290" s="41">
        <v>18</v>
      </c>
      <c r="B290" s="41" t="s">
        <v>1604</v>
      </c>
      <c r="C290" s="226">
        <v>1976</v>
      </c>
      <c r="D290" s="41" t="s">
        <v>1522</v>
      </c>
      <c r="E290" s="41">
        <v>540000</v>
      </c>
      <c r="F290" s="41"/>
      <c r="G290" s="41"/>
      <c r="H290" s="41">
        <f t="shared" si="8"/>
        <v>540000</v>
      </c>
      <c r="I290" s="35"/>
      <c r="J290" s="271"/>
    </row>
    <row r="291" spans="1:10" ht="19.5" customHeight="1">
      <c r="A291" s="41">
        <v>19</v>
      </c>
      <c r="B291" s="41" t="s">
        <v>1606</v>
      </c>
      <c r="C291" s="226">
        <v>1973</v>
      </c>
      <c r="D291" s="41" t="s">
        <v>1522</v>
      </c>
      <c r="E291" s="41">
        <v>540000</v>
      </c>
      <c r="F291" s="41"/>
      <c r="G291" s="41"/>
      <c r="H291" s="41">
        <f t="shared" si="8"/>
        <v>540000</v>
      </c>
      <c r="I291" s="35"/>
      <c r="J291" s="271"/>
    </row>
    <row r="292" spans="1:10" ht="19.5" customHeight="1">
      <c r="A292" s="41">
        <v>20</v>
      </c>
      <c r="B292" s="41" t="s">
        <v>1607</v>
      </c>
      <c r="C292" s="226">
        <v>1971</v>
      </c>
      <c r="D292" s="41" t="s">
        <v>1525</v>
      </c>
      <c r="E292" s="41">
        <v>540000</v>
      </c>
      <c r="F292" s="41"/>
      <c r="G292" s="41"/>
      <c r="H292" s="41">
        <f t="shared" si="8"/>
        <v>540000</v>
      </c>
      <c r="I292" s="35"/>
      <c r="J292" s="271"/>
    </row>
    <row r="293" spans="1:10" ht="19.5" customHeight="1">
      <c r="A293" s="41">
        <v>21</v>
      </c>
      <c r="B293" s="41" t="s">
        <v>2657</v>
      </c>
      <c r="C293" s="226">
        <v>1981</v>
      </c>
      <c r="D293" s="41" t="s">
        <v>1325</v>
      </c>
      <c r="E293" s="41">
        <v>540000</v>
      </c>
      <c r="F293" s="41"/>
      <c r="G293" s="41"/>
      <c r="H293" s="41">
        <f t="shared" si="8"/>
        <v>540000</v>
      </c>
      <c r="I293" s="35"/>
      <c r="J293" s="271"/>
    </row>
    <row r="294" spans="1:10" ht="19.5" customHeight="1">
      <c r="A294" s="41">
        <v>22</v>
      </c>
      <c r="B294" s="41" t="s">
        <v>2096</v>
      </c>
      <c r="C294" s="226">
        <v>1998</v>
      </c>
      <c r="D294" s="41" t="s">
        <v>1901</v>
      </c>
      <c r="E294" s="41">
        <v>540000</v>
      </c>
      <c r="F294" s="41"/>
      <c r="G294" s="41"/>
      <c r="H294" s="41">
        <f t="shared" si="8"/>
        <v>540000</v>
      </c>
      <c r="I294" s="35"/>
      <c r="J294" s="271"/>
    </row>
    <row r="295" spans="1:10" ht="19.5" customHeight="1">
      <c r="A295" s="41">
        <v>23</v>
      </c>
      <c r="B295" s="41" t="s">
        <v>1623</v>
      </c>
      <c r="C295" s="226">
        <v>1999</v>
      </c>
      <c r="D295" s="41" t="s">
        <v>1525</v>
      </c>
      <c r="E295" s="41">
        <v>540000</v>
      </c>
      <c r="F295" s="41"/>
      <c r="G295" s="41"/>
      <c r="H295" s="41">
        <f t="shared" si="8"/>
        <v>540000</v>
      </c>
      <c r="I295" s="35"/>
      <c r="J295" s="271"/>
    </row>
    <row r="296" spans="1:10" ht="19.5" customHeight="1">
      <c r="A296" s="41">
        <v>1</v>
      </c>
      <c r="B296" s="41" t="s">
        <v>1610</v>
      </c>
      <c r="C296" s="226">
        <v>1987</v>
      </c>
      <c r="D296" s="41" t="s">
        <v>1487</v>
      </c>
      <c r="E296" s="41">
        <v>540000</v>
      </c>
      <c r="F296" s="41"/>
      <c r="G296" s="41"/>
      <c r="H296" s="41">
        <v>540000</v>
      </c>
      <c r="I296" s="35"/>
      <c r="J296" s="271" t="s">
        <v>991</v>
      </c>
    </row>
    <row r="297" spans="1:10" ht="19.5" customHeight="1">
      <c r="A297" s="41">
        <v>2</v>
      </c>
      <c r="B297" s="41" t="s">
        <v>1611</v>
      </c>
      <c r="C297" s="226">
        <v>1968</v>
      </c>
      <c r="D297" s="41" t="s">
        <v>1487</v>
      </c>
      <c r="E297" s="41">
        <v>540000</v>
      </c>
      <c r="F297" s="41"/>
      <c r="G297" s="41"/>
      <c r="H297" s="41">
        <v>540000</v>
      </c>
      <c r="I297" s="35"/>
      <c r="J297" s="271" t="s">
        <v>991</v>
      </c>
    </row>
    <row r="298" spans="1:10" ht="19.5" customHeight="1">
      <c r="A298" s="41">
        <v>3</v>
      </c>
      <c r="B298" s="41" t="s">
        <v>1612</v>
      </c>
      <c r="C298" s="226">
        <v>1986</v>
      </c>
      <c r="D298" s="41" t="s">
        <v>1491</v>
      </c>
      <c r="E298" s="41">
        <v>540000</v>
      </c>
      <c r="F298" s="41"/>
      <c r="G298" s="41"/>
      <c r="H298" s="41">
        <v>540000</v>
      </c>
      <c r="I298" s="35"/>
      <c r="J298" s="271" t="s">
        <v>991</v>
      </c>
    </row>
    <row r="299" spans="1:10" ht="19.5" customHeight="1">
      <c r="A299" s="41">
        <v>4</v>
      </c>
      <c r="B299" s="41" t="s">
        <v>1613</v>
      </c>
      <c r="C299" s="226">
        <v>1986</v>
      </c>
      <c r="D299" s="41" t="s">
        <v>1340</v>
      </c>
      <c r="E299" s="41">
        <v>540000</v>
      </c>
      <c r="F299" s="41"/>
      <c r="G299" s="41"/>
      <c r="H299" s="41">
        <v>540000</v>
      </c>
      <c r="I299" s="35"/>
      <c r="J299" s="271" t="s">
        <v>991</v>
      </c>
    </row>
    <row r="300" spans="1:10" ht="19.5" customHeight="1">
      <c r="A300" s="41">
        <v>5</v>
      </c>
      <c r="B300" s="824" t="s">
        <v>2098</v>
      </c>
      <c r="C300" s="825">
        <v>1966</v>
      </c>
      <c r="D300" s="824" t="s">
        <v>1340</v>
      </c>
      <c r="E300" s="824"/>
      <c r="F300" s="824"/>
      <c r="G300" s="824"/>
      <c r="H300" s="824">
        <v>0</v>
      </c>
      <c r="I300" s="1277" t="s">
        <v>2097</v>
      </c>
      <c r="J300" s="271" t="s">
        <v>991</v>
      </c>
    </row>
    <row r="301" spans="1:10" ht="19.5" customHeight="1">
      <c r="A301" s="41">
        <v>6</v>
      </c>
      <c r="B301" s="41" t="s">
        <v>1614</v>
      </c>
      <c r="C301" s="226">
        <v>1970</v>
      </c>
      <c r="D301" s="41" t="s">
        <v>1452</v>
      </c>
      <c r="E301" s="41">
        <v>540000</v>
      </c>
      <c r="F301" s="41"/>
      <c r="G301" s="41"/>
      <c r="H301" s="41">
        <v>540000</v>
      </c>
      <c r="I301" s="35"/>
      <c r="J301" s="271" t="s">
        <v>991</v>
      </c>
    </row>
    <row r="302" spans="1:10" ht="19.5" customHeight="1">
      <c r="A302" s="41">
        <v>7</v>
      </c>
      <c r="B302" s="41" t="s">
        <v>1615</v>
      </c>
      <c r="C302" s="226">
        <v>1970</v>
      </c>
      <c r="D302" s="41" t="s">
        <v>1342</v>
      </c>
      <c r="E302" s="41">
        <v>540000</v>
      </c>
      <c r="F302" s="41"/>
      <c r="G302" s="41"/>
      <c r="H302" s="41">
        <v>540000</v>
      </c>
      <c r="I302" s="35"/>
      <c r="J302" s="271" t="s">
        <v>991</v>
      </c>
    </row>
    <row r="303" spans="1:10" ht="19.5" customHeight="1">
      <c r="A303" s="41">
        <v>8</v>
      </c>
      <c r="B303" s="41" t="s">
        <v>1386</v>
      </c>
      <c r="C303" s="226">
        <v>1974</v>
      </c>
      <c r="D303" s="41" t="s">
        <v>1342</v>
      </c>
      <c r="E303" s="41">
        <v>540000</v>
      </c>
      <c r="F303" s="41"/>
      <c r="G303" s="41"/>
      <c r="H303" s="41">
        <v>540000</v>
      </c>
      <c r="I303" s="35"/>
      <c r="J303" s="271" t="s">
        <v>991</v>
      </c>
    </row>
    <row r="304" spans="1:10" ht="19.5" customHeight="1">
      <c r="A304" s="41">
        <v>9</v>
      </c>
      <c r="B304" s="41" t="s">
        <v>1616</v>
      </c>
      <c r="C304" s="226">
        <v>1984</v>
      </c>
      <c r="D304" s="41" t="s">
        <v>1342</v>
      </c>
      <c r="E304" s="41">
        <v>540000</v>
      </c>
      <c r="F304" s="41"/>
      <c r="G304" s="41"/>
      <c r="H304" s="41">
        <v>540000</v>
      </c>
      <c r="I304" s="35"/>
      <c r="J304" s="271" t="s">
        <v>991</v>
      </c>
    </row>
    <row r="305" spans="1:10" ht="19.5" customHeight="1">
      <c r="A305" s="41">
        <v>10</v>
      </c>
      <c r="B305" s="41" t="s">
        <v>1617</v>
      </c>
      <c r="C305" s="226">
        <v>1965</v>
      </c>
      <c r="D305" s="41" t="s">
        <v>1525</v>
      </c>
      <c r="E305" s="41">
        <v>540000</v>
      </c>
      <c r="F305" s="41"/>
      <c r="G305" s="41"/>
      <c r="H305" s="41">
        <v>540000</v>
      </c>
      <c r="I305" s="35"/>
      <c r="J305" s="271" t="s">
        <v>991</v>
      </c>
    </row>
    <row r="306" spans="1:10" ht="19.5" customHeight="1">
      <c r="A306" s="41">
        <v>11</v>
      </c>
      <c r="B306" s="41" t="s">
        <v>1598</v>
      </c>
      <c r="C306" s="226">
        <v>1977</v>
      </c>
      <c r="D306" s="41" t="s">
        <v>1393</v>
      </c>
      <c r="E306" s="41">
        <v>540000</v>
      </c>
      <c r="F306" s="41"/>
      <c r="G306" s="41"/>
      <c r="H306" s="41">
        <f>SUM(E306:G306)</f>
        <v>540000</v>
      </c>
      <c r="I306" s="35"/>
      <c r="J306" s="271" t="s">
        <v>991</v>
      </c>
    </row>
    <row r="307" spans="1:10" ht="19.5" customHeight="1">
      <c r="A307" s="41">
        <v>12</v>
      </c>
      <c r="B307" s="41" t="s">
        <v>1599</v>
      </c>
      <c r="C307" s="226">
        <v>1974</v>
      </c>
      <c r="D307" s="41" t="s">
        <v>1393</v>
      </c>
      <c r="E307" s="41">
        <v>540000</v>
      </c>
      <c r="F307" s="41"/>
      <c r="G307" s="41"/>
      <c r="H307" s="41">
        <f aca="true" t="shared" si="9" ref="H307:H312">SUM(E307:G307)</f>
        <v>540000</v>
      </c>
      <c r="I307" s="35"/>
      <c r="J307" s="271" t="s">
        <v>991</v>
      </c>
    </row>
    <row r="308" spans="1:10" ht="19.5" customHeight="1">
      <c r="A308" s="41">
        <v>13</v>
      </c>
      <c r="B308" s="41" t="s">
        <v>1384</v>
      </c>
      <c r="C308" s="226">
        <v>1976</v>
      </c>
      <c r="D308" s="41" t="s">
        <v>1393</v>
      </c>
      <c r="E308" s="41">
        <v>540000</v>
      </c>
      <c r="F308" s="41"/>
      <c r="G308" s="41"/>
      <c r="H308" s="41">
        <f t="shared" si="9"/>
        <v>540000</v>
      </c>
      <c r="I308" s="35"/>
      <c r="J308" s="271" t="s">
        <v>991</v>
      </c>
    </row>
    <row r="309" spans="1:10" ht="19.5" customHeight="1">
      <c r="A309" s="41">
        <v>14</v>
      </c>
      <c r="B309" s="41" t="s">
        <v>1602</v>
      </c>
      <c r="C309" s="226">
        <v>1981</v>
      </c>
      <c r="D309" s="41" t="s">
        <v>1513</v>
      </c>
      <c r="E309" s="41">
        <v>540000</v>
      </c>
      <c r="F309" s="41"/>
      <c r="G309" s="41"/>
      <c r="H309" s="41">
        <f t="shared" si="9"/>
        <v>540000</v>
      </c>
      <c r="I309" s="35"/>
      <c r="J309" s="271" t="s">
        <v>991</v>
      </c>
    </row>
    <row r="310" spans="1:10" ht="19.5" customHeight="1">
      <c r="A310" s="41">
        <v>15</v>
      </c>
      <c r="B310" s="41" t="s">
        <v>1385</v>
      </c>
      <c r="C310" s="226">
        <v>1970</v>
      </c>
      <c r="D310" s="41" t="s">
        <v>1513</v>
      </c>
      <c r="E310" s="41">
        <v>540000</v>
      </c>
      <c r="F310" s="41"/>
      <c r="G310" s="41"/>
      <c r="H310" s="41">
        <f t="shared" si="9"/>
        <v>540000</v>
      </c>
      <c r="I310" s="35"/>
      <c r="J310" s="271" t="s">
        <v>991</v>
      </c>
    </row>
    <row r="311" spans="1:10" ht="19.5" customHeight="1">
      <c r="A311" s="41">
        <v>16</v>
      </c>
      <c r="B311" s="41" t="s">
        <v>1608</v>
      </c>
      <c r="C311" s="226">
        <v>1980</v>
      </c>
      <c r="D311" s="41" t="s">
        <v>1609</v>
      </c>
      <c r="E311" s="41">
        <v>540000</v>
      </c>
      <c r="F311" s="41"/>
      <c r="G311" s="41"/>
      <c r="H311" s="41">
        <f t="shared" si="9"/>
        <v>540000</v>
      </c>
      <c r="I311" s="35"/>
      <c r="J311" s="271" t="s">
        <v>991</v>
      </c>
    </row>
    <row r="312" spans="1:10" ht="19.5" customHeight="1">
      <c r="A312" s="41">
        <v>17</v>
      </c>
      <c r="B312" s="41" t="s">
        <v>1590</v>
      </c>
      <c r="C312" s="226">
        <v>1995</v>
      </c>
      <c r="D312" s="41" t="s">
        <v>1452</v>
      </c>
      <c r="E312" s="41">
        <v>540000</v>
      </c>
      <c r="F312" s="41"/>
      <c r="G312" s="41"/>
      <c r="H312" s="41">
        <f t="shared" si="9"/>
        <v>540000</v>
      </c>
      <c r="I312" s="35"/>
      <c r="J312" s="271" t="s">
        <v>991</v>
      </c>
    </row>
    <row r="313" spans="1:10" ht="19.5" customHeight="1">
      <c r="A313" s="8" t="s">
        <v>1234</v>
      </c>
      <c r="B313" s="8"/>
      <c r="C313" s="226"/>
      <c r="D313" s="8"/>
      <c r="E313" s="8">
        <f>SUM(E273:E312)</f>
        <v>21060000</v>
      </c>
      <c r="F313" s="8"/>
      <c r="G313" s="8"/>
      <c r="H313" s="8">
        <f>G313+E313</f>
        <v>21060000</v>
      </c>
      <c r="I313" s="35"/>
      <c r="J313" s="271"/>
    </row>
    <row r="314" spans="1:10" ht="19.5" customHeight="1">
      <c r="A314" s="1402" t="s">
        <v>1286</v>
      </c>
      <c r="B314" s="1403"/>
      <c r="C314" s="1403"/>
      <c r="D314" s="1403"/>
      <c r="E314" s="1403"/>
      <c r="F314" s="1403"/>
      <c r="G314" s="1403"/>
      <c r="H314" s="1403"/>
      <c r="I314" s="1403"/>
      <c r="J314" s="1404"/>
    </row>
    <row r="315" spans="1:10" ht="19.5" customHeight="1">
      <c r="A315" s="41">
        <v>1</v>
      </c>
      <c r="B315" s="41" t="s">
        <v>1388</v>
      </c>
      <c r="C315" s="226">
        <v>2012</v>
      </c>
      <c r="D315" s="41" t="s">
        <v>1619</v>
      </c>
      <c r="E315" s="41">
        <v>675000</v>
      </c>
      <c r="F315" s="41"/>
      <c r="G315" s="41"/>
      <c r="H315" s="41">
        <f>E315+G315</f>
        <v>675000</v>
      </c>
      <c r="I315" s="35"/>
      <c r="J315" s="271"/>
    </row>
    <row r="316" spans="1:10" ht="19.5" customHeight="1">
      <c r="A316" s="41">
        <v>2</v>
      </c>
      <c r="B316" s="41" t="s">
        <v>1618</v>
      </c>
      <c r="C316" s="226">
        <v>2004</v>
      </c>
      <c r="D316" s="41" t="s">
        <v>1619</v>
      </c>
      <c r="E316" s="41">
        <v>675000</v>
      </c>
      <c r="F316" s="41"/>
      <c r="G316" s="41"/>
      <c r="H316" s="41">
        <f>E316+G316</f>
        <v>675000</v>
      </c>
      <c r="I316" s="35"/>
      <c r="J316" s="271"/>
    </row>
    <row r="317" spans="1:10" ht="19.5" customHeight="1">
      <c r="A317" s="41">
        <v>3</v>
      </c>
      <c r="B317" s="41" t="s">
        <v>1620</v>
      </c>
      <c r="C317" s="226">
        <v>2009</v>
      </c>
      <c r="D317" s="41" t="s">
        <v>1621</v>
      </c>
      <c r="E317" s="41">
        <v>675000</v>
      </c>
      <c r="F317" s="41"/>
      <c r="G317" s="41"/>
      <c r="H317" s="41">
        <f>E317+G317</f>
        <v>675000</v>
      </c>
      <c r="I317" s="35"/>
      <c r="J317" s="271"/>
    </row>
    <row r="318" spans="1:10" ht="19.5" customHeight="1">
      <c r="A318" s="41">
        <v>4</v>
      </c>
      <c r="B318" s="41" t="s">
        <v>2499</v>
      </c>
      <c r="C318" s="226">
        <v>2014</v>
      </c>
      <c r="D318" s="41" t="s">
        <v>2500</v>
      </c>
      <c r="E318" s="41">
        <v>675000</v>
      </c>
      <c r="F318" s="41"/>
      <c r="G318" s="41"/>
      <c r="H318" s="41">
        <f>E318+G318</f>
        <v>675000</v>
      </c>
      <c r="I318" s="35"/>
      <c r="J318" s="271"/>
    </row>
    <row r="319" spans="1:10" ht="19.5" customHeight="1">
      <c r="A319" s="41">
        <v>5</v>
      </c>
      <c r="B319" s="41" t="s">
        <v>1624</v>
      </c>
      <c r="C319" s="226">
        <v>2011</v>
      </c>
      <c r="D319" s="41" t="s">
        <v>1487</v>
      </c>
      <c r="E319" s="41">
        <v>675000</v>
      </c>
      <c r="F319" s="41"/>
      <c r="G319" s="41"/>
      <c r="H319" s="41">
        <v>675000</v>
      </c>
      <c r="I319" s="35"/>
      <c r="J319" s="271" t="s">
        <v>991</v>
      </c>
    </row>
    <row r="320" spans="1:10" ht="19.5" customHeight="1">
      <c r="A320" s="41">
        <v>6</v>
      </c>
      <c r="B320" s="41" t="s">
        <v>505</v>
      </c>
      <c r="C320" s="226">
        <v>2014</v>
      </c>
      <c r="D320" s="41" t="s">
        <v>1487</v>
      </c>
      <c r="E320" s="41">
        <v>675000</v>
      </c>
      <c r="F320" s="41"/>
      <c r="G320" s="41"/>
      <c r="H320" s="41">
        <f>SUM(E320:G320)</f>
        <v>675000</v>
      </c>
      <c r="I320" s="35"/>
      <c r="J320" s="271" t="s">
        <v>991</v>
      </c>
    </row>
    <row r="321" spans="1:10" ht="19.5" customHeight="1">
      <c r="A321" s="41">
        <v>7</v>
      </c>
      <c r="B321" s="41" t="s">
        <v>1387</v>
      </c>
      <c r="C321" s="226">
        <v>2008</v>
      </c>
      <c r="D321" s="41" t="s">
        <v>1340</v>
      </c>
      <c r="E321" s="41">
        <v>675000</v>
      </c>
      <c r="F321" s="41"/>
      <c r="G321" s="41"/>
      <c r="H321" s="41">
        <f>SUM(E321:G321)</f>
        <v>675000</v>
      </c>
      <c r="I321" s="35"/>
      <c r="J321" s="271" t="s">
        <v>991</v>
      </c>
    </row>
    <row r="322" spans="1:10" ht="19.5" customHeight="1">
      <c r="A322" s="41">
        <v>8</v>
      </c>
      <c r="B322" s="41" t="s">
        <v>1622</v>
      </c>
      <c r="C322" s="226">
        <v>2007</v>
      </c>
      <c r="D322" s="41" t="s">
        <v>1522</v>
      </c>
      <c r="E322" s="41">
        <v>675000</v>
      </c>
      <c r="F322" s="41"/>
      <c r="G322" s="41"/>
      <c r="H322" s="41">
        <f>SUM(E322:G322)</f>
        <v>675000</v>
      </c>
      <c r="I322" s="35"/>
      <c r="J322" s="271" t="s">
        <v>991</v>
      </c>
    </row>
    <row r="323" spans="1:10" ht="19.5" customHeight="1">
      <c r="A323" s="8" t="s">
        <v>1234</v>
      </c>
      <c r="B323" s="8"/>
      <c r="C323" s="229"/>
      <c r="D323" s="8"/>
      <c r="E323" s="8">
        <f>SUM(E315:E322)</f>
        <v>5400000</v>
      </c>
      <c r="F323" s="8"/>
      <c r="G323" s="8"/>
      <c r="H323" s="8">
        <f>G323+E323</f>
        <v>5400000</v>
      </c>
      <c r="I323" s="146"/>
      <c r="J323" s="272"/>
    </row>
    <row r="324" spans="1:10" ht="19.5" customHeight="1">
      <c r="A324" s="1402" t="s">
        <v>1625</v>
      </c>
      <c r="B324" s="1403"/>
      <c r="C324" s="1403"/>
      <c r="D324" s="1403"/>
      <c r="E324" s="1403"/>
      <c r="F324" s="1403"/>
      <c r="G324" s="1403"/>
      <c r="H324" s="1403"/>
      <c r="I324" s="1403"/>
      <c r="J324" s="1404"/>
    </row>
    <row r="325" spans="1:10" ht="19.5" customHeight="1">
      <c r="A325" s="41">
        <v>1</v>
      </c>
      <c r="B325" s="824" t="s">
        <v>1626</v>
      </c>
      <c r="C325" s="825">
        <v>1953</v>
      </c>
      <c r="D325" s="824" t="s">
        <v>1491</v>
      </c>
      <c r="E325" s="824">
        <v>0</v>
      </c>
      <c r="F325" s="824"/>
      <c r="G325" s="824"/>
      <c r="H325" s="824">
        <f>E325+G325</f>
        <v>0</v>
      </c>
      <c r="I325" s="1277" t="s">
        <v>2097</v>
      </c>
      <c r="J325" s="271"/>
    </row>
    <row r="326" spans="1:10" ht="19.5" customHeight="1">
      <c r="A326" s="41">
        <v>2</v>
      </c>
      <c r="B326" s="41" t="s">
        <v>1627</v>
      </c>
      <c r="C326" s="226">
        <v>1947</v>
      </c>
      <c r="D326" s="41" t="s">
        <v>1628</v>
      </c>
      <c r="E326" s="41">
        <v>675000</v>
      </c>
      <c r="F326" s="41"/>
      <c r="G326" s="41"/>
      <c r="H326" s="41">
        <f>E326+G326</f>
        <v>675000</v>
      </c>
      <c r="I326" s="35"/>
      <c r="J326" s="271"/>
    </row>
    <row r="327" spans="1:10" ht="19.5" customHeight="1">
      <c r="A327" s="41">
        <v>3</v>
      </c>
      <c r="B327" s="41" t="s">
        <v>1644</v>
      </c>
      <c r="C327" s="226">
        <v>1935</v>
      </c>
      <c r="D327" s="41" t="s">
        <v>1499</v>
      </c>
      <c r="E327" s="41">
        <v>675000</v>
      </c>
      <c r="F327" s="41"/>
      <c r="G327" s="41"/>
      <c r="H327" s="41">
        <v>675000</v>
      </c>
      <c r="I327" s="35"/>
      <c r="J327" s="271" t="s">
        <v>991</v>
      </c>
    </row>
    <row r="328" spans="1:10" ht="19.5" customHeight="1">
      <c r="A328" s="41">
        <v>4</v>
      </c>
      <c r="B328" s="41" t="s">
        <v>2502</v>
      </c>
      <c r="C328" s="226">
        <v>1948</v>
      </c>
      <c r="D328" s="41" t="s">
        <v>1325</v>
      </c>
      <c r="E328" s="41">
        <v>675000</v>
      </c>
      <c r="F328" s="41"/>
      <c r="G328" s="41"/>
      <c r="H328" s="41">
        <f>SUM(E328:G328)</f>
        <v>675000</v>
      </c>
      <c r="I328" s="35"/>
      <c r="J328" s="271" t="s">
        <v>991</v>
      </c>
    </row>
    <row r="329" spans="1:10" ht="19.5" customHeight="1">
      <c r="A329" s="41">
        <v>5</v>
      </c>
      <c r="B329" s="41" t="s">
        <v>1643</v>
      </c>
      <c r="C329" s="226">
        <v>1939</v>
      </c>
      <c r="D329" s="41" t="s">
        <v>1522</v>
      </c>
      <c r="E329" s="41">
        <v>675000</v>
      </c>
      <c r="F329" s="41"/>
      <c r="G329" s="41"/>
      <c r="H329" s="41">
        <f>SUM(E329:G329)</f>
        <v>675000</v>
      </c>
      <c r="I329" s="35"/>
      <c r="J329" s="271" t="s">
        <v>991</v>
      </c>
    </row>
    <row r="330" spans="1:10" ht="19.5" customHeight="1">
      <c r="A330" s="41">
        <v>6</v>
      </c>
      <c r="B330" s="187" t="s">
        <v>1356</v>
      </c>
      <c r="C330" s="932">
        <v>1942</v>
      </c>
      <c r="D330" s="187" t="s">
        <v>1340</v>
      </c>
      <c r="E330" s="187">
        <v>675000</v>
      </c>
      <c r="F330" s="187"/>
      <c r="G330" s="187"/>
      <c r="H330" s="187">
        <f>G330+E330</f>
        <v>675000</v>
      </c>
      <c r="I330" s="35"/>
      <c r="J330" s="271"/>
    </row>
    <row r="331" spans="1:10" ht="19.5" customHeight="1">
      <c r="A331" s="41">
        <v>7</v>
      </c>
      <c r="B331" s="187" t="s">
        <v>2089</v>
      </c>
      <c r="C331" s="932">
        <v>1953</v>
      </c>
      <c r="D331" s="187" t="s">
        <v>1340</v>
      </c>
      <c r="E331" s="187">
        <v>675000</v>
      </c>
      <c r="F331" s="187"/>
      <c r="G331" s="187"/>
      <c r="H331" s="187">
        <f>G331+E331</f>
        <v>675000</v>
      </c>
      <c r="I331" s="35"/>
      <c r="J331" s="271"/>
    </row>
    <row r="332" spans="1:10" ht="19.5" customHeight="1">
      <c r="A332" s="8" t="s">
        <v>1234</v>
      </c>
      <c r="B332" s="8"/>
      <c r="C332" s="229"/>
      <c r="D332" s="8"/>
      <c r="E332" s="8">
        <f>SUM(E325:E331)</f>
        <v>4050000</v>
      </c>
      <c r="F332" s="8"/>
      <c r="G332" s="914"/>
      <c r="H332" s="8">
        <f>G332+E332</f>
        <v>4050000</v>
      </c>
      <c r="I332" s="146"/>
      <c r="J332" s="272"/>
    </row>
    <row r="333" spans="1:10" ht="19.5" customHeight="1">
      <c r="A333" s="8"/>
      <c r="B333" s="1402" t="s">
        <v>1241</v>
      </c>
      <c r="C333" s="1403"/>
      <c r="D333" s="1403"/>
      <c r="E333" s="1403"/>
      <c r="F333" s="1403"/>
      <c r="G333" s="1403"/>
      <c r="H333" s="1403"/>
      <c r="I333" s="1403"/>
      <c r="J333" s="1404"/>
    </row>
    <row r="334" spans="1:10" ht="19.5" customHeight="1">
      <c r="A334" s="41">
        <v>1</v>
      </c>
      <c r="B334" s="41" t="s">
        <v>1674</v>
      </c>
      <c r="C334" s="226">
        <v>1981</v>
      </c>
      <c r="D334" s="41" t="s">
        <v>1513</v>
      </c>
      <c r="E334" s="41">
        <v>405000</v>
      </c>
      <c r="F334" s="41"/>
      <c r="G334" s="41"/>
      <c r="H334" s="41">
        <f>E334+G334</f>
        <v>405000</v>
      </c>
      <c r="I334" s="35"/>
      <c r="J334" s="271"/>
    </row>
    <row r="335" spans="1:10" ht="19.5" customHeight="1">
      <c r="A335" s="41">
        <v>2</v>
      </c>
      <c r="B335" s="41" t="s">
        <v>1603</v>
      </c>
      <c r="C335" s="226">
        <v>1993</v>
      </c>
      <c r="D335" s="41" t="s">
        <v>1513</v>
      </c>
      <c r="E335" s="41">
        <v>405000</v>
      </c>
      <c r="F335" s="41"/>
      <c r="G335" s="41"/>
      <c r="H335" s="41">
        <f>E335+G335</f>
        <v>405000</v>
      </c>
      <c r="I335" s="35"/>
      <c r="J335" s="271"/>
    </row>
    <row r="336" spans="1:10" ht="19.5" customHeight="1">
      <c r="A336" s="41">
        <v>3</v>
      </c>
      <c r="B336" s="41" t="s">
        <v>1517</v>
      </c>
      <c r="C336" s="226">
        <v>1988</v>
      </c>
      <c r="D336" s="41" t="s">
        <v>1513</v>
      </c>
      <c r="E336" s="41">
        <v>405000</v>
      </c>
      <c r="F336" s="41"/>
      <c r="G336" s="41"/>
      <c r="H336" s="41">
        <f>E336+G336</f>
        <v>405000</v>
      </c>
      <c r="I336" s="35"/>
      <c r="J336" s="271"/>
    </row>
    <row r="337" spans="1:10" ht="19.5" customHeight="1">
      <c r="A337" s="41">
        <v>4</v>
      </c>
      <c r="B337" s="939" t="s">
        <v>2140</v>
      </c>
      <c r="C337" s="940">
        <v>1995</v>
      </c>
      <c r="D337" s="187" t="s">
        <v>1340</v>
      </c>
      <c r="E337" s="187">
        <v>405000</v>
      </c>
      <c r="F337" s="171"/>
      <c r="G337" s="824"/>
      <c r="H337" s="41">
        <f>E337+G337</f>
        <v>405000</v>
      </c>
      <c r="I337" s="35"/>
      <c r="J337" s="262" t="s">
        <v>2560</v>
      </c>
    </row>
    <row r="338" spans="1:10" ht="19.5" customHeight="1">
      <c r="A338" s="41">
        <v>5</v>
      </c>
      <c r="B338" s="939" t="s">
        <v>1242</v>
      </c>
      <c r="C338" s="940">
        <v>1980</v>
      </c>
      <c r="D338" s="187" t="s">
        <v>1325</v>
      </c>
      <c r="E338" s="187">
        <v>405000</v>
      </c>
      <c r="F338" s="14"/>
      <c r="G338" s="824"/>
      <c r="H338" s="41">
        <f>G338+E338</f>
        <v>405000</v>
      </c>
      <c r="I338" s="35"/>
      <c r="J338" s="262" t="s">
        <v>2559</v>
      </c>
    </row>
    <row r="339" spans="1:10" ht="19.5" customHeight="1">
      <c r="A339" s="8" t="s">
        <v>1234</v>
      </c>
      <c r="B339" s="8"/>
      <c r="C339" s="229"/>
      <c r="D339" s="8"/>
      <c r="E339" s="8">
        <f>SUM(E334:E338)</f>
        <v>2025000</v>
      </c>
      <c r="F339" s="8"/>
      <c r="G339" s="8"/>
      <c r="H339" s="8">
        <f>SUM(E339:G339)</f>
        <v>2025000</v>
      </c>
      <c r="I339" s="146"/>
      <c r="J339" s="272"/>
    </row>
    <row r="340" spans="1:10" ht="19.5" customHeight="1">
      <c r="A340" s="1402" t="s">
        <v>1675</v>
      </c>
      <c r="B340" s="1403"/>
      <c r="C340" s="1403"/>
      <c r="D340" s="1403"/>
      <c r="E340" s="1403"/>
      <c r="F340" s="1403"/>
      <c r="G340" s="1403"/>
      <c r="H340" s="1403"/>
      <c r="I340" s="1403"/>
      <c r="J340" s="1404"/>
    </row>
    <row r="341" spans="1:10" ht="19.5" customHeight="1">
      <c r="A341" s="41">
        <v>1</v>
      </c>
      <c r="B341" s="41" t="s">
        <v>1676</v>
      </c>
      <c r="C341" s="226">
        <v>1961</v>
      </c>
      <c r="D341" s="41" t="s">
        <v>1487</v>
      </c>
      <c r="E341" s="41">
        <v>270000</v>
      </c>
      <c r="F341" s="41"/>
      <c r="G341" s="41"/>
      <c r="H341" s="41">
        <f>E341+G341</f>
        <v>270000</v>
      </c>
      <c r="I341" s="35"/>
      <c r="J341" s="271"/>
    </row>
    <row r="342" spans="1:10" ht="19.5" customHeight="1">
      <c r="A342" s="41">
        <v>2</v>
      </c>
      <c r="B342" s="41" t="s">
        <v>1677</v>
      </c>
      <c r="C342" s="226">
        <v>1955</v>
      </c>
      <c r="D342" s="41" t="s">
        <v>1487</v>
      </c>
      <c r="E342" s="41">
        <v>270000</v>
      </c>
      <c r="F342" s="41"/>
      <c r="G342" s="41"/>
      <c r="H342" s="41">
        <f aca="true" t="shared" si="10" ref="H342:H392">E342+G342</f>
        <v>270000</v>
      </c>
      <c r="I342" s="35"/>
      <c r="J342" s="271"/>
    </row>
    <row r="343" spans="1:10" ht="19.5" customHeight="1">
      <c r="A343" s="41">
        <v>3</v>
      </c>
      <c r="B343" s="41" t="s">
        <v>1678</v>
      </c>
      <c r="C343" s="226">
        <v>1990</v>
      </c>
      <c r="D343" s="41" t="s">
        <v>1487</v>
      </c>
      <c r="E343" s="41">
        <v>270000</v>
      </c>
      <c r="F343" s="41"/>
      <c r="G343" s="41"/>
      <c r="H343" s="41">
        <f t="shared" si="10"/>
        <v>270000</v>
      </c>
      <c r="I343" s="35"/>
      <c r="J343" s="271"/>
    </row>
    <row r="344" spans="1:10" ht="19.5" customHeight="1">
      <c r="A344" s="41">
        <v>4</v>
      </c>
      <c r="B344" s="41" t="s">
        <v>1679</v>
      </c>
      <c r="C344" s="226">
        <v>1988</v>
      </c>
      <c r="D344" s="41" t="s">
        <v>1487</v>
      </c>
      <c r="E344" s="41">
        <v>270000</v>
      </c>
      <c r="F344" s="41"/>
      <c r="G344" s="41"/>
      <c r="H344" s="41">
        <f t="shared" si="10"/>
        <v>270000</v>
      </c>
      <c r="I344" s="35"/>
      <c r="J344" s="271"/>
    </row>
    <row r="345" spans="1:10" ht="19.5" customHeight="1">
      <c r="A345" s="41">
        <v>5</v>
      </c>
      <c r="B345" s="41" t="s">
        <v>1680</v>
      </c>
      <c r="C345" s="226">
        <v>1971</v>
      </c>
      <c r="D345" s="41" t="s">
        <v>1487</v>
      </c>
      <c r="E345" s="41">
        <v>270000</v>
      </c>
      <c r="F345" s="41"/>
      <c r="G345" s="41"/>
      <c r="H345" s="41">
        <f t="shared" si="10"/>
        <v>270000</v>
      </c>
      <c r="I345" s="35"/>
      <c r="J345" s="271"/>
    </row>
    <row r="346" spans="1:10" ht="19.5" customHeight="1">
      <c r="A346" s="41">
        <v>6</v>
      </c>
      <c r="B346" s="41" t="s">
        <v>1681</v>
      </c>
      <c r="C346" s="226">
        <v>1959</v>
      </c>
      <c r="D346" s="41" t="s">
        <v>1487</v>
      </c>
      <c r="E346" s="41">
        <v>270000</v>
      </c>
      <c r="F346" s="41"/>
      <c r="G346" s="41"/>
      <c r="H346" s="41">
        <f t="shared" si="10"/>
        <v>270000</v>
      </c>
      <c r="I346" s="35"/>
      <c r="J346" s="271"/>
    </row>
    <row r="347" spans="1:10" ht="19.5" customHeight="1">
      <c r="A347" s="41">
        <v>7</v>
      </c>
      <c r="B347" s="41" t="s">
        <v>1389</v>
      </c>
      <c r="C347" s="226">
        <v>1977</v>
      </c>
      <c r="D347" s="41" t="s">
        <v>1487</v>
      </c>
      <c r="E347" s="41">
        <v>270000</v>
      </c>
      <c r="F347" s="41"/>
      <c r="G347" s="41"/>
      <c r="H347" s="41">
        <f t="shared" si="10"/>
        <v>270000</v>
      </c>
      <c r="I347" s="35"/>
      <c r="J347" s="271"/>
    </row>
    <row r="348" spans="1:10" ht="19.5" customHeight="1">
      <c r="A348" s="41">
        <v>8</v>
      </c>
      <c r="B348" s="41" t="s">
        <v>1682</v>
      </c>
      <c r="C348" s="226">
        <v>1952</v>
      </c>
      <c r="D348" s="41" t="s">
        <v>1491</v>
      </c>
      <c r="E348" s="41">
        <v>270000</v>
      </c>
      <c r="F348" s="41"/>
      <c r="G348" s="41"/>
      <c r="H348" s="41">
        <f t="shared" si="10"/>
        <v>270000</v>
      </c>
      <c r="I348" s="35"/>
      <c r="J348" s="271"/>
    </row>
    <row r="349" spans="1:10" ht="19.5" customHeight="1">
      <c r="A349" s="41">
        <v>9</v>
      </c>
      <c r="B349" s="41" t="s">
        <v>1683</v>
      </c>
      <c r="C349" s="226">
        <v>1963</v>
      </c>
      <c r="D349" s="41" t="s">
        <v>1491</v>
      </c>
      <c r="E349" s="41">
        <v>270000</v>
      </c>
      <c r="F349" s="41"/>
      <c r="G349" s="41"/>
      <c r="H349" s="41">
        <f t="shared" si="10"/>
        <v>270000</v>
      </c>
      <c r="I349" s="35"/>
      <c r="J349" s="271"/>
    </row>
    <row r="350" spans="1:10" ht="19.5" customHeight="1">
      <c r="A350" s="41">
        <v>10</v>
      </c>
      <c r="B350" s="41" t="s">
        <v>1684</v>
      </c>
      <c r="C350" s="226">
        <v>1965</v>
      </c>
      <c r="D350" s="41" t="s">
        <v>1491</v>
      </c>
      <c r="E350" s="41">
        <v>270000</v>
      </c>
      <c r="F350" s="41"/>
      <c r="G350" s="41"/>
      <c r="H350" s="41">
        <f t="shared" si="10"/>
        <v>270000</v>
      </c>
      <c r="I350" s="35"/>
      <c r="J350" s="271"/>
    </row>
    <row r="351" spans="1:10" ht="19.5" customHeight="1">
      <c r="A351" s="41">
        <v>11</v>
      </c>
      <c r="B351" s="824" t="s">
        <v>1685</v>
      </c>
      <c r="C351" s="825">
        <v>1954</v>
      </c>
      <c r="D351" s="824" t="s">
        <v>1491</v>
      </c>
      <c r="E351" s="824">
        <v>0</v>
      </c>
      <c r="F351" s="824"/>
      <c r="G351" s="824"/>
      <c r="H351" s="824">
        <f t="shared" si="10"/>
        <v>0</v>
      </c>
      <c r="I351" s="14" t="s">
        <v>2100</v>
      </c>
      <c r="J351" s="271"/>
    </row>
    <row r="352" spans="1:10" ht="19.5" customHeight="1">
      <c r="A352" s="41">
        <v>12</v>
      </c>
      <c r="B352" s="41" t="s">
        <v>1686</v>
      </c>
      <c r="C352" s="226">
        <v>1959</v>
      </c>
      <c r="D352" s="41" t="s">
        <v>1340</v>
      </c>
      <c r="E352" s="41">
        <v>270000</v>
      </c>
      <c r="F352" s="41"/>
      <c r="G352" s="41"/>
      <c r="H352" s="41">
        <f t="shared" si="10"/>
        <v>270000</v>
      </c>
      <c r="I352" s="35"/>
      <c r="J352" s="271"/>
    </row>
    <row r="353" spans="1:10" ht="19.5" customHeight="1">
      <c r="A353" s="41">
        <v>13</v>
      </c>
      <c r="B353" s="41" t="s">
        <v>1687</v>
      </c>
      <c r="C353" s="226">
        <v>1952</v>
      </c>
      <c r="D353" s="41" t="s">
        <v>1340</v>
      </c>
      <c r="E353" s="41">
        <v>270000</v>
      </c>
      <c r="F353" s="41"/>
      <c r="G353" s="41"/>
      <c r="H353" s="41">
        <f t="shared" si="10"/>
        <v>270000</v>
      </c>
      <c r="I353" s="35"/>
      <c r="J353" s="271"/>
    </row>
    <row r="354" spans="1:10" ht="19.5" customHeight="1">
      <c r="A354" s="41">
        <v>14</v>
      </c>
      <c r="B354" s="41" t="s">
        <v>1688</v>
      </c>
      <c r="C354" s="226">
        <v>1961</v>
      </c>
      <c r="D354" s="41" t="s">
        <v>1340</v>
      </c>
      <c r="E354" s="41">
        <v>270000</v>
      </c>
      <c r="F354" s="41"/>
      <c r="G354" s="41"/>
      <c r="H354" s="41">
        <f t="shared" si="10"/>
        <v>270000</v>
      </c>
      <c r="I354" s="35"/>
      <c r="J354" s="271"/>
    </row>
    <row r="355" spans="1:10" ht="19.5" customHeight="1">
      <c r="A355" s="41">
        <v>15</v>
      </c>
      <c r="B355" s="824" t="s">
        <v>1689</v>
      </c>
      <c r="C355" s="825">
        <v>1969</v>
      </c>
      <c r="D355" s="824" t="s">
        <v>1499</v>
      </c>
      <c r="E355" s="824">
        <v>0</v>
      </c>
      <c r="F355" s="824"/>
      <c r="G355" s="824"/>
      <c r="H355" s="824">
        <f t="shared" si="10"/>
        <v>0</v>
      </c>
      <c r="I355" s="1277" t="s">
        <v>2101</v>
      </c>
      <c r="J355" s="271"/>
    </row>
    <row r="356" spans="1:10" ht="19.5" customHeight="1">
      <c r="A356" s="41">
        <v>16</v>
      </c>
      <c r="B356" s="41" t="s">
        <v>1690</v>
      </c>
      <c r="C356" s="226">
        <v>1978</v>
      </c>
      <c r="D356" s="41" t="s">
        <v>1340</v>
      </c>
      <c r="E356" s="41">
        <v>270000</v>
      </c>
      <c r="F356" s="41"/>
      <c r="G356" s="41"/>
      <c r="H356" s="41">
        <f t="shared" si="10"/>
        <v>270000</v>
      </c>
      <c r="I356" s="35"/>
      <c r="J356" s="271"/>
    </row>
    <row r="357" spans="1:10" ht="19.5" customHeight="1">
      <c r="A357" s="41">
        <v>17</v>
      </c>
      <c r="B357" s="41" t="s">
        <v>1691</v>
      </c>
      <c r="C357" s="226">
        <v>1972</v>
      </c>
      <c r="D357" s="41" t="s">
        <v>1452</v>
      </c>
      <c r="E357" s="41">
        <v>270000</v>
      </c>
      <c r="F357" s="41"/>
      <c r="G357" s="41"/>
      <c r="H357" s="41">
        <f t="shared" si="10"/>
        <v>270000</v>
      </c>
      <c r="I357" s="35"/>
      <c r="J357" s="271"/>
    </row>
    <row r="358" spans="1:10" ht="19.5" customHeight="1">
      <c r="A358" s="41">
        <v>18</v>
      </c>
      <c r="B358" s="41" t="s">
        <v>1692</v>
      </c>
      <c r="C358" s="226">
        <v>1963</v>
      </c>
      <c r="D358" s="41" t="s">
        <v>1452</v>
      </c>
      <c r="E358" s="41">
        <v>270000</v>
      </c>
      <c r="F358" s="41"/>
      <c r="G358" s="41"/>
      <c r="H358" s="41">
        <f t="shared" si="10"/>
        <v>270000</v>
      </c>
      <c r="I358" s="35"/>
      <c r="J358" s="271"/>
    </row>
    <row r="359" spans="1:10" ht="19.5" customHeight="1">
      <c r="A359" s="41">
        <v>19</v>
      </c>
      <c r="B359" s="41" t="s">
        <v>1693</v>
      </c>
      <c r="C359" s="226">
        <v>1956</v>
      </c>
      <c r="D359" s="41" t="s">
        <v>1452</v>
      </c>
      <c r="E359" s="41">
        <v>270000</v>
      </c>
      <c r="F359" s="41"/>
      <c r="G359" s="41"/>
      <c r="H359" s="41">
        <f t="shared" si="10"/>
        <v>270000</v>
      </c>
      <c r="I359" s="35"/>
      <c r="J359" s="271"/>
    </row>
    <row r="360" spans="1:10" ht="19.5" customHeight="1">
      <c r="A360" s="41">
        <v>20</v>
      </c>
      <c r="B360" s="41" t="s">
        <v>1694</v>
      </c>
      <c r="C360" s="226">
        <v>1961</v>
      </c>
      <c r="D360" s="41" t="s">
        <v>1452</v>
      </c>
      <c r="E360" s="41">
        <v>270000</v>
      </c>
      <c r="F360" s="41"/>
      <c r="G360" s="41"/>
      <c r="H360" s="41">
        <f t="shared" si="10"/>
        <v>270000</v>
      </c>
      <c r="I360" s="35"/>
      <c r="J360" s="271"/>
    </row>
    <row r="361" spans="1:10" ht="19.5" customHeight="1">
      <c r="A361" s="41">
        <v>21</v>
      </c>
      <c r="B361" s="41" t="s">
        <v>1696</v>
      </c>
      <c r="C361" s="226">
        <v>1947</v>
      </c>
      <c r="D361" s="41" t="s">
        <v>1342</v>
      </c>
      <c r="E361" s="41">
        <v>270000</v>
      </c>
      <c r="F361" s="41"/>
      <c r="G361" s="41"/>
      <c r="H361" s="41">
        <f t="shared" si="10"/>
        <v>270000</v>
      </c>
      <c r="I361" s="35"/>
      <c r="J361" s="271"/>
    </row>
    <row r="362" spans="1:10" ht="19.5" customHeight="1">
      <c r="A362" s="41">
        <v>22</v>
      </c>
      <c r="B362" s="41" t="s">
        <v>1697</v>
      </c>
      <c r="C362" s="226">
        <v>1991</v>
      </c>
      <c r="D362" s="41" t="s">
        <v>1342</v>
      </c>
      <c r="E362" s="41">
        <v>270000</v>
      </c>
      <c r="F362" s="41"/>
      <c r="G362" s="41"/>
      <c r="H362" s="41">
        <f t="shared" si="10"/>
        <v>270000</v>
      </c>
      <c r="I362" s="35"/>
      <c r="J362" s="271"/>
    </row>
    <row r="363" spans="1:10" ht="19.5" customHeight="1">
      <c r="A363" s="41">
        <v>23</v>
      </c>
      <c r="B363" s="41" t="s">
        <v>1698</v>
      </c>
      <c r="C363" s="226">
        <v>1940</v>
      </c>
      <c r="D363" s="41" t="s">
        <v>1342</v>
      </c>
      <c r="E363" s="41">
        <v>270000</v>
      </c>
      <c r="F363" s="41"/>
      <c r="G363" s="41"/>
      <c r="H363" s="41">
        <f t="shared" si="10"/>
        <v>270000</v>
      </c>
      <c r="I363" s="35"/>
      <c r="J363" s="271"/>
    </row>
    <row r="364" spans="1:10" ht="19.5" customHeight="1">
      <c r="A364" s="41">
        <v>24</v>
      </c>
      <c r="B364" s="41" t="s">
        <v>1695</v>
      </c>
      <c r="C364" s="226">
        <v>1936</v>
      </c>
      <c r="D364" s="41" t="s">
        <v>1342</v>
      </c>
      <c r="E364" s="41">
        <v>270000</v>
      </c>
      <c r="F364" s="41"/>
      <c r="G364" s="41"/>
      <c r="H364" s="41">
        <f t="shared" si="10"/>
        <v>270000</v>
      </c>
      <c r="I364" s="35"/>
      <c r="J364" s="271"/>
    </row>
    <row r="365" spans="1:10" ht="19.5" customHeight="1">
      <c r="A365" s="41">
        <v>25</v>
      </c>
      <c r="B365" s="41" t="s">
        <v>1699</v>
      </c>
      <c r="C365" s="226">
        <v>1963</v>
      </c>
      <c r="D365" s="41" t="s">
        <v>1393</v>
      </c>
      <c r="E365" s="41">
        <v>270000</v>
      </c>
      <c r="F365" s="41"/>
      <c r="G365" s="41"/>
      <c r="H365" s="41">
        <f t="shared" si="10"/>
        <v>270000</v>
      </c>
      <c r="I365" s="35"/>
      <c r="J365" s="271"/>
    </row>
    <row r="366" spans="1:10" ht="19.5" customHeight="1">
      <c r="A366" s="41">
        <v>26</v>
      </c>
      <c r="B366" s="41" t="s">
        <v>1700</v>
      </c>
      <c r="C366" s="226">
        <v>1949</v>
      </c>
      <c r="D366" s="41" t="s">
        <v>1393</v>
      </c>
      <c r="E366" s="41">
        <v>270000</v>
      </c>
      <c r="F366" s="41"/>
      <c r="G366" s="41"/>
      <c r="H366" s="41">
        <f t="shared" si="10"/>
        <v>270000</v>
      </c>
      <c r="I366" s="35"/>
      <c r="J366" s="271"/>
    </row>
    <row r="367" spans="1:10" ht="19.5" customHeight="1">
      <c r="A367" s="41">
        <v>27</v>
      </c>
      <c r="B367" s="41" t="s">
        <v>1701</v>
      </c>
      <c r="C367" s="226">
        <v>1945</v>
      </c>
      <c r="D367" s="41" t="s">
        <v>1393</v>
      </c>
      <c r="E367" s="41">
        <v>270000</v>
      </c>
      <c r="F367" s="41"/>
      <c r="G367" s="41"/>
      <c r="H367" s="41">
        <f t="shared" si="10"/>
        <v>270000</v>
      </c>
      <c r="I367" s="35"/>
      <c r="J367" s="271"/>
    </row>
    <row r="368" spans="1:10" ht="19.5" customHeight="1">
      <c r="A368" s="41">
        <v>28</v>
      </c>
      <c r="B368" s="41" t="s">
        <v>1390</v>
      </c>
      <c r="C368" s="226">
        <v>1980</v>
      </c>
      <c r="D368" s="41" t="s">
        <v>1393</v>
      </c>
      <c r="E368" s="41">
        <v>270000</v>
      </c>
      <c r="F368" s="41"/>
      <c r="G368" s="41"/>
      <c r="H368" s="41">
        <f t="shared" si="10"/>
        <v>270000</v>
      </c>
      <c r="I368" s="35"/>
      <c r="J368" s="271"/>
    </row>
    <row r="369" spans="1:10" ht="19.5" customHeight="1">
      <c r="A369" s="41">
        <v>29</v>
      </c>
      <c r="B369" s="41" t="s">
        <v>1391</v>
      </c>
      <c r="C369" s="226">
        <v>1957</v>
      </c>
      <c r="D369" s="41" t="s">
        <v>1393</v>
      </c>
      <c r="E369" s="41">
        <v>270000</v>
      </c>
      <c r="F369" s="41"/>
      <c r="G369" s="41"/>
      <c r="H369" s="41">
        <f t="shared" si="10"/>
        <v>270000</v>
      </c>
      <c r="I369" s="35"/>
      <c r="J369" s="271"/>
    </row>
    <row r="370" spans="1:10" ht="19.5" customHeight="1">
      <c r="A370" s="41">
        <v>30</v>
      </c>
      <c r="B370" s="41" t="s">
        <v>1398</v>
      </c>
      <c r="C370" s="226">
        <v>1930</v>
      </c>
      <c r="D370" s="41" t="s">
        <v>1393</v>
      </c>
      <c r="E370" s="41">
        <v>270000</v>
      </c>
      <c r="F370" s="41"/>
      <c r="G370" s="41"/>
      <c r="H370" s="41">
        <f t="shared" si="10"/>
        <v>270000</v>
      </c>
      <c r="I370" s="35"/>
      <c r="J370" s="271"/>
    </row>
    <row r="371" spans="1:10" ht="19.5" customHeight="1">
      <c r="A371" s="41">
        <v>31</v>
      </c>
      <c r="B371" s="41" t="s">
        <v>1702</v>
      </c>
      <c r="C371" s="226">
        <v>1948</v>
      </c>
      <c r="D371" s="41" t="s">
        <v>1513</v>
      </c>
      <c r="E371" s="41">
        <v>270000</v>
      </c>
      <c r="F371" s="41"/>
      <c r="G371" s="41"/>
      <c r="H371" s="41">
        <f t="shared" si="10"/>
        <v>270000</v>
      </c>
      <c r="I371" s="35"/>
      <c r="J371" s="271"/>
    </row>
    <row r="372" spans="1:10" ht="19.5" customHeight="1">
      <c r="A372" s="41">
        <v>32</v>
      </c>
      <c r="B372" s="41" t="s">
        <v>1703</v>
      </c>
      <c r="C372" s="226">
        <v>1957</v>
      </c>
      <c r="D372" s="41" t="s">
        <v>1513</v>
      </c>
      <c r="E372" s="41">
        <v>270000</v>
      </c>
      <c r="F372" s="41"/>
      <c r="G372" s="41"/>
      <c r="H372" s="41">
        <f t="shared" si="10"/>
        <v>270000</v>
      </c>
      <c r="I372" s="35"/>
      <c r="J372" s="271"/>
    </row>
    <row r="373" spans="1:10" ht="19.5" customHeight="1">
      <c r="A373" s="41">
        <v>33</v>
      </c>
      <c r="B373" s="41" t="s">
        <v>1704</v>
      </c>
      <c r="C373" s="226">
        <v>1952</v>
      </c>
      <c r="D373" s="41" t="s">
        <v>1513</v>
      </c>
      <c r="E373" s="41">
        <v>270000</v>
      </c>
      <c r="F373" s="41"/>
      <c r="G373" s="41"/>
      <c r="H373" s="41">
        <f t="shared" si="10"/>
        <v>270000</v>
      </c>
      <c r="I373" s="35"/>
      <c r="J373" s="271"/>
    </row>
    <row r="374" spans="1:10" ht="19.5" customHeight="1">
      <c r="A374" s="41">
        <v>34</v>
      </c>
      <c r="B374" s="41" t="s">
        <v>2418</v>
      </c>
      <c r="C374" s="226">
        <v>1986</v>
      </c>
      <c r="D374" s="41" t="s">
        <v>1513</v>
      </c>
      <c r="E374" s="41">
        <v>270000</v>
      </c>
      <c r="F374" s="41"/>
      <c r="G374" s="41"/>
      <c r="H374" s="41">
        <f t="shared" si="10"/>
        <v>270000</v>
      </c>
      <c r="I374" s="35"/>
      <c r="J374" s="271"/>
    </row>
    <row r="375" spans="1:10" ht="19.5" customHeight="1">
      <c r="A375" s="41">
        <v>35</v>
      </c>
      <c r="B375" s="41" t="s">
        <v>1705</v>
      </c>
      <c r="C375" s="226">
        <v>1950</v>
      </c>
      <c r="D375" s="41" t="s">
        <v>1522</v>
      </c>
      <c r="E375" s="41">
        <v>270000</v>
      </c>
      <c r="F375" s="41"/>
      <c r="G375" s="41"/>
      <c r="H375" s="41">
        <f t="shared" si="10"/>
        <v>270000</v>
      </c>
      <c r="I375" s="35"/>
      <c r="J375" s="271"/>
    </row>
    <row r="376" spans="1:10" ht="19.5" customHeight="1">
      <c r="A376" s="41">
        <v>36</v>
      </c>
      <c r="B376" s="41" t="s">
        <v>2099</v>
      </c>
      <c r="C376" s="226">
        <v>1987</v>
      </c>
      <c r="D376" s="41" t="s">
        <v>1522</v>
      </c>
      <c r="E376" s="41">
        <v>270000</v>
      </c>
      <c r="F376" s="41"/>
      <c r="G376" s="41"/>
      <c r="H376" s="41">
        <f t="shared" si="10"/>
        <v>270000</v>
      </c>
      <c r="I376" s="35"/>
      <c r="J376" s="271"/>
    </row>
    <row r="377" spans="1:10" ht="19.5" customHeight="1">
      <c r="A377" s="41">
        <v>37</v>
      </c>
      <c r="B377" s="41" t="s">
        <v>1706</v>
      </c>
      <c r="C377" s="226">
        <v>1983</v>
      </c>
      <c r="D377" s="41" t="s">
        <v>1707</v>
      </c>
      <c r="E377" s="41">
        <v>270000</v>
      </c>
      <c r="F377" s="41"/>
      <c r="G377" s="41"/>
      <c r="H377" s="41">
        <f t="shared" si="10"/>
        <v>270000</v>
      </c>
      <c r="I377" s="35"/>
      <c r="J377" s="271"/>
    </row>
    <row r="378" spans="1:10" ht="19.5" customHeight="1">
      <c r="A378" s="41">
        <v>38</v>
      </c>
      <c r="B378" s="41" t="s">
        <v>1911</v>
      </c>
      <c r="C378" s="226">
        <v>1981</v>
      </c>
      <c r="D378" s="41" t="s">
        <v>1522</v>
      </c>
      <c r="E378" s="41">
        <v>270000</v>
      </c>
      <c r="F378" s="41"/>
      <c r="G378" s="41"/>
      <c r="H378" s="41">
        <f t="shared" si="10"/>
        <v>270000</v>
      </c>
      <c r="I378" s="35"/>
      <c r="J378" s="271"/>
    </row>
    <row r="379" spans="1:10" ht="19.5" customHeight="1">
      <c r="A379" s="41">
        <v>39</v>
      </c>
      <c r="B379" s="41" t="s">
        <v>1708</v>
      </c>
      <c r="C379" s="226">
        <v>1938</v>
      </c>
      <c r="D379" s="41" t="s">
        <v>1522</v>
      </c>
      <c r="E379" s="41">
        <v>270000</v>
      </c>
      <c r="F379" s="41"/>
      <c r="G379" s="41"/>
      <c r="H379" s="41">
        <f t="shared" si="10"/>
        <v>270000</v>
      </c>
      <c r="I379" s="35"/>
      <c r="J379" s="271"/>
    </row>
    <row r="380" spans="1:10" ht="19.5" customHeight="1">
      <c r="A380" s="41">
        <v>40</v>
      </c>
      <c r="B380" s="41" t="s">
        <v>1709</v>
      </c>
      <c r="C380" s="226">
        <v>1978</v>
      </c>
      <c r="D380" s="41" t="s">
        <v>1525</v>
      </c>
      <c r="E380" s="41">
        <v>270000</v>
      </c>
      <c r="F380" s="41"/>
      <c r="G380" s="41"/>
      <c r="H380" s="41">
        <f t="shared" si="10"/>
        <v>270000</v>
      </c>
      <c r="I380" s="35"/>
      <c r="J380" s="271"/>
    </row>
    <row r="381" spans="1:10" ht="19.5" customHeight="1">
      <c r="A381" s="41">
        <v>41</v>
      </c>
      <c r="B381" s="41" t="s">
        <v>1710</v>
      </c>
      <c r="C381" s="226">
        <v>1992</v>
      </c>
      <c r="D381" s="41" t="s">
        <v>1525</v>
      </c>
      <c r="E381" s="41">
        <v>270000</v>
      </c>
      <c r="F381" s="41"/>
      <c r="G381" s="41"/>
      <c r="H381" s="41">
        <f t="shared" si="10"/>
        <v>270000</v>
      </c>
      <c r="I381" s="35"/>
      <c r="J381" s="271"/>
    </row>
    <row r="382" spans="1:10" ht="19.5" customHeight="1">
      <c r="A382" s="41">
        <v>42</v>
      </c>
      <c r="B382" s="41" t="s">
        <v>1711</v>
      </c>
      <c r="C382" s="226">
        <v>1971</v>
      </c>
      <c r="D382" s="41" t="s">
        <v>1525</v>
      </c>
      <c r="E382" s="41">
        <v>270000</v>
      </c>
      <c r="F382" s="41"/>
      <c r="G382" s="41"/>
      <c r="H382" s="41">
        <f t="shared" si="10"/>
        <v>270000</v>
      </c>
      <c r="I382" s="35"/>
      <c r="J382" s="271"/>
    </row>
    <row r="383" spans="1:10" ht="19.5" customHeight="1">
      <c r="A383" s="41">
        <v>43</v>
      </c>
      <c r="B383" s="41" t="s">
        <v>1712</v>
      </c>
      <c r="C383" s="226">
        <v>1959</v>
      </c>
      <c r="D383" s="41" t="s">
        <v>1609</v>
      </c>
      <c r="E383" s="41">
        <v>270000</v>
      </c>
      <c r="F383" s="41"/>
      <c r="G383" s="41"/>
      <c r="H383" s="41">
        <f t="shared" si="10"/>
        <v>270000</v>
      </c>
      <c r="I383" s="35"/>
      <c r="J383" s="271"/>
    </row>
    <row r="384" spans="1:10" ht="19.5" customHeight="1">
      <c r="A384" s="41">
        <v>44</v>
      </c>
      <c r="B384" s="41" t="s">
        <v>1713</v>
      </c>
      <c r="C384" s="226">
        <v>1947</v>
      </c>
      <c r="D384" s="41" t="s">
        <v>1393</v>
      </c>
      <c r="E384" s="41">
        <v>270000</v>
      </c>
      <c r="F384" s="41"/>
      <c r="G384" s="41"/>
      <c r="H384" s="41">
        <f t="shared" si="10"/>
        <v>270000</v>
      </c>
      <c r="I384" s="35"/>
      <c r="J384" s="271"/>
    </row>
    <row r="385" spans="1:10" ht="19.5" customHeight="1">
      <c r="A385" s="41">
        <v>45</v>
      </c>
      <c r="B385" s="41" t="s">
        <v>1713</v>
      </c>
      <c r="C385" s="226">
        <v>1947</v>
      </c>
      <c r="D385" s="41" t="s">
        <v>1393</v>
      </c>
      <c r="E385" s="41">
        <v>270000</v>
      </c>
      <c r="F385" s="41"/>
      <c r="G385" s="41"/>
      <c r="H385" s="41">
        <f t="shared" si="10"/>
        <v>270000</v>
      </c>
      <c r="I385" s="35"/>
      <c r="J385" s="271"/>
    </row>
    <row r="386" spans="1:10" ht="19.5" customHeight="1">
      <c r="A386" s="41">
        <v>46</v>
      </c>
      <c r="B386" s="41" t="s">
        <v>212</v>
      </c>
      <c r="C386" s="226">
        <v>1950</v>
      </c>
      <c r="D386" s="41" t="s">
        <v>1325</v>
      </c>
      <c r="E386" s="41">
        <v>270000</v>
      </c>
      <c r="F386" s="41"/>
      <c r="G386" s="41"/>
      <c r="H386" s="41">
        <f t="shared" si="10"/>
        <v>270000</v>
      </c>
      <c r="I386" s="35"/>
      <c r="J386" s="262"/>
    </row>
    <row r="387" spans="1:10" ht="19.5" customHeight="1">
      <c r="A387" s="41">
        <v>47</v>
      </c>
      <c r="B387" s="273" t="s">
        <v>210</v>
      </c>
      <c r="C387" s="226">
        <v>1988</v>
      </c>
      <c r="D387" s="41" t="s">
        <v>1325</v>
      </c>
      <c r="E387" s="41">
        <v>270000</v>
      </c>
      <c r="F387" s="41"/>
      <c r="G387" s="41"/>
      <c r="H387" s="41">
        <f t="shared" si="10"/>
        <v>270000</v>
      </c>
      <c r="I387" s="35"/>
      <c r="J387" s="262"/>
    </row>
    <row r="388" spans="1:10" ht="19.5" customHeight="1">
      <c r="A388" s="41">
        <v>48</v>
      </c>
      <c r="B388" s="41" t="s">
        <v>211</v>
      </c>
      <c r="C388" s="226">
        <v>1978</v>
      </c>
      <c r="D388" s="41" t="s">
        <v>1522</v>
      </c>
      <c r="E388" s="41">
        <v>270000</v>
      </c>
      <c r="F388" s="41"/>
      <c r="G388" s="41"/>
      <c r="H388" s="41">
        <f t="shared" si="10"/>
        <v>270000</v>
      </c>
      <c r="I388" s="35"/>
      <c r="J388" s="262"/>
    </row>
    <row r="389" spans="1:10" ht="19.5" customHeight="1">
      <c r="A389" s="41">
        <v>49</v>
      </c>
      <c r="B389" s="41" t="s">
        <v>1912</v>
      </c>
      <c r="C389" s="226">
        <v>1970</v>
      </c>
      <c r="D389" s="41" t="s">
        <v>1513</v>
      </c>
      <c r="E389" s="41">
        <v>270000</v>
      </c>
      <c r="F389" s="41"/>
      <c r="G389" s="41"/>
      <c r="H389" s="41">
        <f t="shared" si="10"/>
        <v>270000</v>
      </c>
      <c r="I389" s="35"/>
      <c r="J389" s="262"/>
    </row>
    <row r="390" spans="1:10" ht="19.5" customHeight="1">
      <c r="A390" s="41">
        <v>50</v>
      </c>
      <c r="B390" s="41" t="s">
        <v>1602</v>
      </c>
      <c r="C390" s="226">
        <v>1981</v>
      </c>
      <c r="D390" s="41" t="s">
        <v>1513</v>
      </c>
      <c r="E390" s="41">
        <v>270000</v>
      </c>
      <c r="F390" s="41"/>
      <c r="G390" s="41"/>
      <c r="H390" s="41">
        <f t="shared" si="10"/>
        <v>270000</v>
      </c>
      <c r="I390" s="35"/>
      <c r="J390" s="262"/>
    </row>
    <row r="391" spans="1:10" ht="19.5" customHeight="1">
      <c r="A391" s="41">
        <v>51</v>
      </c>
      <c r="B391" s="41" t="s">
        <v>490</v>
      </c>
      <c r="C391" s="226">
        <v>1955</v>
      </c>
      <c r="D391" s="41" t="s">
        <v>1499</v>
      </c>
      <c r="E391" s="41">
        <v>270000</v>
      </c>
      <c r="F391" s="41"/>
      <c r="G391" s="41"/>
      <c r="H391" s="41">
        <f t="shared" si="10"/>
        <v>270000</v>
      </c>
      <c r="I391" s="35"/>
      <c r="J391" s="262"/>
    </row>
    <row r="392" spans="1:10" ht="19.5" customHeight="1">
      <c r="A392" s="41">
        <v>52</v>
      </c>
      <c r="B392" s="41" t="s">
        <v>1595</v>
      </c>
      <c r="C392" s="226">
        <v>1965</v>
      </c>
      <c r="D392" s="41" t="s">
        <v>1538</v>
      </c>
      <c r="E392" s="41">
        <v>270000</v>
      </c>
      <c r="F392" s="41"/>
      <c r="G392" s="41"/>
      <c r="H392" s="41">
        <f t="shared" si="10"/>
        <v>270000</v>
      </c>
      <c r="I392" s="35"/>
      <c r="J392" s="262"/>
    </row>
    <row r="393" spans="1:10" ht="19.5" customHeight="1">
      <c r="A393" s="41">
        <v>53</v>
      </c>
      <c r="B393" s="1127" t="s">
        <v>1356</v>
      </c>
      <c r="C393" s="226">
        <v>1942</v>
      </c>
      <c r="D393" s="41" t="s">
        <v>1499</v>
      </c>
      <c r="E393" s="41">
        <v>270000</v>
      </c>
      <c r="F393" s="41"/>
      <c r="G393" s="41"/>
      <c r="H393" s="41">
        <f>G393+E393</f>
        <v>270000</v>
      </c>
      <c r="I393" s="35"/>
      <c r="J393" s="262"/>
    </row>
    <row r="394" spans="1:10" ht="19.5" customHeight="1">
      <c r="A394" s="35">
        <v>54</v>
      </c>
      <c r="B394" s="1278" t="s">
        <v>2102</v>
      </c>
      <c r="C394" s="825">
        <v>1953</v>
      </c>
      <c r="D394" s="824" t="s">
        <v>1501</v>
      </c>
      <c r="E394" s="824">
        <v>270000</v>
      </c>
      <c r="F394" s="824"/>
      <c r="G394" s="824">
        <v>270000</v>
      </c>
      <c r="H394" s="824">
        <f>G394+E394</f>
        <v>540000</v>
      </c>
      <c r="I394" s="35"/>
      <c r="J394" s="262"/>
    </row>
    <row r="395" spans="1:10" ht="19.5" customHeight="1">
      <c r="A395" s="1378" t="s">
        <v>1234</v>
      </c>
      <c r="B395" s="1376"/>
      <c r="C395" s="229"/>
      <c r="D395" s="8"/>
      <c r="E395" s="495">
        <f>SUM(E341:E394)</f>
        <v>14040000</v>
      </c>
      <c r="F395" s="495"/>
      <c r="G395" s="495">
        <v>270000</v>
      </c>
      <c r="H395" s="495">
        <f>SUM(H341:H394)</f>
        <v>14310000</v>
      </c>
      <c r="I395" s="146"/>
      <c r="J395" s="272"/>
    </row>
    <row r="396" spans="1:10" ht="19.5" customHeight="1">
      <c r="A396" s="381"/>
      <c r="B396" s="1477" t="s">
        <v>591</v>
      </c>
      <c r="C396" s="1478"/>
      <c r="D396" s="1479"/>
      <c r="E396" s="479" t="s">
        <v>1297</v>
      </c>
      <c r="F396" s="480"/>
      <c r="G396" s="479"/>
      <c r="H396" s="479"/>
      <c r="I396" s="460"/>
      <c r="J396" s="499"/>
    </row>
    <row r="397" spans="1:10" ht="19.5" customHeight="1">
      <c r="A397" s="381">
        <v>1</v>
      </c>
      <c r="B397" s="1464"/>
      <c r="C397" s="1465"/>
      <c r="D397" s="1466"/>
      <c r="E397" s="479"/>
      <c r="F397" s="480"/>
      <c r="G397" s="479"/>
      <c r="H397" s="479"/>
      <c r="I397" s="460"/>
      <c r="J397" s="499"/>
    </row>
    <row r="398" spans="1:10" ht="19.5" customHeight="1">
      <c r="A398" s="381"/>
      <c r="B398" s="500" t="s">
        <v>1282</v>
      </c>
      <c r="C398" s="381"/>
      <c r="D398" s="381"/>
      <c r="E398" s="834"/>
      <c r="F398" s="480"/>
      <c r="G398" s="501"/>
      <c r="H398" s="834">
        <f>SUM(H397:H397)</f>
        <v>0</v>
      </c>
      <c r="I398" s="381"/>
      <c r="J398" s="502"/>
    </row>
    <row r="399" spans="1:10" ht="19.5" customHeight="1">
      <c r="A399" s="1473" t="s">
        <v>1262</v>
      </c>
      <c r="B399" s="1474"/>
      <c r="C399" s="1475"/>
      <c r="D399" s="381"/>
      <c r="E399" s="501">
        <f>E395+E339+E332+E323+E313+E271+E218+E207+E154+E56+E52+E398+E27+E19+E14+E11</f>
        <v>139860000</v>
      </c>
      <c r="F399" s="501"/>
      <c r="G399" s="501">
        <f>G395+G339+G332+G323+G313+G271+G218+G207+G154+G56+G52+G398+G27+G19+G14+G11</f>
        <v>3645000</v>
      </c>
      <c r="H399" s="501">
        <f>H395+H339+H332+H323+H313+H271++H218+H207+H154+H56+H52+H398+H27+H19+H14+H11</f>
        <v>143505000</v>
      </c>
      <c r="I399" s="381"/>
      <c r="J399" s="502"/>
    </row>
    <row r="400" spans="1:10" ht="19.5" customHeight="1">
      <c r="A400" s="503"/>
      <c r="B400" s="1476" t="s">
        <v>526</v>
      </c>
      <c r="C400" s="1476"/>
      <c r="D400" s="1476"/>
      <c r="E400" s="1476"/>
      <c r="F400" s="1476"/>
      <c r="G400" s="1476"/>
      <c r="H400" s="1476"/>
      <c r="I400" s="1476"/>
      <c r="J400" s="504"/>
    </row>
    <row r="401" spans="1:10" ht="19.5" customHeight="1">
      <c r="A401" s="503"/>
      <c r="B401" s="505"/>
      <c r="C401" s="506"/>
      <c r="D401" s="507"/>
      <c r="E401" s="1377" t="s">
        <v>2516</v>
      </c>
      <c r="F401" s="1377"/>
      <c r="G401" s="1377"/>
      <c r="H401" s="1377"/>
      <c r="I401" s="1377"/>
      <c r="J401" s="1377"/>
    </row>
    <row r="402" spans="1:10" ht="19.5" customHeight="1">
      <c r="A402" s="503"/>
      <c r="B402" s="1391" t="s">
        <v>2393</v>
      </c>
      <c r="C402" s="1391"/>
      <c r="D402" s="1391"/>
      <c r="E402" s="147" t="s">
        <v>2736</v>
      </c>
      <c r="F402" s="1391" t="s">
        <v>633</v>
      </c>
      <c r="G402" s="1391"/>
      <c r="H402" s="1391"/>
      <c r="I402" s="1391"/>
      <c r="J402" s="1391"/>
    </row>
    <row r="403" spans="1:10" ht="19.5" customHeight="1">
      <c r="A403" s="503"/>
      <c r="B403" s="505"/>
      <c r="C403" s="508"/>
      <c r="D403" s="507"/>
      <c r="E403" s="509"/>
      <c r="F403" s="508"/>
      <c r="G403" s="509"/>
      <c r="H403" s="509"/>
      <c r="I403" s="508"/>
      <c r="J403" s="509"/>
    </row>
    <row r="404" spans="1:10" ht="19.5" customHeight="1">
      <c r="A404" s="503"/>
      <c r="B404" s="505"/>
      <c r="C404" s="508"/>
      <c r="D404" s="507"/>
      <c r="E404" s="509"/>
      <c r="F404" s="508"/>
      <c r="G404" s="509"/>
      <c r="H404" s="509"/>
      <c r="I404" s="508"/>
      <c r="J404" s="509"/>
    </row>
    <row r="405" spans="1:10" ht="19.5" customHeight="1">
      <c r="A405" s="503"/>
      <c r="B405" s="505"/>
      <c r="C405" s="388"/>
      <c r="D405" s="388"/>
      <c r="E405" s="510"/>
      <c r="F405" s="388"/>
      <c r="G405" s="510"/>
      <c r="H405" s="511"/>
      <c r="I405" s="512"/>
      <c r="J405" s="510"/>
    </row>
    <row r="406" spans="1:10" ht="19.5" customHeight="1">
      <c r="A406" s="503"/>
      <c r="B406" s="1377" t="s">
        <v>2067</v>
      </c>
      <c r="C406" s="1377"/>
      <c r="D406" s="1377"/>
      <c r="E406" s="1377" t="s">
        <v>909</v>
      </c>
      <c r="F406" s="1377"/>
      <c r="G406" s="510"/>
      <c r="H406" s="511"/>
      <c r="I406" s="512"/>
      <c r="J406" s="510"/>
    </row>
    <row r="407" spans="1:10" ht="19.5" customHeight="1">
      <c r="A407" s="503"/>
      <c r="B407" s="1392"/>
      <c r="C407" s="1392"/>
      <c r="D407" s="1392"/>
      <c r="E407" s="1392"/>
      <c r="F407" s="1392"/>
      <c r="G407" s="510"/>
      <c r="H407" s="511"/>
      <c r="I407" s="512"/>
      <c r="J407" s="510"/>
    </row>
    <row r="408" spans="1:10" ht="19.5" customHeight="1">
      <c r="A408" s="503"/>
      <c r="B408" s="505"/>
      <c r="C408" s="1390" t="s">
        <v>585</v>
      </c>
      <c r="D408" s="1390"/>
      <c r="E408" s="1390"/>
      <c r="F408" s="1390"/>
      <c r="G408" s="1390"/>
      <c r="H408" s="1390"/>
      <c r="I408" s="1390"/>
      <c r="J408" s="510"/>
    </row>
    <row r="409" spans="1:10" ht="19.5" customHeight="1">
      <c r="A409" s="503"/>
      <c r="B409" s="1390" t="s">
        <v>584</v>
      </c>
      <c r="C409" s="1390"/>
      <c r="D409" s="1390" t="s">
        <v>607</v>
      </c>
      <c r="E409" s="1390"/>
      <c r="F409" s="1390"/>
      <c r="G409" s="1390"/>
      <c r="H409" s="1390"/>
      <c r="I409" s="1390"/>
      <c r="J409" s="1390"/>
    </row>
    <row r="410" spans="1:10" ht="19.5" customHeight="1">
      <c r="A410" s="503"/>
      <c r="B410" s="505"/>
      <c r="C410" s="388"/>
      <c r="D410" s="388"/>
      <c r="E410" s="510"/>
      <c r="F410" s="388"/>
      <c r="G410" s="510"/>
      <c r="H410" s="511"/>
      <c r="I410" s="512"/>
      <c r="J410" s="510"/>
    </row>
    <row r="411" spans="1:10" ht="19.5" customHeight="1">
      <c r="A411" s="503"/>
      <c r="B411" s="513"/>
      <c r="C411" s="503"/>
      <c r="D411" s="503"/>
      <c r="E411" s="504"/>
      <c r="F411" s="503"/>
      <c r="G411" s="504"/>
      <c r="H411" s="504"/>
      <c r="I411" s="503"/>
      <c r="J411" s="504"/>
    </row>
    <row r="412" spans="1:10" ht="19.5" customHeight="1">
      <c r="A412" s="514"/>
      <c r="B412" s="514"/>
      <c r="C412" s="515"/>
      <c r="D412" s="514"/>
      <c r="E412" s="514"/>
      <c r="F412" s="514"/>
      <c r="G412" s="514"/>
      <c r="H412" s="514"/>
      <c r="I412" s="514"/>
      <c r="J412" s="516"/>
    </row>
    <row r="413" spans="1:10" ht="19.5" customHeight="1">
      <c r="A413" s="514"/>
      <c r="B413" s="514"/>
      <c r="C413" s="515"/>
      <c r="D413" s="514"/>
      <c r="E413" s="514"/>
      <c r="F413" s="514"/>
      <c r="G413" s="514"/>
      <c r="H413" s="514"/>
      <c r="I413" s="514"/>
      <c r="J413" s="516"/>
    </row>
    <row r="414" spans="1:10" ht="19.5" customHeight="1">
      <c r="A414" s="514"/>
      <c r="B414" s="514"/>
      <c r="C414" s="515"/>
      <c r="D414" s="514"/>
      <c r="E414" s="514"/>
      <c r="F414" s="514"/>
      <c r="G414" s="514"/>
      <c r="H414" s="514"/>
      <c r="I414" s="514"/>
      <c r="J414" s="516"/>
    </row>
    <row r="415" spans="1:10" ht="19.5" customHeight="1">
      <c r="A415" s="514"/>
      <c r="B415" s="514"/>
      <c r="C415" s="515"/>
      <c r="D415" s="514"/>
      <c r="E415" s="514"/>
      <c r="F415" s="514"/>
      <c r="G415" s="514"/>
      <c r="H415" s="514"/>
      <c r="I415" s="514"/>
      <c r="J415" s="516"/>
    </row>
    <row r="416" spans="1:10" ht="19.5" customHeight="1">
      <c r="A416" s="514"/>
      <c r="B416" s="514"/>
      <c r="C416" s="515"/>
      <c r="D416" s="514"/>
      <c r="E416" s="514"/>
      <c r="F416" s="514"/>
      <c r="G416" s="514"/>
      <c r="H416" s="514"/>
      <c r="I416" s="514"/>
      <c r="J416" s="516"/>
    </row>
    <row r="417" spans="1:10" ht="19.5" customHeight="1">
      <c r="A417" s="514"/>
      <c r="B417" s="514"/>
      <c r="C417" s="515"/>
      <c r="D417" s="514"/>
      <c r="E417" s="514"/>
      <c r="F417" s="514"/>
      <c r="G417" s="514"/>
      <c r="H417" s="514"/>
      <c r="I417" s="514"/>
      <c r="J417" s="516"/>
    </row>
    <row r="418" spans="1:10" ht="19.5" customHeight="1">
      <c r="A418" s="514"/>
      <c r="B418" s="514"/>
      <c r="C418" s="515"/>
      <c r="D418" s="514"/>
      <c r="E418" s="514"/>
      <c r="F418" s="514"/>
      <c r="G418" s="514"/>
      <c r="H418" s="514"/>
      <c r="I418" s="514"/>
      <c r="J418" s="516"/>
    </row>
  </sheetData>
  <mergeCells count="48">
    <mergeCell ref="A2:B2"/>
    <mergeCell ref="B406:D406"/>
    <mergeCell ref="E406:F406"/>
    <mergeCell ref="A399:C399"/>
    <mergeCell ref="B400:I400"/>
    <mergeCell ref="A272:J272"/>
    <mergeCell ref="B333:J333"/>
    <mergeCell ref="A340:J340"/>
    <mergeCell ref="B396:D396"/>
    <mergeCell ref="H6:H7"/>
    <mergeCell ref="E6:E7"/>
    <mergeCell ref="I6:I7"/>
    <mergeCell ref="E401:J401"/>
    <mergeCell ref="A395:B395"/>
    <mergeCell ref="B397:D397"/>
    <mergeCell ref="B219:J219"/>
    <mergeCell ref="A52:D52"/>
    <mergeCell ref="A53:J53"/>
    <mergeCell ref="A56:D56"/>
    <mergeCell ref="A324:J324"/>
    <mergeCell ref="C408:I408"/>
    <mergeCell ref="B409:C409"/>
    <mergeCell ref="D409:J409"/>
    <mergeCell ref="B402:D402"/>
    <mergeCell ref="F402:J402"/>
    <mergeCell ref="B407:F407"/>
    <mergeCell ref="A19:D19"/>
    <mergeCell ref="A20:J20"/>
    <mergeCell ref="A27:D27"/>
    <mergeCell ref="B28:J28"/>
    <mergeCell ref="A57:J57"/>
    <mergeCell ref="A155:J155"/>
    <mergeCell ref="A208:J208"/>
    <mergeCell ref="A314:J314"/>
    <mergeCell ref="A11:D11"/>
    <mergeCell ref="A12:J12"/>
    <mergeCell ref="A14:D14"/>
    <mergeCell ref="A15:H15"/>
    <mergeCell ref="B3:J3"/>
    <mergeCell ref="A4:H4"/>
    <mergeCell ref="A5:B5"/>
    <mergeCell ref="A8:J8"/>
    <mergeCell ref="J6:J7"/>
    <mergeCell ref="D6:D7"/>
    <mergeCell ref="A6:A7"/>
    <mergeCell ref="B6:B7"/>
    <mergeCell ref="C6:C7"/>
    <mergeCell ref="F6:G6"/>
  </mergeCells>
  <printOptions/>
  <pageMargins left="0.3" right="0.21" top="0.4" bottom="0.2" header="0.44" footer="0.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6"/>
  <sheetViews>
    <sheetView workbookViewId="0" topLeftCell="A1">
      <selection activeCell="A241" sqref="A241:J241"/>
    </sheetView>
  </sheetViews>
  <sheetFormatPr defaultColWidth="9.00390625" defaultRowHeight="18.75" customHeight="1"/>
  <cols>
    <col min="1" max="1" width="4.375" style="174" customWidth="1"/>
    <col min="2" max="2" width="18.00390625" style="171" customWidth="1"/>
    <col min="3" max="3" width="5.375" style="169" customWidth="1"/>
    <col min="4" max="4" width="8.50390625" style="169" customWidth="1"/>
    <col min="5" max="5" width="11.50390625" style="170" customWidth="1"/>
    <col min="6" max="6" width="5.75390625" style="171" customWidth="1"/>
    <col min="7" max="7" width="9.625" style="170" customWidth="1"/>
    <col min="8" max="8" width="11.50390625" style="172" customWidth="1"/>
    <col min="9" max="9" width="6.625" style="173" customWidth="1"/>
    <col min="10" max="10" width="10.125" style="171" customWidth="1"/>
    <col min="11" max="11" width="9.875" style="171" bestFit="1" customWidth="1"/>
    <col min="12" max="16384" width="9.00390625" style="171" customWidth="1"/>
  </cols>
  <sheetData>
    <row r="1" spans="1:2" ht="18.75" customHeight="1">
      <c r="A1" s="1500" t="s">
        <v>2227</v>
      </c>
      <c r="B1" s="1500"/>
    </row>
    <row r="2" spans="1:2" ht="18.75" customHeight="1">
      <c r="A2" s="1500" t="s">
        <v>634</v>
      </c>
      <c r="B2" s="1500"/>
    </row>
    <row r="3" spans="2:11" ht="18.75" customHeight="1">
      <c r="B3" s="519" t="s">
        <v>2391</v>
      </c>
      <c r="C3" s="519"/>
      <c r="D3" s="519"/>
      <c r="E3" s="519"/>
      <c r="F3" s="519"/>
      <c r="G3" s="519"/>
      <c r="H3" s="519"/>
      <c r="I3" s="519"/>
      <c r="J3" s="519"/>
      <c r="K3" s="519"/>
    </row>
    <row r="4" spans="1:11" ht="18.75" customHeight="1">
      <c r="A4" s="176"/>
      <c r="B4" s="177"/>
      <c r="C4" s="177"/>
      <c r="D4" s="1501" t="s">
        <v>2517</v>
      </c>
      <c r="E4" s="1501"/>
      <c r="F4" s="1501"/>
      <c r="G4" s="177"/>
      <c r="H4" s="177"/>
      <c r="I4" s="177"/>
      <c r="J4" s="177"/>
      <c r="K4" s="175"/>
    </row>
    <row r="5" spans="1:10" ht="18.75" customHeight="1">
      <c r="A5" s="1502" t="s">
        <v>2392</v>
      </c>
      <c r="B5" s="1502"/>
      <c r="C5" s="1502"/>
      <c r="D5" s="1502"/>
      <c r="E5" s="1502"/>
      <c r="F5" s="1502"/>
      <c r="G5" s="1502"/>
      <c r="H5" s="1502"/>
      <c r="I5" s="1502"/>
      <c r="J5" s="1502"/>
    </row>
    <row r="6" spans="1:10" ht="18.75" customHeight="1">
      <c r="A6" s="1510" t="s">
        <v>1229</v>
      </c>
      <c r="B6" s="1510" t="s">
        <v>1230</v>
      </c>
      <c r="C6" s="1511" t="s">
        <v>1237</v>
      </c>
      <c r="D6" s="1503" t="s">
        <v>1714</v>
      </c>
      <c r="E6" s="1499" t="s">
        <v>1231</v>
      </c>
      <c r="F6" s="1505" t="s">
        <v>1232</v>
      </c>
      <c r="G6" s="1506"/>
      <c r="H6" s="1499" t="s">
        <v>1236</v>
      </c>
      <c r="I6" s="1503" t="s">
        <v>1321</v>
      </c>
      <c r="J6" s="1503" t="s">
        <v>635</v>
      </c>
    </row>
    <row r="7" spans="1:10" ht="18.75" customHeight="1">
      <c r="A7" s="1510"/>
      <c r="B7" s="1510"/>
      <c r="C7" s="1511"/>
      <c r="D7" s="1504"/>
      <c r="E7" s="1499"/>
      <c r="F7" s="179" t="s">
        <v>1715</v>
      </c>
      <c r="G7" s="180" t="s">
        <v>1233</v>
      </c>
      <c r="H7" s="1512"/>
      <c r="I7" s="1504"/>
      <c r="J7" s="1504"/>
    </row>
    <row r="8" spans="1:10" ht="18.75" customHeight="1">
      <c r="A8" s="185"/>
      <c r="B8" s="1507" t="s">
        <v>1716</v>
      </c>
      <c r="C8" s="1508"/>
      <c r="D8" s="1508"/>
      <c r="E8" s="1508"/>
      <c r="F8" s="1508"/>
      <c r="G8" s="1508"/>
      <c r="H8" s="1508"/>
      <c r="I8" s="1508"/>
      <c r="J8" s="1509"/>
    </row>
    <row r="9" spans="1:10" ht="18.75" customHeight="1">
      <c r="A9" s="185">
        <v>1</v>
      </c>
      <c r="B9" s="189" t="s">
        <v>1717</v>
      </c>
      <c r="C9" s="190">
        <v>1938</v>
      </c>
      <c r="D9" s="190" t="s">
        <v>1718</v>
      </c>
      <c r="E9" s="165">
        <v>405000</v>
      </c>
      <c r="F9" s="191">
        <v>0</v>
      </c>
      <c r="G9" s="192">
        <f>F9*225000</f>
        <v>0</v>
      </c>
      <c r="H9" s="165">
        <f>E9+G9</f>
        <v>405000</v>
      </c>
      <c r="I9" s="168"/>
      <c r="J9" s="188"/>
    </row>
    <row r="10" spans="1:10" ht="18.75" customHeight="1">
      <c r="A10" s="185">
        <v>2</v>
      </c>
      <c r="B10" s="189" t="s">
        <v>1472</v>
      </c>
      <c r="C10" s="190">
        <v>1944</v>
      </c>
      <c r="D10" s="190" t="s">
        <v>1719</v>
      </c>
      <c r="E10" s="165">
        <v>405000</v>
      </c>
      <c r="F10" s="191">
        <v>0</v>
      </c>
      <c r="G10" s="192">
        <f>F10*225000</f>
        <v>0</v>
      </c>
      <c r="H10" s="165">
        <f>E10+G10</f>
        <v>405000</v>
      </c>
      <c r="I10" s="168"/>
      <c r="J10" s="188"/>
    </row>
    <row r="11" spans="1:10" ht="18.75" customHeight="1">
      <c r="A11" s="185">
        <v>3</v>
      </c>
      <c r="B11" s="189" t="s">
        <v>1720</v>
      </c>
      <c r="C11" s="190">
        <v>1941</v>
      </c>
      <c r="D11" s="190" t="s">
        <v>1721</v>
      </c>
      <c r="E11" s="165">
        <v>405000</v>
      </c>
      <c r="F11" s="191">
        <v>0</v>
      </c>
      <c r="G11" s="192">
        <f>F11*225000</f>
        <v>0</v>
      </c>
      <c r="H11" s="165">
        <f>E11+G11</f>
        <v>405000</v>
      </c>
      <c r="I11" s="168"/>
      <c r="J11" s="188"/>
    </row>
    <row r="12" spans="1:10" ht="18.75" customHeight="1">
      <c r="A12" s="185">
        <v>4</v>
      </c>
      <c r="B12" s="189" t="s">
        <v>1722</v>
      </c>
      <c r="C12" s="190">
        <v>1938</v>
      </c>
      <c r="D12" s="190" t="s">
        <v>1723</v>
      </c>
      <c r="E12" s="165">
        <v>405000</v>
      </c>
      <c r="F12" s="191">
        <v>0</v>
      </c>
      <c r="G12" s="192">
        <f>F12*225000</f>
        <v>0</v>
      </c>
      <c r="H12" s="165">
        <f>E12+G12</f>
        <v>405000</v>
      </c>
      <c r="I12" s="168"/>
      <c r="J12" s="188"/>
    </row>
    <row r="13" spans="1:10" ht="18.75" customHeight="1">
      <c r="A13" s="1485" t="s">
        <v>2672</v>
      </c>
      <c r="B13" s="1486"/>
      <c r="C13" s="1486"/>
      <c r="D13" s="1487"/>
      <c r="E13" s="193">
        <f>SUM(E9:E12)</f>
        <v>1620000</v>
      </c>
      <c r="F13" s="194">
        <f>SUM(F9:F12)</f>
        <v>0</v>
      </c>
      <c r="G13" s="195">
        <f>SUM(G9:G12)</f>
        <v>0</v>
      </c>
      <c r="H13" s="193">
        <f>SUM(H9:H12)</f>
        <v>1620000</v>
      </c>
      <c r="I13" s="196"/>
      <c r="J13" s="188"/>
    </row>
    <row r="14" spans="1:10" ht="18.75" customHeight="1">
      <c r="A14" s="1488" t="s">
        <v>450</v>
      </c>
      <c r="B14" s="1488"/>
      <c r="C14" s="1488"/>
      <c r="D14" s="1488"/>
      <c r="E14" s="1488"/>
      <c r="F14" s="1488"/>
      <c r="G14" s="1488"/>
      <c r="H14" s="1488"/>
      <c r="I14" s="1488"/>
      <c r="J14" s="1488"/>
    </row>
    <row r="15" spans="1:10" ht="18.75" customHeight="1">
      <c r="A15" s="185">
        <v>1</v>
      </c>
      <c r="B15" s="189" t="s">
        <v>1772</v>
      </c>
      <c r="C15" s="162">
        <v>1930</v>
      </c>
      <c r="D15" s="162" t="s">
        <v>1745</v>
      </c>
      <c r="E15" s="165">
        <v>270000</v>
      </c>
      <c r="F15" s="166">
        <v>0</v>
      </c>
      <c r="G15" s="165">
        <v>0</v>
      </c>
      <c r="H15" s="165">
        <f aca="true" t="shared" si="0" ref="H15:H46">E15+G15</f>
        <v>270000</v>
      </c>
      <c r="I15" s="162"/>
      <c r="J15" s="851" t="s">
        <v>991</v>
      </c>
    </row>
    <row r="16" spans="1:10" ht="18.75" customHeight="1">
      <c r="A16" s="161">
        <v>2</v>
      </c>
      <c r="B16" s="189" t="s">
        <v>1430</v>
      </c>
      <c r="C16" s="190">
        <v>1931</v>
      </c>
      <c r="D16" s="190" t="s">
        <v>224</v>
      </c>
      <c r="E16" s="165">
        <v>270000</v>
      </c>
      <c r="F16" s="166">
        <v>0</v>
      </c>
      <c r="G16" s="167">
        <v>0</v>
      </c>
      <c r="H16" s="165">
        <f t="shared" si="0"/>
        <v>270000</v>
      </c>
      <c r="I16" s="166"/>
      <c r="J16" s="851" t="s">
        <v>991</v>
      </c>
    </row>
    <row r="17" spans="1:10" ht="18.75" customHeight="1">
      <c r="A17" s="185">
        <v>3</v>
      </c>
      <c r="B17" s="189" t="s">
        <v>1740</v>
      </c>
      <c r="C17" s="190">
        <v>1931</v>
      </c>
      <c r="D17" s="190" t="s">
        <v>1741</v>
      </c>
      <c r="E17" s="165">
        <v>270000</v>
      </c>
      <c r="F17" s="166">
        <v>0</v>
      </c>
      <c r="G17" s="167">
        <v>0</v>
      </c>
      <c r="H17" s="165">
        <f t="shared" si="0"/>
        <v>270000</v>
      </c>
      <c r="I17" s="168"/>
      <c r="J17" s="188"/>
    </row>
    <row r="18" spans="1:10" ht="18.75" customHeight="1">
      <c r="A18" s="161">
        <v>4</v>
      </c>
      <c r="B18" s="189" t="s">
        <v>1743</v>
      </c>
      <c r="C18" s="190">
        <v>1929</v>
      </c>
      <c r="D18" s="190" t="s">
        <v>1741</v>
      </c>
      <c r="E18" s="165">
        <v>270000</v>
      </c>
      <c r="F18" s="166">
        <v>0</v>
      </c>
      <c r="G18" s="167">
        <v>0</v>
      </c>
      <c r="H18" s="165">
        <f t="shared" si="0"/>
        <v>270000</v>
      </c>
      <c r="I18" s="168"/>
      <c r="J18" s="188"/>
    </row>
    <row r="19" spans="1:10" ht="18.75" customHeight="1">
      <c r="A19" s="185">
        <v>5</v>
      </c>
      <c r="B19" s="189" t="s">
        <v>1744</v>
      </c>
      <c r="C19" s="190">
        <v>1921</v>
      </c>
      <c r="D19" s="190" t="s">
        <v>1745</v>
      </c>
      <c r="E19" s="165">
        <v>270000</v>
      </c>
      <c r="F19" s="166">
        <v>0</v>
      </c>
      <c r="G19" s="167">
        <v>0</v>
      </c>
      <c r="H19" s="165">
        <f t="shared" si="0"/>
        <v>270000</v>
      </c>
      <c r="I19" s="168"/>
      <c r="J19" s="188"/>
    </row>
    <row r="20" spans="1:10" ht="18.75" customHeight="1">
      <c r="A20" s="161">
        <v>6</v>
      </c>
      <c r="B20" s="1366" t="s">
        <v>1769</v>
      </c>
      <c r="C20" s="1266">
        <v>1918</v>
      </c>
      <c r="D20" s="1266" t="s">
        <v>1745</v>
      </c>
      <c r="E20" s="1265">
        <v>0</v>
      </c>
      <c r="F20" s="1267">
        <v>0</v>
      </c>
      <c r="G20" s="1367">
        <v>0</v>
      </c>
      <c r="H20" s="1265">
        <f t="shared" si="0"/>
        <v>0</v>
      </c>
      <c r="I20" s="1368" t="s">
        <v>2097</v>
      </c>
      <c r="J20" s="1369"/>
    </row>
    <row r="21" spans="1:10" ht="18.75" customHeight="1">
      <c r="A21" s="185">
        <v>7</v>
      </c>
      <c r="B21" s="189" t="s">
        <v>1770</v>
      </c>
      <c r="C21" s="190">
        <v>1925</v>
      </c>
      <c r="D21" s="190" t="s">
        <v>1745</v>
      </c>
      <c r="E21" s="165">
        <v>270000</v>
      </c>
      <c r="F21" s="166">
        <v>0</v>
      </c>
      <c r="G21" s="167">
        <v>0</v>
      </c>
      <c r="H21" s="165">
        <f t="shared" si="0"/>
        <v>270000</v>
      </c>
      <c r="I21" s="168"/>
      <c r="J21" s="188"/>
    </row>
    <row r="22" spans="1:10" ht="18.75" customHeight="1">
      <c r="A22" s="161">
        <v>8</v>
      </c>
      <c r="B22" s="197" t="s">
        <v>1771</v>
      </c>
      <c r="C22" s="198">
        <v>1922</v>
      </c>
      <c r="D22" s="190" t="s">
        <v>1745</v>
      </c>
      <c r="E22" s="165">
        <v>270000</v>
      </c>
      <c r="F22" s="166">
        <v>0</v>
      </c>
      <c r="G22" s="167">
        <v>0</v>
      </c>
      <c r="H22" s="165">
        <f t="shared" si="0"/>
        <v>270000</v>
      </c>
      <c r="I22" s="168"/>
      <c r="J22" s="188"/>
    </row>
    <row r="23" spans="1:10" ht="18.75" customHeight="1">
      <c r="A23" s="185">
        <v>9</v>
      </c>
      <c r="B23" s="189" t="s">
        <v>1773</v>
      </c>
      <c r="C23" s="190">
        <v>1932</v>
      </c>
      <c r="D23" s="190" t="s">
        <v>1745</v>
      </c>
      <c r="E23" s="165">
        <v>270000</v>
      </c>
      <c r="F23" s="166">
        <v>0</v>
      </c>
      <c r="G23" s="167">
        <v>0</v>
      </c>
      <c r="H23" s="165">
        <f t="shared" si="0"/>
        <v>270000</v>
      </c>
      <c r="I23" s="168"/>
      <c r="J23" s="188"/>
    </row>
    <row r="24" spans="1:10" ht="18.75" customHeight="1">
      <c r="A24" s="161">
        <v>10</v>
      </c>
      <c r="B24" s="189" t="s">
        <v>1774</v>
      </c>
      <c r="C24" s="190">
        <v>1932</v>
      </c>
      <c r="D24" s="190" t="s">
        <v>1745</v>
      </c>
      <c r="E24" s="165">
        <v>270000</v>
      </c>
      <c r="F24" s="166">
        <v>0</v>
      </c>
      <c r="G24" s="167">
        <v>0</v>
      </c>
      <c r="H24" s="165">
        <f t="shared" si="0"/>
        <v>270000</v>
      </c>
      <c r="I24" s="168"/>
      <c r="J24" s="188"/>
    </row>
    <row r="25" spans="1:10" ht="18.75" customHeight="1">
      <c r="A25" s="185">
        <v>11</v>
      </c>
      <c r="B25" s="189" t="s">
        <v>1775</v>
      </c>
      <c r="C25" s="190">
        <v>1932</v>
      </c>
      <c r="D25" s="190" t="s">
        <v>1745</v>
      </c>
      <c r="E25" s="165">
        <v>270000</v>
      </c>
      <c r="F25" s="166">
        <v>0</v>
      </c>
      <c r="G25" s="167">
        <v>0</v>
      </c>
      <c r="H25" s="165">
        <f t="shared" si="0"/>
        <v>270000</v>
      </c>
      <c r="I25" s="168"/>
      <c r="J25" s="188"/>
    </row>
    <row r="26" spans="1:10" ht="18.75" customHeight="1">
      <c r="A26" s="161">
        <v>12</v>
      </c>
      <c r="B26" s="189" t="s">
        <v>1776</v>
      </c>
      <c r="C26" s="190">
        <v>1928</v>
      </c>
      <c r="D26" s="190" t="s">
        <v>1777</v>
      </c>
      <c r="E26" s="165">
        <v>270000</v>
      </c>
      <c r="F26" s="166">
        <v>0</v>
      </c>
      <c r="G26" s="167">
        <v>0</v>
      </c>
      <c r="H26" s="165">
        <f t="shared" si="0"/>
        <v>270000</v>
      </c>
      <c r="I26" s="168"/>
      <c r="J26" s="188"/>
    </row>
    <row r="27" spans="1:10" ht="18.75" customHeight="1">
      <c r="A27" s="185">
        <v>13</v>
      </c>
      <c r="B27" s="189" t="s">
        <v>1778</v>
      </c>
      <c r="C27" s="190">
        <v>1933</v>
      </c>
      <c r="D27" s="190" t="s">
        <v>1777</v>
      </c>
      <c r="E27" s="165">
        <v>270000</v>
      </c>
      <c r="F27" s="166">
        <v>0</v>
      </c>
      <c r="G27" s="167">
        <v>0</v>
      </c>
      <c r="H27" s="165">
        <f t="shared" si="0"/>
        <v>270000</v>
      </c>
      <c r="I27" s="168"/>
      <c r="J27" s="188"/>
    </row>
    <row r="28" spans="1:10" ht="18.75" customHeight="1">
      <c r="A28" s="161">
        <v>14</v>
      </c>
      <c r="B28" s="189" t="s">
        <v>1779</v>
      </c>
      <c r="C28" s="190">
        <v>1910</v>
      </c>
      <c r="D28" s="190" t="s">
        <v>1777</v>
      </c>
      <c r="E28" s="165">
        <v>270000</v>
      </c>
      <c r="F28" s="166">
        <v>0</v>
      </c>
      <c r="G28" s="167">
        <v>0</v>
      </c>
      <c r="H28" s="165">
        <f t="shared" si="0"/>
        <v>270000</v>
      </c>
      <c r="I28" s="168"/>
      <c r="J28" s="188"/>
    </row>
    <row r="29" spans="1:10" ht="18.75" customHeight="1">
      <c r="A29" s="185">
        <v>15</v>
      </c>
      <c r="B29" s="189" t="s">
        <v>1780</v>
      </c>
      <c r="C29" s="190">
        <v>1923</v>
      </c>
      <c r="D29" s="190" t="s">
        <v>1777</v>
      </c>
      <c r="E29" s="165">
        <v>270000</v>
      </c>
      <c r="F29" s="166">
        <v>0</v>
      </c>
      <c r="G29" s="167">
        <v>0</v>
      </c>
      <c r="H29" s="165">
        <f t="shared" si="0"/>
        <v>270000</v>
      </c>
      <c r="I29" s="168"/>
      <c r="J29" s="188"/>
    </row>
    <row r="30" spans="1:10" ht="18.75" customHeight="1">
      <c r="A30" s="161">
        <v>16</v>
      </c>
      <c r="B30" s="189" t="s">
        <v>1781</v>
      </c>
      <c r="C30" s="190">
        <v>1924</v>
      </c>
      <c r="D30" s="190" t="s">
        <v>1777</v>
      </c>
      <c r="E30" s="165">
        <v>270000</v>
      </c>
      <c r="F30" s="166">
        <v>0</v>
      </c>
      <c r="G30" s="167">
        <v>0</v>
      </c>
      <c r="H30" s="165">
        <f t="shared" si="0"/>
        <v>270000</v>
      </c>
      <c r="I30" s="168"/>
      <c r="J30" s="188"/>
    </row>
    <row r="31" spans="1:10" ht="18.75" customHeight="1">
      <c r="A31" s="185">
        <v>17</v>
      </c>
      <c r="B31" s="189" t="s">
        <v>1782</v>
      </c>
      <c r="C31" s="190">
        <v>1922</v>
      </c>
      <c r="D31" s="190" t="s">
        <v>1777</v>
      </c>
      <c r="E31" s="165">
        <v>270000</v>
      </c>
      <c r="F31" s="166">
        <v>0</v>
      </c>
      <c r="G31" s="167">
        <v>0</v>
      </c>
      <c r="H31" s="165">
        <f t="shared" si="0"/>
        <v>270000</v>
      </c>
      <c r="I31" s="168"/>
      <c r="J31" s="188"/>
    </row>
    <row r="32" spans="1:10" ht="18.75" customHeight="1">
      <c r="A32" s="161">
        <v>18</v>
      </c>
      <c r="B32" s="189" t="s">
        <v>1784</v>
      </c>
      <c r="C32" s="190">
        <v>1926</v>
      </c>
      <c r="D32" s="190" t="s">
        <v>1777</v>
      </c>
      <c r="E32" s="165">
        <v>270000</v>
      </c>
      <c r="F32" s="166">
        <v>0</v>
      </c>
      <c r="G32" s="167">
        <v>0</v>
      </c>
      <c r="H32" s="165">
        <f t="shared" si="0"/>
        <v>270000</v>
      </c>
      <c r="I32" s="168"/>
      <c r="J32" s="188"/>
    </row>
    <row r="33" spans="1:10" ht="18.75" customHeight="1">
      <c r="A33" s="185">
        <v>19</v>
      </c>
      <c r="B33" s="189" t="s">
        <v>2006</v>
      </c>
      <c r="C33" s="190">
        <v>1931</v>
      </c>
      <c r="D33" s="190" t="s">
        <v>1777</v>
      </c>
      <c r="E33" s="165">
        <v>270000</v>
      </c>
      <c r="F33" s="166">
        <v>0</v>
      </c>
      <c r="G33" s="167">
        <v>0</v>
      </c>
      <c r="H33" s="165">
        <f t="shared" si="0"/>
        <v>270000</v>
      </c>
      <c r="I33" s="168"/>
      <c r="J33" s="188"/>
    </row>
    <row r="34" spans="1:10" ht="18.75" customHeight="1">
      <c r="A34" s="161">
        <v>20</v>
      </c>
      <c r="B34" s="189" t="s">
        <v>2014</v>
      </c>
      <c r="C34" s="190">
        <v>1932</v>
      </c>
      <c r="D34" s="190" t="s">
        <v>1777</v>
      </c>
      <c r="E34" s="165">
        <v>270000</v>
      </c>
      <c r="F34" s="166">
        <v>0</v>
      </c>
      <c r="G34" s="167">
        <v>0</v>
      </c>
      <c r="H34" s="165">
        <f t="shared" si="0"/>
        <v>270000</v>
      </c>
      <c r="I34" s="168"/>
      <c r="J34" s="188"/>
    </row>
    <row r="35" spans="1:10" ht="18.75" customHeight="1">
      <c r="A35" s="185">
        <v>21</v>
      </c>
      <c r="B35" s="189" t="s">
        <v>2015</v>
      </c>
      <c r="C35" s="190">
        <v>1932</v>
      </c>
      <c r="D35" s="190" t="s">
        <v>1777</v>
      </c>
      <c r="E35" s="165">
        <v>270000</v>
      </c>
      <c r="F35" s="166">
        <v>0</v>
      </c>
      <c r="G35" s="167">
        <v>0</v>
      </c>
      <c r="H35" s="165">
        <f t="shared" si="0"/>
        <v>270000</v>
      </c>
      <c r="I35" s="168"/>
      <c r="J35" s="188"/>
    </row>
    <row r="36" spans="1:10" ht="18.75" customHeight="1">
      <c r="A36" s="161">
        <v>22</v>
      </c>
      <c r="B36" s="189" t="s">
        <v>2023</v>
      </c>
      <c r="C36" s="190">
        <v>1935</v>
      </c>
      <c r="D36" s="190" t="s">
        <v>1777</v>
      </c>
      <c r="E36" s="165">
        <v>270000</v>
      </c>
      <c r="F36" s="166">
        <v>0</v>
      </c>
      <c r="G36" s="167">
        <v>0</v>
      </c>
      <c r="H36" s="165">
        <f t="shared" si="0"/>
        <v>270000</v>
      </c>
      <c r="I36" s="168"/>
      <c r="J36" s="188"/>
    </row>
    <row r="37" spans="1:10" ht="18.75" customHeight="1">
      <c r="A37" s="185">
        <v>23</v>
      </c>
      <c r="B37" s="189" t="s">
        <v>1742</v>
      </c>
      <c r="C37" s="190">
        <v>1934</v>
      </c>
      <c r="D37" s="190" t="s">
        <v>1777</v>
      </c>
      <c r="E37" s="165">
        <v>270000</v>
      </c>
      <c r="F37" s="166">
        <v>0</v>
      </c>
      <c r="G37" s="167">
        <v>0</v>
      </c>
      <c r="H37" s="165">
        <f t="shared" si="0"/>
        <v>270000</v>
      </c>
      <c r="I37" s="168"/>
      <c r="J37" s="188"/>
    </row>
    <row r="38" spans="1:10" ht="18.75" customHeight="1">
      <c r="A38" s="161">
        <v>24</v>
      </c>
      <c r="B38" s="189" t="s">
        <v>2025</v>
      </c>
      <c r="C38" s="190">
        <v>1917</v>
      </c>
      <c r="D38" s="190" t="s">
        <v>1719</v>
      </c>
      <c r="E38" s="165">
        <v>270000</v>
      </c>
      <c r="F38" s="166">
        <v>0</v>
      </c>
      <c r="G38" s="167">
        <v>0</v>
      </c>
      <c r="H38" s="165">
        <f t="shared" si="0"/>
        <v>270000</v>
      </c>
      <c r="I38" s="168"/>
      <c r="J38" s="188"/>
    </row>
    <row r="39" spans="1:10" ht="18.75" customHeight="1">
      <c r="A39" s="185">
        <v>25</v>
      </c>
      <c r="B39" s="189" t="s">
        <v>2028</v>
      </c>
      <c r="C39" s="190">
        <v>1934</v>
      </c>
      <c r="D39" s="190" t="s">
        <v>1719</v>
      </c>
      <c r="E39" s="165">
        <v>270000</v>
      </c>
      <c r="F39" s="166">
        <v>0</v>
      </c>
      <c r="G39" s="167">
        <v>0</v>
      </c>
      <c r="H39" s="165">
        <f t="shared" si="0"/>
        <v>270000</v>
      </c>
      <c r="I39" s="168"/>
      <c r="J39" s="188"/>
    </row>
    <row r="40" spans="1:10" ht="18.75" customHeight="1">
      <c r="A40" s="161">
        <v>26</v>
      </c>
      <c r="B40" s="189" t="s">
        <v>1290</v>
      </c>
      <c r="C40" s="190">
        <v>1935</v>
      </c>
      <c r="D40" s="190" t="s">
        <v>1719</v>
      </c>
      <c r="E40" s="165">
        <v>270000</v>
      </c>
      <c r="F40" s="166">
        <v>0</v>
      </c>
      <c r="G40" s="167">
        <v>0</v>
      </c>
      <c r="H40" s="165">
        <f t="shared" si="0"/>
        <v>270000</v>
      </c>
      <c r="I40" s="168"/>
      <c r="J40" s="188"/>
    </row>
    <row r="41" spans="1:10" ht="18.75" customHeight="1">
      <c r="A41" s="185">
        <v>27</v>
      </c>
      <c r="B41" s="189" t="s">
        <v>2024</v>
      </c>
      <c r="C41" s="190">
        <v>1924</v>
      </c>
      <c r="D41" s="190" t="s">
        <v>1719</v>
      </c>
      <c r="E41" s="165">
        <v>270000</v>
      </c>
      <c r="F41" s="166">
        <v>0</v>
      </c>
      <c r="G41" s="167">
        <v>0</v>
      </c>
      <c r="H41" s="165">
        <f t="shared" si="0"/>
        <v>270000</v>
      </c>
      <c r="I41" s="168"/>
      <c r="J41" s="188"/>
    </row>
    <row r="42" spans="1:10" ht="18.75" customHeight="1">
      <c r="A42" s="161">
        <v>28</v>
      </c>
      <c r="B42" s="189" t="s">
        <v>2026</v>
      </c>
      <c r="C42" s="190">
        <v>1930</v>
      </c>
      <c r="D42" s="190" t="s">
        <v>1719</v>
      </c>
      <c r="E42" s="165">
        <v>270000</v>
      </c>
      <c r="F42" s="166">
        <v>0</v>
      </c>
      <c r="G42" s="167">
        <v>0</v>
      </c>
      <c r="H42" s="165">
        <f t="shared" si="0"/>
        <v>270000</v>
      </c>
      <c r="I42" s="168"/>
      <c r="J42" s="188"/>
    </row>
    <row r="43" spans="1:10" ht="18.75" customHeight="1">
      <c r="A43" s="185">
        <v>29</v>
      </c>
      <c r="B43" s="189" t="s">
        <v>2029</v>
      </c>
      <c r="C43" s="190">
        <v>1931</v>
      </c>
      <c r="D43" s="190" t="s">
        <v>2030</v>
      </c>
      <c r="E43" s="165">
        <v>270000</v>
      </c>
      <c r="F43" s="166">
        <v>0</v>
      </c>
      <c r="G43" s="167">
        <v>0</v>
      </c>
      <c r="H43" s="165">
        <f t="shared" si="0"/>
        <v>270000</v>
      </c>
      <c r="I43" s="168"/>
      <c r="J43" s="188"/>
    </row>
    <row r="44" spans="1:10" ht="18.75" customHeight="1">
      <c r="A44" s="161">
        <v>30</v>
      </c>
      <c r="B44" s="189" t="s">
        <v>2031</v>
      </c>
      <c r="C44" s="190">
        <v>1924</v>
      </c>
      <c r="D44" s="190" t="s">
        <v>2030</v>
      </c>
      <c r="E44" s="165">
        <v>270000</v>
      </c>
      <c r="F44" s="166">
        <v>0</v>
      </c>
      <c r="G44" s="167">
        <v>0</v>
      </c>
      <c r="H44" s="165">
        <f t="shared" si="0"/>
        <v>270000</v>
      </c>
      <c r="I44" s="168"/>
      <c r="J44" s="188"/>
    </row>
    <row r="45" spans="1:10" ht="18.75" customHeight="1">
      <c r="A45" s="185">
        <v>31</v>
      </c>
      <c r="B45" s="189" t="s">
        <v>2032</v>
      </c>
      <c r="C45" s="190">
        <v>1922</v>
      </c>
      <c r="D45" s="190" t="s">
        <v>2030</v>
      </c>
      <c r="E45" s="165">
        <v>270000</v>
      </c>
      <c r="F45" s="166">
        <v>0</v>
      </c>
      <c r="G45" s="167">
        <v>0</v>
      </c>
      <c r="H45" s="165">
        <f t="shared" si="0"/>
        <v>270000</v>
      </c>
      <c r="I45" s="168"/>
      <c r="J45" s="188"/>
    </row>
    <row r="46" spans="1:10" ht="18.75" customHeight="1">
      <c r="A46" s="161">
        <v>32</v>
      </c>
      <c r="B46" s="189" t="s">
        <v>2033</v>
      </c>
      <c r="C46" s="190">
        <v>1930</v>
      </c>
      <c r="D46" s="190" t="s">
        <v>2030</v>
      </c>
      <c r="E46" s="165">
        <v>270000</v>
      </c>
      <c r="F46" s="166">
        <v>0</v>
      </c>
      <c r="G46" s="167">
        <v>0</v>
      </c>
      <c r="H46" s="165">
        <f t="shared" si="0"/>
        <v>270000</v>
      </c>
      <c r="I46" s="168"/>
      <c r="J46" s="188"/>
    </row>
    <row r="47" spans="1:10" ht="18.75" customHeight="1">
      <c r="A47" s="185">
        <v>33</v>
      </c>
      <c r="B47" s="189" t="s">
        <v>2034</v>
      </c>
      <c r="C47" s="190">
        <v>1934</v>
      </c>
      <c r="D47" s="190" t="s">
        <v>2030</v>
      </c>
      <c r="E47" s="165">
        <v>270000</v>
      </c>
      <c r="F47" s="166">
        <v>0</v>
      </c>
      <c r="G47" s="167">
        <v>0</v>
      </c>
      <c r="H47" s="165">
        <f aca="true" t="shared" si="1" ref="H47:H73">E47+G47</f>
        <v>270000</v>
      </c>
      <c r="I47" s="168"/>
      <c r="J47" s="188"/>
    </row>
    <row r="48" spans="1:10" ht="18.75" customHeight="1">
      <c r="A48" s="161">
        <v>34</v>
      </c>
      <c r="B48" s="189" t="s">
        <v>2035</v>
      </c>
      <c r="C48" s="190">
        <v>1926</v>
      </c>
      <c r="D48" s="190" t="s">
        <v>1723</v>
      </c>
      <c r="E48" s="165">
        <v>270000</v>
      </c>
      <c r="F48" s="166">
        <v>0</v>
      </c>
      <c r="G48" s="167">
        <v>0</v>
      </c>
      <c r="H48" s="165">
        <f t="shared" si="1"/>
        <v>270000</v>
      </c>
      <c r="I48" s="168"/>
      <c r="J48" s="188"/>
    </row>
    <row r="49" spans="1:10" ht="18.75" customHeight="1">
      <c r="A49" s="185">
        <v>35</v>
      </c>
      <c r="B49" s="199" t="s">
        <v>2039</v>
      </c>
      <c r="C49" s="200">
        <v>1932</v>
      </c>
      <c r="D49" s="190" t="s">
        <v>1721</v>
      </c>
      <c r="E49" s="165">
        <v>270000</v>
      </c>
      <c r="F49" s="166">
        <v>0</v>
      </c>
      <c r="G49" s="165">
        <v>0</v>
      </c>
      <c r="H49" s="165">
        <f t="shared" si="1"/>
        <v>270000</v>
      </c>
      <c r="I49" s="168"/>
      <c r="J49" s="188"/>
    </row>
    <row r="50" spans="1:10" ht="18.75" customHeight="1">
      <c r="A50" s="161">
        <v>36</v>
      </c>
      <c r="B50" s="189" t="s">
        <v>2040</v>
      </c>
      <c r="C50" s="190">
        <v>1918</v>
      </c>
      <c r="D50" s="190" t="s">
        <v>1721</v>
      </c>
      <c r="E50" s="165">
        <v>270000</v>
      </c>
      <c r="F50" s="166">
        <v>0</v>
      </c>
      <c r="G50" s="167">
        <v>0</v>
      </c>
      <c r="H50" s="165">
        <f t="shared" si="1"/>
        <v>270000</v>
      </c>
      <c r="I50" s="168"/>
      <c r="J50" s="188"/>
    </row>
    <row r="51" spans="1:10" ht="18.75" customHeight="1">
      <c r="A51" s="185">
        <v>37</v>
      </c>
      <c r="B51" s="189" t="s">
        <v>2041</v>
      </c>
      <c r="C51" s="190">
        <v>1933</v>
      </c>
      <c r="D51" s="190" t="s">
        <v>1721</v>
      </c>
      <c r="E51" s="165">
        <v>270000</v>
      </c>
      <c r="F51" s="166">
        <v>0</v>
      </c>
      <c r="G51" s="167">
        <v>0</v>
      </c>
      <c r="H51" s="165">
        <f t="shared" si="1"/>
        <v>270000</v>
      </c>
      <c r="I51" s="168"/>
      <c r="J51" s="188"/>
    </row>
    <row r="52" spans="1:10" ht="18.75" customHeight="1">
      <c r="A52" s="161">
        <v>38</v>
      </c>
      <c r="B52" s="189" t="s">
        <v>2042</v>
      </c>
      <c r="C52" s="190">
        <v>1926</v>
      </c>
      <c r="D52" s="190" t="s">
        <v>1721</v>
      </c>
      <c r="E52" s="165">
        <v>270000</v>
      </c>
      <c r="F52" s="166">
        <v>0</v>
      </c>
      <c r="G52" s="167">
        <v>0</v>
      </c>
      <c r="H52" s="165">
        <f t="shared" si="1"/>
        <v>270000</v>
      </c>
      <c r="I52" s="168"/>
      <c r="J52" s="188"/>
    </row>
    <row r="53" spans="1:10" ht="18.75" customHeight="1">
      <c r="A53" s="185">
        <v>39</v>
      </c>
      <c r="B53" s="189" t="s">
        <v>2043</v>
      </c>
      <c r="C53" s="190">
        <v>1926</v>
      </c>
      <c r="D53" s="190" t="s">
        <v>1721</v>
      </c>
      <c r="E53" s="165">
        <v>270000</v>
      </c>
      <c r="F53" s="166">
        <v>0</v>
      </c>
      <c r="G53" s="167">
        <v>0</v>
      </c>
      <c r="H53" s="165">
        <f t="shared" si="1"/>
        <v>270000</v>
      </c>
      <c r="I53" s="168"/>
      <c r="J53" s="188"/>
    </row>
    <row r="54" spans="1:10" ht="18.75" customHeight="1">
      <c r="A54" s="161">
        <v>40</v>
      </c>
      <c r="B54" s="189" t="s">
        <v>2044</v>
      </c>
      <c r="C54" s="190">
        <v>1927</v>
      </c>
      <c r="D54" s="190" t="s">
        <v>2045</v>
      </c>
      <c r="E54" s="165">
        <v>270000</v>
      </c>
      <c r="F54" s="166">
        <v>0</v>
      </c>
      <c r="G54" s="167">
        <v>0</v>
      </c>
      <c r="H54" s="165">
        <f t="shared" si="1"/>
        <v>270000</v>
      </c>
      <c r="I54" s="168"/>
      <c r="J54" s="188"/>
    </row>
    <row r="55" spans="1:10" ht="18.75" customHeight="1">
      <c r="A55" s="185">
        <v>41</v>
      </c>
      <c r="B55" s="189" t="s">
        <v>2032</v>
      </c>
      <c r="C55" s="190">
        <v>1928</v>
      </c>
      <c r="D55" s="190" t="s">
        <v>2045</v>
      </c>
      <c r="E55" s="165">
        <v>270000</v>
      </c>
      <c r="F55" s="166">
        <v>0</v>
      </c>
      <c r="G55" s="167">
        <v>0</v>
      </c>
      <c r="H55" s="165">
        <f t="shared" si="1"/>
        <v>270000</v>
      </c>
      <c r="I55" s="168"/>
      <c r="J55" s="188"/>
    </row>
    <row r="56" spans="1:10" ht="18.75" customHeight="1">
      <c r="A56" s="161">
        <v>42</v>
      </c>
      <c r="B56" s="189" t="s">
        <v>2047</v>
      </c>
      <c r="C56" s="190">
        <v>1934</v>
      </c>
      <c r="D56" s="190" t="s">
        <v>2045</v>
      </c>
      <c r="E56" s="165">
        <v>270000</v>
      </c>
      <c r="F56" s="166">
        <v>0</v>
      </c>
      <c r="G56" s="167">
        <v>0</v>
      </c>
      <c r="H56" s="165">
        <f t="shared" si="1"/>
        <v>270000</v>
      </c>
      <c r="I56" s="168"/>
      <c r="J56" s="188"/>
    </row>
    <row r="57" spans="1:10" ht="18.75" customHeight="1">
      <c r="A57" s="185">
        <v>43</v>
      </c>
      <c r="B57" s="189" t="s">
        <v>2046</v>
      </c>
      <c r="C57" s="190">
        <v>1926</v>
      </c>
      <c r="D57" s="190" t="s">
        <v>2045</v>
      </c>
      <c r="E57" s="165">
        <v>270000</v>
      </c>
      <c r="F57" s="166">
        <v>0</v>
      </c>
      <c r="G57" s="167">
        <v>0</v>
      </c>
      <c r="H57" s="165">
        <f t="shared" si="1"/>
        <v>270000</v>
      </c>
      <c r="I57" s="168"/>
      <c r="J57" s="188"/>
    </row>
    <row r="58" spans="1:11" ht="18.75" customHeight="1">
      <c r="A58" s="161">
        <v>44</v>
      </c>
      <c r="B58" s="197" t="s">
        <v>2048</v>
      </c>
      <c r="C58" s="198">
        <v>1933</v>
      </c>
      <c r="D58" s="198" t="s">
        <v>1718</v>
      </c>
      <c r="E58" s="165">
        <v>270000</v>
      </c>
      <c r="F58" s="166">
        <v>0</v>
      </c>
      <c r="G58" s="167">
        <v>0</v>
      </c>
      <c r="H58" s="165">
        <f t="shared" si="1"/>
        <v>270000</v>
      </c>
      <c r="I58" s="168"/>
      <c r="J58" s="188"/>
      <c r="K58" s="201"/>
    </row>
    <row r="59" spans="1:10" ht="18.75" customHeight="1">
      <c r="A59" s="185">
        <v>45</v>
      </c>
      <c r="B59" s="189" t="s">
        <v>1459</v>
      </c>
      <c r="C59" s="190">
        <v>1923</v>
      </c>
      <c r="D59" s="190" t="s">
        <v>1718</v>
      </c>
      <c r="E59" s="165">
        <v>270000</v>
      </c>
      <c r="F59" s="166">
        <v>0</v>
      </c>
      <c r="G59" s="167">
        <v>0</v>
      </c>
      <c r="H59" s="165">
        <f t="shared" si="1"/>
        <v>270000</v>
      </c>
      <c r="I59" s="168"/>
      <c r="J59" s="188"/>
    </row>
    <row r="60" spans="1:10" ht="18.75" customHeight="1">
      <c r="A60" s="161">
        <v>46</v>
      </c>
      <c r="B60" s="189" t="s">
        <v>2049</v>
      </c>
      <c r="C60" s="190">
        <v>1922</v>
      </c>
      <c r="D60" s="190" t="s">
        <v>1718</v>
      </c>
      <c r="E60" s="165">
        <v>270000</v>
      </c>
      <c r="F60" s="166">
        <v>0</v>
      </c>
      <c r="G60" s="167">
        <v>0</v>
      </c>
      <c r="H60" s="165">
        <f t="shared" si="1"/>
        <v>270000</v>
      </c>
      <c r="I60" s="168"/>
      <c r="J60" s="188"/>
    </row>
    <row r="61" spans="1:10" ht="18.75" customHeight="1">
      <c r="A61" s="185">
        <v>47</v>
      </c>
      <c r="B61" s="189" t="s">
        <v>2054</v>
      </c>
      <c r="C61" s="190">
        <v>1934</v>
      </c>
      <c r="D61" s="190" t="s">
        <v>1718</v>
      </c>
      <c r="E61" s="165">
        <v>270000</v>
      </c>
      <c r="F61" s="166">
        <v>0</v>
      </c>
      <c r="G61" s="167">
        <v>0</v>
      </c>
      <c r="H61" s="165">
        <f t="shared" si="1"/>
        <v>270000</v>
      </c>
      <c r="I61" s="168"/>
      <c r="J61" s="188"/>
    </row>
    <row r="62" spans="1:11" ht="18.75" customHeight="1">
      <c r="A62" s="161">
        <v>48</v>
      </c>
      <c r="B62" s="189" t="s">
        <v>2055</v>
      </c>
      <c r="C62" s="190">
        <v>1926</v>
      </c>
      <c r="D62" s="190" t="s">
        <v>343</v>
      </c>
      <c r="E62" s="165">
        <v>270000</v>
      </c>
      <c r="F62" s="166">
        <v>0</v>
      </c>
      <c r="G62" s="167">
        <v>0</v>
      </c>
      <c r="H62" s="165">
        <f t="shared" si="1"/>
        <v>270000</v>
      </c>
      <c r="I62" s="168"/>
      <c r="J62" s="188"/>
      <c r="K62" s="173"/>
    </row>
    <row r="63" spans="1:10" ht="18.75" customHeight="1">
      <c r="A63" s="185">
        <v>49</v>
      </c>
      <c r="B63" s="189" t="s">
        <v>1291</v>
      </c>
      <c r="C63" s="190">
        <v>1935</v>
      </c>
      <c r="D63" s="190" t="s">
        <v>1745</v>
      </c>
      <c r="E63" s="165">
        <v>270000</v>
      </c>
      <c r="F63" s="166">
        <v>0</v>
      </c>
      <c r="G63" s="167">
        <v>0</v>
      </c>
      <c r="H63" s="165">
        <f t="shared" si="1"/>
        <v>270000</v>
      </c>
      <c r="I63" s="168"/>
      <c r="J63" s="188"/>
    </row>
    <row r="64" spans="1:10" ht="18.75" customHeight="1">
      <c r="A64" s="161">
        <v>50</v>
      </c>
      <c r="B64" s="189" t="s">
        <v>2023</v>
      </c>
      <c r="C64" s="190">
        <v>1935</v>
      </c>
      <c r="D64" s="202" t="s">
        <v>2030</v>
      </c>
      <c r="E64" s="165">
        <v>270000</v>
      </c>
      <c r="F64" s="166">
        <v>0</v>
      </c>
      <c r="G64" s="167">
        <v>0</v>
      </c>
      <c r="H64" s="165">
        <f t="shared" si="1"/>
        <v>270000</v>
      </c>
      <c r="I64" s="168"/>
      <c r="J64" s="188"/>
    </row>
    <row r="65" spans="1:10" ht="18.75" customHeight="1">
      <c r="A65" s="185">
        <v>51</v>
      </c>
      <c r="B65" s="189" t="s">
        <v>2539</v>
      </c>
      <c r="C65" s="190">
        <v>1935</v>
      </c>
      <c r="D65" s="202" t="s">
        <v>1723</v>
      </c>
      <c r="E65" s="165">
        <v>270000</v>
      </c>
      <c r="F65" s="166">
        <v>0</v>
      </c>
      <c r="G65" s="167">
        <v>0</v>
      </c>
      <c r="H65" s="165">
        <f t="shared" si="1"/>
        <v>270000</v>
      </c>
      <c r="I65" s="168"/>
      <c r="J65" s="188"/>
    </row>
    <row r="66" spans="1:10" ht="18.75" customHeight="1">
      <c r="A66" s="161">
        <v>52</v>
      </c>
      <c r="B66" s="189" t="s">
        <v>2540</v>
      </c>
      <c r="C66" s="190">
        <v>1935</v>
      </c>
      <c r="D66" s="202" t="s">
        <v>1777</v>
      </c>
      <c r="E66" s="165">
        <v>270000</v>
      </c>
      <c r="F66" s="166">
        <v>0</v>
      </c>
      <c r="G66" s="167">
        <v>0</v>
      </c>
      <c r="H66" s="165">
        <f t="shared" si="1"/>
        <v>270000</v>
      </c>
      <c r="I66" s="168"/>
      <c r="J66" s="188"/>
    </row>
    <row r="67" spans="1:10" ht="18.75" customHeight="1">
      <c r="A67" s="185">
        <v>53</v>
      </c>
      <c r="B67" s="189" t="s">
        <v>1474</v>
      </c>
      <c r="C67" s="190">
        <v>1936</v>
      </c>
      <c r="D67" s="202" t="s">
        <v>1777</v>
      </c>
      <c r="E67" s="165">
        <v>270000</v>
      </c>
      <c r="F67" s="166">
        <v>0</v>
      </c>
      <c r="G67" s="167">
        <v>0</v>
      </c>
      <c r="H67" s="165">
        <f t="shared" si="1"/>
        <v>270000</v>
      </c>
      <c r="I67" s="168"/>
      <c r="J67" s="188"/>
    </row>
    <row r="68" spans="1:10" ht="18.75" customHeight="1">
      <c r="A68" s="161">
        <v>54</v>
      </c>
      <c r="B68" s="942" t="s">
        <v>1913</v>
      </c>
      <c r="C68" s="190">
        <v>1936</v>
      </c>
      <c r="D68" s="202" t="s">
        <v>1723</v>
      </c>
      <c r="E68" s="165">
        <v>270000</v>
      </c>
      <c r="F68" s="166"/>
      <c r="G68" s="913"/>
      <c r="H68" s="165">
        <f t="shared" si="1"/>
        <v>270000</v>
      </c>
      <c r="I68" s="168"/>
      <c r="J68" s="520"/>
    </row>
    <row r="69" spans="1:10" ht="18.75" customHeight="1">
      <c r="A69" s="185">
        <v>55</v>
      </c>
      <c r="B69" s="165" t="s">
        <v>1914</v>
      </c>
      <c r="C69" s="190">
        <v>1936</v>
      </c>
      <c r="D69" s="165" t="s">
        <v>1777</v>
      </c>
      <c r="E69" s="165">
        <v>270000</v>
      </c>
      <c r="F69" s="166"/>
      <c r="G69" s="913"/>
      <c r="H69" s="165">
        <f t="shared" si="1"/>
        <v>270000</v>
      </c>
      <c r="I69" s="168"/>
      <c r="J69" s="520"/>
    </row>
    <row r="70" spans="1:10" ht="18.75" customHeight="1">
      <c r="A70" s="161">
        <v>56</v>
      </c>
      <c r="B70" s="165" t="s">
        <v>72</v>
      </c>
      <c r="C70" s="190">
        <v>1937</v>
      </c>
      <c r="D70" s="165" t="s">
        <v>1741</v>
      </c>
      <c r="E70" s="165">
        <v>270000</v>
      </c>
      <c r="F70" s="166"/>
      <c r="G70" s="913"/>
      <c r="H70" s="165">
        <f t="shared" si="1"/>
        <v>270000</v>
      </c>
      <c r="I70" s="168" t="s">
        <v>1297</v>
      </c>
      <c r="J70" s="520"/>
    </row>
    <row r="71" spans="1:10" ht="18.75" customHeight="1">
      <c r="A71" s="185">
        <v>57</v>
      </c>
      <c r="B71" s="165" t="s">
        <v>234</v>
      </c>
      <c r="C71" s="190">
        <v>1937</v>
      </c>
      <c r="D71" s="165" t="s">
        <v>1741</v>
      </c>
      <c r="E71" s="165">
        <v>270000</v>
      </c>
      <c r="F71" s="166"/>
      <c r="G71" s="913"/>
      <c r="H71" s="165">
        <f t="shared" si="1"/>
        <v>270000</v>
      </c>
      <c r="I71" s="168"/>
      <c r="J71" s="520"/>
    </row>
    <row r="72" spans="1:10" ht="18.75" customHeight="1">
      <c r="A72" s="161">
        <v>58</v>
      </c>
      <c r="B72" s="165" t="s">
        <v>2032</v>
      </c>
      <c r="C72" s="190">
        <v>1937</v>
      </c>
      <c r="D72" s="165" t="s">
        <v>57</v>
      </c>
      <c r="E72" s="165">
        <v>270000</v>
      </c>
      <c r="F72" s="166"/>
      <c r="G72" s="913"/>
      <c r="H72" s="165">
        <f t="shared" si="1"/>
        <v>270000</v>
      </c>
      <c r="I72" s="168"/>
      <c r="J72" s="520"/>
    </row>
    <row r="73" spans="1:10" ht="18.75" customHeight="1">
      <c r="A73" s="185">
        <v>59</v>
      </c>
      <c r="B73" s="165" t="s">
        <v>2167</v>
      </c>
      <c r="C73" s="190">
        <v>1937</v>
      </c>
      <c r="D73" s="165" t="s">
        <v>338</v>
      </c>
      <c r="E73" s="165">
        <v>270000</v>
      </c>
      <c r="F73" s="166"/>
      <c r="G73" s="913"/>
      <c r="H73" s="165">
        <f t="shared" si="1"/>
        <v>270000</v>
      </c>
      <c r="I73" s="168"/>
      <c r="J73" s="520"/>
    </row>
    <row r="74" spans="1:10" ht="18.75" customHeight="1">
      <c r="A74" s="161">
        <v>60</v>
      </c>
      <c r="B74" s="1265" t="s">
        <v>339</v>
      </c>
      <c r="C74" s="1266">
        <v>1937</v>
      </c>
      <c r="D74" s="1265" t="s">
        <v>338</v>
      </c>
      <c r="E74" s="1265">
        <v>270000</v>
      </c>
      <c r="F74" s="1267">
        <v>2</v>
      </c>
      <c r="G74" s="1268">
        <f>F74*270000</f>
        <v>540000</v>
      </c>
      <c r="H74" s="1265">
        <f>G74+E74</f>
        <v>810000</v>
      </c>
      <c r="I74" s="168"/>
      <c r="J74" s="520"/>
    </row>
    <row r="75" spans="1:10" ht="18.75" customHeight="1">
      <c r="A75" s="185">
        <v>61</v>
      </c>
      <c r="B75" s="1265" t="s">
        <v>340</v>
      </c>
      <c r="C75" s="1266">
        <v>1937</v>
      </c>
      <c r="D75" s="1266" t="s">
        <v>1745</v>
      </c>
      <c r="E75" s="1265">
        <v>270000</v>
      </c>
      <c r="F75" s="1267">
        <v>3</v>
      </c>
      <c r="G75" s="1268">
        <f>F75*270000</f>
        <v>810000</v>
      </c>
      <c r="H75" s="1265">
        <f>E75+G75</f>
        <v>1080000</v>
      </c>
      <c r="I75" s="168"/>
      <c r="J75" s="520"/>
    </row>
    <row r="76" spans="1:10" ht="18.75" customHeight="1">
      <c r="A76" s="161">
        <v>62</v>
      </c>
      <c r="B76" s="1265" t="s">
        <v>341</v>
      </c>
      <c r="C76" s="1266">
        <v>1937</v>
      </c>
      <c r="D76" s="1266" t="s">
        <v>343</v>
      </c>
      <c r="E76" s="1265">
        <v>270000</v>
      </c>
      <c r="F76" s="1267">
        <v>2</v>
      </c>
      <c r="G76" s="1268">
        <f>F76*270000</f>
        <v>540000</v>
      </c>
      <c r="H76" s="1265">
        <f>G76+E76</f>
        <v>810000</v>
      </c>
      <c r="I76" s="168"/>
      <c r="J76" s="520"/>
    </row>
    <row r="77" spans="1:10" ht="18.75" customHeight="1">
      <c r="A77" s="185">
        <v>63</v>
      </c>
      <c r="B77" s="1265" t="s">
        <v>342</v>
      </c>
      <c r="C77" s="1266">
        <v>1937</v>
      </c>
      <c r="D77" s="1265" t="s">
        <v>57</v>
      </c>
      <c r="E77" s="1265">
        <v>270000</v>
      </c>
      <c r="F77" s="1267">
        <v>2</v>
      </c>
      <c r="G77" s="1268">
        <f>F77*270000</f>
        <v>540000</v>
      </c>
      <c r="H77" s="1265">
        <f>G77+E77</f>
        <v>810000</v>
      </c>
      <c r="I77" s="168"/>
      <c r="J77" s="520"/>
    </row>
    <row r="78" spans="1:10" ht="18.75" customHeight="1">
      <c r="A78" s="1485" t="s">
        <v>2672</v>
      </c>
      <c r="B78" s="1486"/>
      <c r="C78" s="1486"/>
      <c r="D78" s="1487"/>
      <c r="E78" s="1272">
        <f>SUM(E15:E77)</f>
        <v>16740000</v>
      </c>
      <c r="F78" s="521">
        <f>SUM(F17:F69)</f>
        <v>0</v>
      </c>
      <c r="G78" s="195">
        <f>SUM(G74:G77)</f>
        <v>2430000</v>
      </c>
      <c r="H78" s="1272">
        <f>G78+E78</f>
        <v>19170000</v>
      </c>
      <c r="I78" s="196"/>
      <c r="J78" s="188"/>
    </row>
    <row r="79" spans="1:10" ht="18.75" customHeight="1">
      <c r="A79" s="1507" t="s">
        <v>2059</v>
      </c>
      <c r="B79" s="1508"/>
      <c r="C79" s="1508"/>
      <c r="D79" s="1508"/>
      <c r="E79" s="1508"/>
      <c r="F79" s="1508"/>
      <c r="G79" s="1508"/>
      <c r="H79" s="1508"/>
      <c r="I79" s="1508"/>
      <c r="J79" s="1509"/>
    </row>
    <row r="80" spans="1:10" ht="18.75" customHeight="1">
      <c r="A80" s="161">
        <v>1</v>
      </c>
      <c r="B80" s="198" t="s">
        <v>2070</v>
      </c>
      <c r="C80" s="190">
        <v>1966</v>
      </c>
      <c r="D80" s="190" t="s">
        <v>1777</v>
      </c>
      <c r="E80" s="165">
        <v>405000</v>
      </c>
      <c r="F80" s="166">
        <v>0</v>
      </c>
      <c r="G80" s="167">
        <v>0</v>
      </c>
      <c r="H80" s="165">
        <f aca="true" t="shared" si="2" ref="H80:H92">E80+G80</f>
        <v>405000</v>
      </c>
      <c r="I80" s="168"/>
      <c r="J80" s="520" t="s">
        <v>991</v>
      </c>
    </row>
    <row r="81" spans="1:10" ht="18.75" customHeight="1">
      <c r="A81" s="161">
        <v>2</v>
      </c>
      <c r="B81" s="198" t="s">
        <v>2076</v>
      </c>
      <c r="C81" s="198">
        <v>1964</v>
      </c>
      <c r="D81" s="198" t="s">
        <v>1719</v>
      </c>
      <c r="E81" s="165">
        <v>405000</v>
      </c>
      <c r="F81" s="166">
        <v>0</v>
      </c>
      <c r="G81" s="167">
        <v>0</v>
      </c>
      <c r="H81" s="165">
        <f t="shared" si="2"/>
        <v>405000</v>
      </c>
      <c r="I81" s="168"/>
      <c r="J81" s="520" t="s">
        <v>991</v>
      </c>
    </row>
    <row r="82" spans="1:10" ht="18.75" customHeight="1">
      <c r="A82" s="161">
        <v>3</v>
      </c>
      <c r="B82" s="198" t="s">
        <v>2077</v>
      </c>
      <c r="C82" s="198">
        <v>1970</v>
      </c>
      <c r="D82" s="198" t="s">
        <v>2030</v>
      </c>
      <c r="E82" s="165">
        <v>405000</v>
      </c>
      <c r="F82" s="166">
        <v>0</v>
      </c>
      <c r="G82" s="167">
        <v>0</v>
      </c>
      <c r="H82" s="165">
        <f t="shared" si="2"/>
        <v>405000</v>
      </c>
      <c r="I82" s="168"/>
      <c r="J82" s="520" t="s">
        <v>991</v>
      </c>
    </row>
    <row r="83" spans="1:10" ht="18.75" customHeight="1">
      <c r="A83" s="161">
        <v>4</v>
      </c>
      <c r="B83" s="198" t="s">
        <v>2082</v>
      </c>
      <c r="C83" s="198">
        <v>1975</v>
      </c>
      <c r="D83" s="198" t="s">
        <v>224</v>
      </c>
      <c r="E83" s="165">
        <v>405000</v>
      </c>
      <c r="F83" s="166">
        <v>0</v>
      </c>
      <c r="G83" s="167">
        <v>0</v>
      </c>
      <c r="H83" s="165">
        <f t="shared" si="2"/>
        <v>405000</v>
      </c>
      <c r="I83" s="168"/>
      <c r="J83" s="520" t="s">
        <v>991</v>
      </c>
    </row>
    <row r="84" spans="1:10" ht="18.75" customHeight="1">
      <c r="A84" s="161">
        <v>5</v>
      </c>
      <c r="B84" s="198" t="s">
        <v>2084</v>
      </c>
      <c r="C84" s="198">
        <v>1977</v>
      </c>
      <c r="D84" s="198" t="s">
        <v>224</v>
      </c>
      <c r="E84" s="165">
        <v>405000</v>
      </c>
      <c r="F84" s="166">
        <v>0</v>
      </c>
      <c r="G84" s="167">
        <v>0</v>
      </c>
      <c r="H84" s="165">
        <f t="shared" si="2"/>
        <v>405000</v>
      </c>
      <c r="I84" s="168"/>
      <c r="J84" s="520" t="s">
        <v>991</v>
      </c>
    </row>
    <row r="85" spans="1:10" ht="18.75" customHeight="1">
      <c r="A85" s="161">
        <v>6</v>
      </c>
      <c r="B85" s="198" t="s">
        <v>2061</v>
      </c>
      <c r="C85" s="190">
        <v>1997</v>
      </c>
      <c r="D85" s="190" t="s">
        <v>1745</v>
      </c>
      <c r="E85" s="165">
        <v>405000</v>
      </c>
      <c r="F85" s="166">
        <v>0</v>
      </c>
      <c r="G85" s="167">
        <v>0</v>
      </c>
      <c r="H85" s="165">
        <f t="shared" si="2"/>
        <v>405000</v>
      </c>
      <c r="I85" s="168"/>
      <c r="J85" s="520" t="s">
        <v>991</v>
      </c>
    </row>
    <row r="86" spans="1:10" ht="18.75" customHeight="1">
      <c r="A86" s="161">
        <v>7</v>
      </c>
      <c r="B86" s="198" t="s">
        <v>2062</v>
      </c>
      <c r="C86" s="190">
        <v>1975</v>
      </c>
      <c r="D86" s="190" t="s">
        <v>1745</v>
      </c>
      <c r="E86" s="165">
        <v>405000</v>
      </c>
      <c r="F86" s="166">
        <v>0</v>
      </c>
      <c r="G86" s="167">
        <v>0</v>
      </c>
      <c r="H86" s="165">
        <f t="shared" si="2"/>
        <v>405000</v>
      </c>
      <c r="I86" s="168"/>
      <c r="J86" s="520" t="s">
        <v>991</v>
      </c>
    </row>
    <row r="87" spans="1:10" ht="18.75" customHeight="1">
      <c r="A87" s="161">
        <v>8</v>
      </c>
      <c r="B87" s="198" t="s">
        <v>2086</v>
      </c>
      <c r="C87" s="198">
        <v>1994</v>
      </c>
      <c r="D87" s="198" t="s">
        <v>1741</v>
      </c>
      <c r="E87" s="165">
        <v>405000</v>
      </c>
      <c r="F87" s="166">
        <v>0</v>
      </c>
      <c r="G87" s="167">
        <v>0</v>
      </c>
      <c r="H87" s="165">
        <f t="shared" si="2"/>
        <v>405000</v>
      </c>
      <c r="I87" s="168"/>
      <c r="J87" s="520" t="s">
        <v>991</v>
      </c>
    </row>
    <row r="88" spans="1:10" ht="18.75" customHeight="1">
      <c r="A88" s="161">
        <v>9</v>
      </c>
      <c r="B88" s="198" t="s">
        <v>2088</v>
      </c>
      <c r="C88" s="198">
        <v>1980</v>
      </c>
      <c r="D88" s="198" t="s">
        <v>2058</v>
      </c>
      <c r="E88" s="165">
        <v>405000</v>
      </c>
      <c r="F88" s="166">
        <v>0</v>
      </c>
      <c r="G88" s="167">
        <v>0</v>
      </c>
      <c r="H88" s="165">
        <f t="shared" si="2"/>
        <v>405000</v>
      </c>
      <c r="I88" s="168"/>
      <c r="J88" s="520" t="s">
        <v>991</v>
      </c>
    </row>
    <row r="89" spans="1:10" ht="18.75" customHeight="1">
      <c r="A89" s="161">
        <v>10</v>
      </c>
      <c r="B89" s="198" t="s">
        <v>1634</v>
      </c>
      <c r="C89" s="198">
        <v>1976</v>
      </c>
      <c r="D89" s="198" t="s">
        <v>1721</v>
      </c>
      <c r="E89" s="165">
        <v>405000</v>
      </c>
      <c r="F89" s="166">
        <v>0</v>
      </c>
      <c r="G89" s="167">
        <v>0</v>
      </c>
      <c r="H89" s="165">
        <f t="shared" si="2"/>
        <v>405000</v>
      </c>
      <c r="I89" s="168"/>
      <c r="J89" s="520" t="s">
        <v>991</v>
      </c>
    </row>
    <row r="90" spans="1:10" ht="18.75" customHeight="1">
      <c r="A90" s="161">
        <v>11</v>
      </c>
      <c r="B90" s="198" t="s">
        <v>1635</v>
      </c>
      <c r="C90" s="198">
        <v>1972</v>
      </c>
      <c r="D90" s="198" t="s">
        <v>1400</v>
      </c>
      <c r="E90" s="165">
        <v>405000</v>
      </c>
      <c r="F90" s="166">
        <v>0</v>
      </c>
      <c r="G90" s="167">
        <v>0</v>
      </c>
      <c r="H90" s="165">
        <f t="shared" si="2"/>
        <v>405000</v>
      </c>
      <c r="I90" s="168"/>
      <c r="J90" s="520" t="s">
        <v>991</v>
      </c>
    </row>
    <row r="91" spans="1:10" ht="18.75" customHeight="1">
      <c r="A91" s="161">
        <v>12</v>
      </c>
      <c r="B91" s="198" t="s">
        <v>2016</v>
      </c>
      <c r="C91" s="610">
        <v>1965</v>
      </c>
      <c r="D91" s="775" t="s">
        <v>1915</v>
      </c>
      <c r="E91" s="165">
        <v>405000</v>
      </c>
      <c r="F91" s="166">
        <v>0</v>
      </c>
      <c r="G91" s="167">
        <v>0</v>
      </c>
      <c r="H91" s="776">
        <f t="shared" si="2"/>
        <v>405000</v>
      </c>
      <c r="I91" s="168"/>
      <c r="J91" s="520" t="s">
        <v>991</v>
      </c>
    </row>
    <row r="92" spans="1:10" ht="18.75" customHeight="1">
      <c r="A92" s="161">
        <v>13</v>
      </c>
      <c r="B92" s="198" t="s">
        <v>1917</v>
      </c>
      <c r="C92" s="610">
        <v>1958</v>
      </c>
      <c r="D92" s="775" t="s">
        <v>1915</v>
      </c>
      <c r="E92" s="165">
        <v>405000</v>
      </c>
      <c r="F92" s="166">
        <v>0</v>
      </c>
      <c r="G92" s="167">
        <v>0</v>
      </c>
      <c r="H92" s="776">
        <f t="shared" si="2"/>
        <v>405000</v>
      </c>
      <c r="I92" s="168"/>
      <c r="J92" s="520" t="s">
        <v>991</v>
      </c>
    </row>
    <row r="93" spans="1:10" ht="18.75" customHeight="1">
      <c r="A93" s="161">
        <v>14</v>
      </c>
      <c r="B93" s="197" t="s">
        <v>2060</v>
      </c>
      <c r="C93" s="190">
        <v>1997</v>
      </c>
      <c r="D93" s="190" t="s">
        <v>1745</v>
      </c>
      <c r="E93" s="165">
        <v>405000</v>
      </c>
      <c r="F93" s="166">
        <v>0</v>
      </c>
      <c r="G93" s="167">
        <v>0</v>
      </c>
      <c r="H93" s="165">
        <f>G93+E93</f>
        <v>405000</v>
      </c>
      <c r="I93" s="168"/>
      <c r="J93" s="188"/>
    </row>
    <row r="94" spans="1:10" ht="18.75" customHeight="1">
      <c r="A94" s="161">
        <v>15</v>
      </c>
      <c r="B94" s="197" t="s">
        <v>2063</v>
      </c>
      <c r="C94" s="198">
        <v>1988</v>
      </c>
      <c r="D94" s="198" t="s">
        <v>1745</v>
      </c>
      <c r="E94" s="165">
        <v>405000</v>
      </c>
      <c r="F94" s="166">
        <v>0</v>
      </c>
      <c r="G94" s="167">
        <v>0</v>
      </c>
      <c r="H94" s="165">
        <f aca="true" t="shared" si="3" ref="H94:H116">G94+E94</f>
        <v>405000</v>
      </c>
      <c r="I94" s="168"/>
      <c r="J94" s="188"/>
    </row>
    <row r="95" spans="1:10" ht="18.75" customHeight="1">
      <c r="A95" s="161">
        <v>16</v>
      </c>
      <c r="B95" s="197" t="s">
        <v>2064</v>
      </c>
      <c r="C95" s="198">
        <v>1993</v>
      </c>
      <c r="D95" s="198" t="s">
        <v>1745</v>
      </c>
      <c r="E95" s="165">
        <v>405000</v>
      </c>
      <c r="F95" s="166">
        <v>0</v>
      </c>
      <c r="G95" s="167">
        <v>0</v>
      </c>
      <c r="H95" s="165">
        <f t="shared" si="3"/>
        <v>405000</v>
      </c>
      <c r="I95" s="168"/>
      <c r="J95" s="188"/>
    </row>
    <row r="96" spans="1:10" ht="18.75" customHeight="1">
      <c r="A96" s="161">
        <v>17</v>
      </c>
      <c r="B96" s="197" t="s">
        <v>2065</v>
      </c>
      <c r="C96" s="198">
        <v>1996</v>
      </c>
      <c r="D96" s="198" t="s">
        <v>1745</v>
      </c>
      <c r="E96" s="165">
        <v>405000</v>
      </c>
      <c r="F96" s="166">
        <v>0</v>
      </c>
      <c r="G96" s="167">
        <v>0</v>
      </c>
      <c r="H96" s="165">
        <f t="shared" si="3"/>
        <v>405000</v>
      </c>
      <c r="I96" s="168"/>
      <c r="J96" s="188"/>
    </row>
    <row r="97" spans="1:10" ht="18.75" customHeight="1">
      <c r="A97" s="161">
        <v>18</v>
      </c>
      <c r="B97" s="197" t="s">
        <v>2066</v>
      </c>
      <c r="C97" s="190">
        <v>1981</v>
      </c>
      <c r="D97" s="190" t="s">
        <v>1777</v>
      </c>
      <c r="E97" s="165">
        <v>405000</v>
      </c>
      <c r="F97" s="166">
        <v>0</v>
      </c>
      <c r="G97" s="167">
        <v>0</v>
      </c>
      <c r="H97" s="165">
        <f t="shared" si="3"/>
        <v>405000</v>
      </c>
      <c r="I97" s="168"/>
      <c r="J97" s="188"/>
    </row>
    <row r="98" spans="1:10" ht="18.75" customHeight="1">
      <c r="A98" s="161">
        <v>19</v>
      </c>
      <c r="B98" s="197" t="s">
        <v>2073</v>
      </c>
      <c r="C98" s="198">
        <v>1961</v>
      </c>
      <c r="D98" s="198" t="s">
        <v>1777</v>
      </c>
      <c r="E98" s="165">
        <v>405000</v>
      </c>
      <c r="F98" s="166">
        <v>0</v>
      </c>
      <c r="G98" s="167">
        <v>0</v>
      </c>
      <c r="H98" s="165">
        <f t="shared" si="3"/>
        <v>405000</v>
      </c>
      <c r="I98" s="168"/>
      <c r="J98" s="188"/>
    </row>
    <row r="99" spans="1:10" ht="18.75" customHeight="1">
      <c r="A99" s="161">
        <v>20</v>
      </c>
      <c r="B99" s="197" t="s">
        <v>2055</v>
      </c>
      <c r="C99" s="198">
        <v>1963</v>
      </c>
      <c r="D99" s="198" t="s">
        <v>1777</v>
      </c>
      <c r="E99" s="165">
        <v>405000</v>
      </c>
      <c r="F99" s="166">
        <v>0</v>
      </c>
      <c r="G99" s="167">
        <v>0</v>
      </c>
      <c r="H99" s="165">
        <f t="shared" si="3"/>
        <v>405000</v>
      </c>
      <c r="I99" s="168"/>
      <c r="J99" s="188"/>
    </row>
    <row r="100" spans="1:10" ht="18.75" customHeight="1">
      <c r="A100" s="161">
        <v>21</v>
      </c>
      <c r="B100" s="197" t="s">
        <v>2074</v>
      </c>
      <c r="C100" s="198">
        <v>1962</v>
      </c>
      <c r="D100" s="198" t="s">
        <v>1719</v>
      </c>
      <c r="E100" s="165">
        <v>405000</v>
      </c>
      <c r="F100" s="166">
        <v>0</v>
      </c>
      <c r="G100" s="167">
        <v>0</v>
      </c>
      <c r="H100" s="165">
        <f t="shared" si="3"/>
        <v>405000</v>
      </c>
      <c r="I100" s="168"/>
      <c r="J100" s="188"/>
    </row>
    <row r="101" spans="1:10" ht="18.75" customHeight="1">
      <c r="A101" s="161">
        <v>22</v>
      </c>
      <c r="B101" s="197" t="s">
        <v>2075</v>
      </c>
      <c r="C101" s="200">
        <v>1995</v>
      </c>
      <c r="D101" s="198" t="s">
        <v>1719</v>
      </c>
      <c r="E101" s="165">
        <v>405000</v>
      </c>
      <c r="F101" s="166">
        <v>0</v>
      </c>
      <c r="G101" s="167">
        <v>0</v>
      </c>
      <c r="H101" s="165">
        <f t="shared" si="3"/>
        <v>405000</v>
      </c>
      <c r="I101" s="168"/>
      <c r="J101" s="188"/>
    </row>
    <row r="102" spans="1:10" ht="18.75" customHeight="1">
      <c r="A102" s="161">
        <v>23</v>
      </c>
      <c r="B102" s="197" t="s">
        <v>2078</v>
      </c>
      <c r="C102" s="198">
        <v>1966</v>
      </c>
      <c r="D102" s="198" t="s">
        <v>77</v>
      </c>
      <c r="E102" s="165">
        <v>405000</v>
      </c>
      <c r="F102" s="166">
        <v>0</v>
      </c>
      <c r="G102" s="167">
        <v>0</v>
      </c>
      <c r="H102" s="165">
        <f t="shared" si="3"/>
        <v>405000</v>
      </c>
      <c r="I102" s="168"/>
      <c r="J102" s="188" t="s">
        <v>1297</v>
      </c>
    </row>
    <row r="103" spans="1:10" ht="18.75" customHeight="1">
      <c r="A103" s="161">
        <v>24</v>
      </c>
      <c r="B103" s="197" t="s">
        <v>2081</v>
      </c>
      <c r="C103" s="198">
        <v>1982</v>
      </c>
      <c r="D103" s="198" t="s">
        <v>1718</v>
      </c>
      <c r="E103" s="165">
        <v>405000</v>
      </c>
      <c r="F103" s="166">
        <v>0</v>
      </c>
      <c r="G103" s="167">
        <v>0</v>
      </c>
      <c r="H103" s="165">
        <f t="shared" si="3"/>
        <v>405000</v>
      </c>
      <c r="I103" s="168"/>
      <c r="J103" s="188"/>
    </row>
    <row r="104" spans="1:10" ht="18.75" customHeight="1">
      <c r="A104" s="161">
        <v>25</v>
      </c>
      <c r="B104" s="197" t="s">
        <v>2083</v>
      </c>
      <c r="C104" s="198">
        <v>1968</v>
      </c>
      <c r="D104" s="198" t="s">
        <v>379</v>
      </c>
      <c r="E104" s="165">
        <v>405000</v>
      </c>
      <c r="F104" s="166">
        <v>0</v>
      </c>
      <c r="G104" s="167">
        <v>0</v>
      </c>
      <c r="H104" s="165">
        <f t="shared" si="3"/>
        <v>405000</v>
      </c>
      <c r="I104" s="168"/>
      <c r="J104" s="188"/>
    </row>
    <row r="105" spans="1:10" ht="18.75" customHeight="1">
      <c r="A105" s="161">
        <v>26</v>
      </c>
      <c r="B105" s="197" t="s">
        <v>2085</v>
      </c>
      <c r="C105" s="198">
        <v>1974</v>
      </c>
      <c r="D105" s="198" t="s">
        <v>379</v>
      </c>
      <c r="E105" s="165">
        <v>405000</v>
      </c>
      <c r="F105" s="166">
        <v>0</v>
      </c>
      <c r="G105" s="167">
        <v>0</v>
      </c>
      <c r="H105" s="165">
        <f t="shared" si="3"/>
        <v>405000</v>
      </c>
      <c r="I105" s="168"/>
      <c r="J105" s="188"/>
    </row>
    <row r="106" spans="1:10" ht="18.75" customHeight="1">
      <c r="A106" s="161">
        <v>27</v>
      </c>
      <c r="B106" s="197" t="s">
        <v>2057</v>
      </c>
      <c r="C106" s="198">
        <v>1966</v>
      </c>
      <c r="D106" s="198" t="s">
        <v>2058</v>
      </c>
      <c r="E106" s="165">
        <v>405000</v>
      </c>
      <c r="F106" s="166">
        <v>0</v>
      </c>
      <c r="G106" s="167">
        <v>0</v>
      </c>
      <c r="H106" s="165">
        <f t="shared" si="3"/>
        <v>405000</v>
      </c>
      <c r="I106" s="168"/>
      <c r="J106" s="188"/>
    </row>
    <row r="107" spans="1:10" ht="18.75" customHeight="1">
      <c r="A107" s="161">
        <v>28</v>
      </c>
      <c r="B107" s="197" t="s">
        <v>2089</v>
      </c>
      <c r="C107" s="198">
        <v>1976</v>
      </c>
      <c r="D107" s="198" t="s">
        <v>1721</v>
      </c>
      <c r="E107" s="165">
        <v>405000</v>
      </c>
      <c r="F107" s="166">
        <v>0</v>
      </c>
      <c r="G107" s="167">
        <v>0</v>
      </c>
      <c r="H107" s="165">
        <f t="shared" si="3"/>
        <v>405000</v>
      </c>
      <c r="I107" s="168"/>
      <c r="J107" s="188"/>
    </row>
    <row r="108" spans="1:10" ht="18.75" customHeight="1">
      <c r="A108" s="161">
        <v>29</v>
      </c>
      <c r="B108" s="197" t="s">
        <v>2090</v>
      </c>
      <c r="C108" s="203">
        <v>1995</v>
      </c>
      <c r="D108" s="203" t="s">
        <v>1723</v>
      </c>
      <c r="E108" s="165">
        <v>405000</v>
      </c>
      <c r="F108" s="166">
        <v>0</v>
      </c>
      <c r="G108" s="167">
        <v>0</v>
      </c>
      <c r="H108" s="165">
        <f t="shared" si="3"/>
        <v>405000</v>
      </c>
      <c r="I108" s="168"/>
      <c r="J108" s="188"/>
    </row>
    <row r="109" spans="1:10" ht="18.75" customHeight="1">
      <c r="A109" s="161">
        <v>30</v>
      </c>
      <c r="B109" s="197" t="s">
        <v>2091</v>
      </c>
      <c r="C109" s="198">
        <v>1967</v>
      </c>
      <c r="D109" s="198" t="s">
        <v>1719</v>
      </c>
      <c r="E109" s="165">
        <v>405000</v>
      </c>
      <c r="F109" s="166">
        <v>0</v>
      </c>
      <c r="G109" s="167">
        <v>0</v>
      </c>
      <c r="H109" s="165">
        <f t="shared" si="3"/>
        <v>405000</v>
      </c>
      <c r="I109" s="168"/>
      <c r="J109" s="188"/>
    </row>
    <row r="110" spans="1:10" ht="18.75" customHeight="1">
      <c r="A110" s="161">
        <v>31</v>
      </c>
      <c r="B110" s="197" t="s">
        <v>2110</v>
      </c>
      <c r="C110" s="198">
        <v>1963</v>
      </c>
      <c r="D110" s="198" t="s">
        <v>1777</v>
      </c>
      <c r="E110" s="165">
        <v>405000</v>
      </c>
      <c r="F110" s="166">
        <v>0</v>
      </c>
      <c r="G110" s="167">
        <v>0</v>
      </c>
      <c r="H110" s="165">
        <f t="shared" si="3"/>
        <v>405000</v>
      </c>
      <c r="I110" s="168"/>
      <c r="J110" s="188"/>
    </row>
    <row r="111" spans="1:10" ht="18.75" customHeight="1">
      <c r="A111" s="161">
        <v>32</v>
      </c>
      <c r="B111" s="197" t="s">
        <v>2111</v>
      </c>
      <c r="C111" s="198">
        <v>1992</v>
      </c>
      <c r="D111" s="198" t="s">
        <v>1741</v>
      </c>
      <c r="E111" s="165">
        <v>405000</v>
      </c>
      <c r="F111" s="166">
        <v>0</v>
      </c>
      <c r="G111" s="167">
        <v>0</v>
      </c>
      <c r="H111" s="165">
        <f t="shared" si="3"/>
        <v>405000</v>
      </c>
      <c r="I111" s="168"/>
      <c r="J111" s="188"/>
    </row>
    <row r="112" spans="1:10" ht="18.75" customHeight="1">
      <c r="A112" s="161">
        <v>33</v>
      </c>
      <c r="B112" s="197" t="s">
        <v>2113</v>
      </c>
      <c r="C112" s="203">
        <v>1971</v>
      </c>
      <c r="D112" s="203" t="s">
        <v>1719</v>
      </c>
      <c r="E112" s="165">
        <v>405000</v>
      </c>
      <c r="F112" s="166">
        <v>0</v>
      </c>
      <c r="G112" s="167">
        <v>0</v>
      </c>
      <c r="H112" s="165">
        <f t="shared" si="3"/>
        <v>405000</v>
      </c>
      <c r="I112" s="168"/>
      <c r="J112" s="188"/>
    </row>
    <row r="113" spans="1:10" ht="18.75" customHeight="1">
      <c r="A113" s="161">
        <v>34</v>
      </c>
      <c r="B113" s="197" t="s">
        <v>2079</v>
      </c>
      <c r="C113" s="200">
        <v>1971</v>
      </c>
      <c r="D113" s="198" t="s">
        <v>576</v>
      </c>
      <c r="E113" s="165">
        <v>405000</v>
      </c>
      <c r="F113" s="166">
        <v>0</v>
      </c>
      <c r="G113" s="167">
        <v>0</v>
      </c>
      <c r="H113" s="165">
        <f t="shared" si="3"/>
        <v>405000</v>
      </c>
      <c r="I113" s="168"/>
      <c r="J113" s="188"/>
    </row>
    <row r="114" spans="1:13" ht="18.75" customHeight="1">
      <c r="A114" s="161">
        <v>35</v>
      </c>
      <c r="B114" s="197" t="s">
        <v>2080</v>
      </c>
      <c r="C114" s="198">
        <v>1981</v>
      </c>
      <c r="D114" s="198" t="s">
        <v>576</v>
      </c>
      <c r="E114" s="165">
        <v>405000</v>
      </c>
      <c r="F114" s="166">
        <v>0</v>
      </c>
      <c r="G114" s="167">
        <v>0</v>
      </c>
      <c r="H114" s="165">
        <f t="shared" si="3"/>
        <v>405000</v>
      </c>
      <c r="I114" s="168"/>
      <c r="J114" s="188"/>
      <c r="M114" s="171" t="s">
        <v>1297</v>
      </c>
    </row>
    <row r="115" spans="1:10" ht="18.75" customHeight="1">
      <c r="A115" s="161">
        <v>36</v>
      </c>
      <c r="B115" s="212" t="s">
        <v>1354</v>
      </c>
      <c r="C115" s="213">
        <v>1969</v>
      </c>
      <c r="D115" s="198" t="s">
        <v>1721</v>
      </c>
      <c r="E115" s="165">
        <v>405000</v>
      </c>
      <c r="F115" s="166">
        <v>0</v>
      </c>
      <c r="G115" s="167">
        <v>0</v>
      </c>
      <c r="H115" s="165">
        <f t="shared" si="3"/>
        <v>405000</v>
      </c>
      <c r="I115" s="168"/>
      <c r="J115" s="188"/>
    </row>
    <row r="116" spans="1:10" ht="18.75" customHeight="1">
      <c r="A116" s="161">
        <v>37</v>
      </c>
      <c r="B116" s="212" t="s">
        <v>1629</v>
      </c>
      <c r="C116" s="213">
        <v>1966</v>
      </c>
      <c r="D116" s="198" t="s">
        <v>576</v>
      </c>
      <c r="E116" s="165">
        <v>405000</v>
      </c>
      <c r="F116" s="166">
        <v>0</v>
      </c>
      <c r="G116" s="167">
        <v>0</v>
      </c>
      <c r="H116" s="165">
        <f t="shared" si="3"/>
        <v>405000</v>
      </c>
      <c r="I116" s="168"/>
      <c r="J116" s="188"/>
    </row>
    <row r="117" spans="1:10" ht="18.75" customHeight="1">
      <c r="A117" s="161">
        <v>38</v>
      </c>
      <c r="B117" s="197" t="s">
        <v>2164</v>
      </c>
      <c r="C117" s="198">
        <v>1995</v>
      </c>
      <c r="D117" s="198" t="s">
        <v>1723</v>
      </c>
      <c r="E117" s="165">
        <v>405000</v>
      </c>
      <c r="F117" s="166"/>
      <c r="G117" s="167"/>
      <c r="H117" s="165">
        <f>G116+E116</f>
        <v>405000</v>
      </c>
      <c r="I117" s="168"/>
      <c r="J117" s="188"/>
    </row>
    <row r="118" spans="1:10" ht="18.75" customHeight="1">
      <c r="A118" s="161">
        <v>39</v>
      </c>
      <c r="B118" s="212" t="s">
        <v>1350</v>
      </c>
      <c r="C118" s="213">
        <v>1963</v>
      </c>
      <c r="D118" s="203" t="s">
        <v>379</v>
      </c>
      <c r="E118" s="165">
        <v>405000</v>
      </c>
      <c r="F118" s="166"/>
      <c r="G118" s="905"/>
      <c r="H118" s="165">
        <f>G118+E118</f>
        <v>405000</v>
      </c>
      <c r="I118" s="168"/>
      <c r="J118" s="188"/>
    </row>
    <row r="119" spans="1:10" ht="18.75" customHeight="1">
      <c r="A119" s="161">
        <v>40</v>
      </c>
      <c r="B119" s="212" t="s">
        <v>2721</v>
      </c>
      <c r="C119" s="213">
        <v>1984</v>
      </c>
      <c r="D119" s="203" t="s">
        <v>71</v>
      </c>
      <c r="E119" s="165">
        <v>405000</v>
      </c>
      <c r="F119" s="166"/>
      <c r="G119" s="905"/>
      <c r="H119" s="165">
        <f>G119+E119</f>
        <v>405000</v>
      </c>
      <c r="I119" s="168"/>
      <c r="J119" s="188"/>
    </row>
    <row r="120" spans="1:10" ht="18.75" customHeight="1">
      <c r="A120" s="161">
        <v>41</v>
      </c>
      <c r="B120" s="171" t="s">
        <v>2166</v>
      </c>
      <c r="C120" s="169">
        <v>1975</v>
      </c>
      <c r="D120" s="203" t="s">
        <v>1719</v>
      </c>
      <c r="E120" s="165">
        <v>405000</v>
      </c>
      <c r="F120" s="166"/>
      <c r="G120" s="905"/>
      <c r="H120" s="165">
        <f>G120+E120</f>
        <v>405000</v>
      </c>
      <c r="I120" s="168"/>
      <c r="J120" s="188"/>
    </row>
    <row r="121" spans="1:10" ht="18.75" customHeight="1">
      <c r="A121" s="1496" t="s">
        <v>2672</v>
      </c>
      <c r="B121" s="1497"/>
      <c r="C121" s="1497"/>
      <c r="D121" s="1498"/>
      <c r="E121" s="1269">
        <f>SUM(E80:E120)</f>
        <v>16605000</v>
      </c>
      <c r="F121" s="1270"/>
      <c r="G121" s="1271">
        <f>SUM(G118:G120)</f>
        <v>0</v>
      </c>
      <c r="H121" s="1269">
        <f>G121+E121</f>
        <v>16605000</v>
      </c>
      <c r="I121" s="196"/>
      <c r="J121" s="188"/>
    </row>
    <row r="122" spans="1:10" ht="18.75" customHeight="1">
      <c r="A122" s="847"/>
      <c r="B122" s="848"/>
      <c r="C122" s="848"/>
      <c r="D122" s="848"/>
      <c r="E122" s="852"/>
      <c r="F122" s="853"/>
      <c r="G122" s="852"/>
      <c r="H122" s="852"/>
      <c r="I122" s="850"/>
      <c r="J122" s="188"/>
    </row>
    <row r="123" spans="1:10" ht="18.75" customHeight="1">
      <c r="A123" s="1493" t="s">
        <v>992</v>
      </c>
      <c r="B123" s="1494"/>
      <c r="C123" s="1494"/>
      <c r="D123" s="1494"/>
      <c r="E123" s="1494"/>
      <c r="F123" s="1494"/>
      <c r="G123" s="1494"/>
      <c r="H123" s="1494"/>
      <c r="I123" s="1494"/>
      <c r="J123" s="1495"/>
    </row>
    <row r="124" spans="1:10" ht="18.75" customHeight="1">
      <c r="A124" s="854">
        <v>1</v>
      </c>
      <c r="B124" s="197" t="s">
        <v>2117</v>
      </c>
      <c r="C124" s="198">
        <v>1930</v>
      </c>
      <c r="D124" s="198" t="s">
        <v>1721</v>
      </c>
      <c r="E124" s="165">
        <v>540000</v>
      </c>
      <c r="F124" s="166">
        <v>0</v>
      </c>
      <c r="G124" s="167">
        <v>0</v>
      </c>
      <c r="H124" s="165">
        <f>E124+G124</f>
        <v>540000</v>
      </c>
      <c r="I124" s="849"/>
      <c r="J124" s="856" t="s">
        <v>991</v>
      </c>
    </row>
    <row r="125" spans="1:10" ht="18.75" customHeight="1">
      <c r="A125" s="854">
        <v>2</v>
      </c>
      <c r="B125" s="909" t="s">
        <v>2071</v>
      </c>
      <c r="C125" s="190">
        <v>1955</v>
      </c>
      <c r="D125" s="190" t="s">
        <v>1777</v>
      </c>
      <c r="E125" s="165">
        <v>540000</v>
      </c>
      <c r="F125" s="166">
        <v>0</v>
      </c>
      <c r="G125" s="167">
        <v>0</v>
      </c>
      <c r="H125" s="165">
        <f>G125+E125</f>
        <v>540000</v>
      </c>
      <c r="I125" s="849"/>
      <c r="J125" s="856" t="s">
        <v>991</v>
      </c>
    </row>
    <row r="126" spans="1:10" ht="18.75" customHeight="1">
      <c r="A126" s="854">
        <v>3</v>
      </c>
      <c r="B126" s="197" t="s">
        <v>2114</v>
      </c>
      <c r="C126" s="198">
        <v>1940</v>
      </c>
      <c r="D126" s="198" t="s">
        <v>1718</v>
      </c>
      <c r="E126" s="165">
        <v>540000</v>
      </c>
      <c r="F126" s="166">
        <v>0</v>
      </c>
      <c r="G126" s="167">
        <v>0</v>
      </c>
      <c r="H126" s="165">
        <f>E126+G126</f>
        <v>540000</v>
      </c>
      <c r="I126" s="168"/>
      <c r="J126" s="188"/>
    </row>
    <row r="127" spans="1:10" ht="18.75" customHeight="1">
      <c r="A127" s="854">
        <v>4</v>
      </c>
      <c r="B127" s="197" t="s">
        <v>2115</v>
      </c>
      <c r="C127" s="198">
        <v>1939</v>
      </c>
      <c r="D127" s="198" t="s">
        <v>1741</v>
      </c>
      <c r="E127" s="165">
        <v>540000</v>
      </c>
      <c r="F127" s="166">
        <v>0</v>
      </c>
      <c r="G127" s="167">
        <v>0</v>
      </c>
      <c r="H127" s="165">
        <f>E127+G127</f>
        <v>540000</v>
      </c>
      <c r="I127" s="168"/>
      <c r="J127" s="188"/>
    </row>
    <row r="128" spans="1:10" ht="18.75" customHeight="1">
      <c r="A128" s="854">
        <v>5</v>
      </c>
      <c r="B128" s="197" t="s">
        <v>2116</v>
      </c>
      <c r="C128" s="198">
        <v>1938</v>
      </c>
      <c r="D128" s="198" t="s">
        <v>576</v>
      </c>
      <c r="E128" s="165">
        <v>540000</v>
      </c>
      <c r="F128" s="166">
        <v>0</v>
      </c>
      <c r="G128" s="167">
        <v>0</v>
      </c>
      <c r="H128" s="165">
        <f>E128+G128</f>
        <v>540000</v>
      </c>
      <c r="I128" s="168"/>
      <c r="J128" s="188"/>
    </row>
    <row r="129" spans="1:10" ht="18.75" customHeight="1">
      <c r="A129" s="854">
        <v>6</v>
      </c>
      <c r="B129" s="197" t="s">
        <v>2118</v>
      </c>
      <c r="C129" s="198">
        <v>1951</v>
      </c>
      <c r="D129" s="198" t="s">
        <v>1721</v>
      </c>
      <c r="E129" s="165">
        <v>540000</v>
      </c>
      <c r="F129" s="166">
        <v>0</v>
      </c>
      <c r="G129" s="167">
        <v>0</v>
      </c>
      <c r="H129" s="165">
        <f>E129+G129</f>
        <v>540000</v>
      </c>
      <c r="I129" s="168"/>
      <c r="J129" s="188"/>
    </row>
    <row r="130" spans="1:10" ht="18.75" customHeight="1">
      <c r="A130" s="854">
        <v>7</v>
      </c>
      <c r="B130" s="197" t="s">
        <v>1630</v>
      </c>
      <c r="C130" s="198">
        <v>1944</v>
      </c>
      <c r="D130" s="198" t="s">
        <v>1631</v>
      </c>
      <c r="E130" s="165">
        <v>540000</v>
      </c>
      <c r="F130" s="166"/>
      <c r="G130" s="167"/>
      <c r="H130" s="165">
        <f>E130+G130</f>
        <v>540000</v>
      </c>
      <c r="I130" s="168"/>
      <c r="J130" s="188"/>
    </row>
    <row r="131" spans="1:10" ht="18.75" customHeight="1">
      <c r="A131" s="854">
        <v>8</v>
      </c>
      <c r="B131" s="197" t="s">
        <v>2112</v>
      </c>
      <c r="C131" s="197">
        <v>1956</v>
      </c>
      <c r="D131" s="197" t="s">
        <v>1721</v>
      </c>
      <c r="E131" s="165">
        <v>540000</v>
      </c>
      <c r="F131" s="197"/>
      <c r="G131" s="197"/>
      <c r="H131" s="165">
        <f>G131+E131</f>
        <v>540000</v>
      </c>
      <c r="I131" s="168"/>
      <c r="J131" s="910"/>
    </row>
    <row r="132" spans="1:10" ht="18.75" customHeight="1">
      <c r="A132" s="854">
        <v>9</v>
      </c>
      <c r="B132" s="197" t="s">
        <v>1916</v>
      </c>
      <c r="C132" s="197">
        <v>1952</v>
      </c>
      <c r="D132" s="197" t="s">
        <v>1721</v>
      </c>
      <c r="E132" s="165">
        <v>540000</v>
      </c>
      <c r="F132" s="197"/>
      <c r="G132" s="197"/>
      <c r="H132" s="165">
        <f>G132+E132</f>
        <v>540000</v>
      </c>
      <c r="I132" s="168"/>
      <c r="J132" s="910"/>
    </row>
    <row r="133" spans="1:10" ht="18.75" customHeight="1">
      <c r="A133" s="854">
        <v>10</v>
      </c>
      <c r="B133" s="197" t="s">
        <v>2087</v>
      </c>
      <c r="C133" s="197">
        <v>1956</v>
      </c>
      <c r="D133" s="197" t="s">
        <v>1741</v>
      </c>
      <c r="E133" s="165">
        <v>540000</v>
      </c>
      <c r="F133" s="197"/>
      <c r="G133" s="197"/>
      <c r="H133" s="165">
        <f>G133+E133</f>
        <v>540000</v>
      </c>
      <c r="I133" s="168"/>
      <c r="J133" s="910"/>
    </row>
    <row r="134" spans="1:10" ht="18.75" customHeight="1">
      <c r="A134" s="854">
        <v>11</v>
      </c>
      <c r="B134" s="171" t="s">
        <v>2784</v>
      </c>
      <c r="C134" s="171">
        <v>1947</v>
      </c>
      <c r="D134" s="203" t="s">
        <v>379</v>
      </c>
      <c r="E134" s="165">
        <v>540000</v>
      </c>
      <c r="F134" s="197"/>
      <c r="G134" s="909"/>
      <c r="H134" s="165">
        <v>540000</v>
      </c>
      <c r="I134" s="168"/>
      <c r="J134" s="910"/>
    </row>
    <row r="135" spans="1:10" ht="18.75" customHeight="1">
      <c r="A135" s="854">
        <v>12</v>
      </c>
      <c r="B135" s="14" t="s">
        <v>380</v>
      </c>
      <c r="C135" s="14">
        <v>1957</v>
      </c>
      <c r="D135" s="1273" t="s">
        <v>1719</v>
      </c>
      <c r="E135" s="1265">
        <v>540000</v>
      </c>
      <c r="F135" s="1267">
        <v>1</v>
      </c>
      <c r="G135" s="1274">
        <v>540000</v>
      </c>
      <c r="H135" s="1265">
        <f>G135+E135</f>
        <v>1080000</v>
      </c>
      <c r="I135" s="168"/>
      <c r="J135" s="910"/>
    </row>
    <row r="136" spans="1:10" ht="18.75" customHeight="1">
      <c r="A136" s="206"/>
      <c r="B136" s="1496" t="s">
        <v>2672</v>
      </c>
      <c r="C136" s="1497"/>
      <c r="D136" s="1498"/>
      <c r="E136" s="522">
        <f>SUM(E124:E135)</f>
        <v>6480000</v>
      </c>
      <c r="F136" s="523"/>
      <c r="G136" s="906">
        <v>540000</v>
      </c>
      <c r="H136" s="522">
        <f>SUM(H124:H135)</f>
        <v>7020000</v>
      </c>
      <c r="I136" s="196"/>
      <c r="J136" s="188"/>
    </row>
    <row r="137" spans="1:10" ht="18.75" customHeight="1">
      <c r="A137" s="1519" t="s">
        <v>993</v>
      </c>
      <c r="B137" s="1520"/>
      <c r="C137" s="1520"/>
      <c r="D137" s="1521"/>
      <c r="E137" s="1522"/>
      <c r="F137" s="1523"/>
      <c r="G137" s="1523"/>
      <c r="H137" s="1523"/>
      <c r="I137" s="1523"/>
      <c r="J137" s="1524"/>
    </row>
    <row r="138" spans="1:10" ht="18.75" customHeight="1">
      <c r="A138" s="206">
        <v>1</v>
      </c>
      <c r="B138" s="207" t="s">
        <v>2119</v>
      </c>
      <c r="C138" s="208">
        <v>2005</v>
      </c>
      <c r="D138" s="209" t="s">
        <v>2058</v>
      </c>
      <c r="E138" s="165">
        <v>540000</v>
      </c>
      <c r="F138" s="166">
        <v>0</v>
      </c>
      <c r="G138" s="167">
        <v>0</v>
      </c>
      <c r="H138" s="165">
        <f>E138+G138</f>
        <v>540000</v>
      </c>
      <c r="I138" s="168"/>
      <c r="J138" s="188"/>
    </row>
    <row r="139" spans="1:10" ht="18.75" customHeight="1">
      <c r="A139" s="206">
        <v>2</v>
      </c>
      <c r="B139" s="207" t="s">
        <v>2120</v>
      </c>
      <c r="C139" s="208">
        <v>2008</v>
      </c>
      <c r="D139" s="209" t="s">
        <v>2030</v>
      </c>
      <c r="E139" s="165">
        <v>540000</v>
      </c>
      <c r="F139" s="166">
        <v>0</v>
      </c>
      <c r="G139" s="167">
        <v>0</v>
      </c>
      <c r="H139" s="165">
        <f aca="true" t="shared" si="4" ref="H139:H145">E139+G139</f>
        <v>540000</v>
      </c>
      <c r="I139" s="168"/>
      <c r="J139" s="188"/>
    </row>
    <row r="140" spans="1:10" ht="18.75" customHeight="1">
      <c r="A140" s="206">
        <v>3</v>
      </c>
      <c r="B140" s="524" t="s">
        <v>2121</v>
      </c>
      <c r="C140" s="525">
        <v>2007</v>
      </c>
      <c r="D140" s="332" t="s">
        <v>1777</v>
      </c>
      <c r="E140" s="526">
        <v>540000</v>
      </c>
      <c r="F140" s="527">
        <v>0</v>
      </c>
      <c r="G140" s="528">
        <v>0</v>
      </c>
      <c r="H140" s="526">
        <f t="shared" si="4"/>
        <v>540000</v>
      </c>
      <c r="I140" s="168"/>
      <c r="J140" s="188"/>
    </row>
    <row r="141" spans="1:10" ht="18.75" customHeight="1">
      <c r="A141" s="206">
        <v>4</v>
      </c>
      <c r="B141" s="529" t="s">
        <v>2389</v>
      </c>
      <c r="C141" s="530">
        <v>2008</v>
      </c>
      <c r="D141" s="332" t="s">
        <v>1777</v>
      </c>
      <c r="E141" s="526">
        <v>540000</v>
      </c>
      <c r="F141" s="527">
        <v>0</v>
      </c>
      <c r="G141" s="528">
        <v>0</v>
      </c>
      <c r="H141" s="526">
        <f t="shared" si="4"/>
        <v>540000</v>
      </c>
      <c r="I141" s="168"/>
      <c r="J141" s="188"/>
    </row>
    <row r="142" spans="1:10" ht="18.75" customHeight="1">
      <c r="A142" s="206">
        <v>5</v>
      </c>
      <c r="B142" s="207" t="s">
        <v>2390</v>
      </c>
      <c r="C142" s="208">
        <v>2002</v>
      </c>
      <c r="D142" s="209" t="s">
        <v>1719</v>
      </c>
      <c r="E142" s="165">
        <v>540000</v>
      </c>
      <c r="F142" s="166">
        <v>0</v>
      </c>
      <c r="G142" s="167">
        <v>0</v>
      </c>
      <c r="H142" s="165">
        <f t="shared" si="4"/>
        <v>540000</v>
      </c>
      <c r="I142" s="168"/>
      <c r="J142" s="188"/>
    </row>
    <row r="143" spans="1:10" ht="18.75" customHeight="1">
      <c r="A143" s="206">
        <v>6</v>
      </c>
      <c r="B143" s="207" t="s">
        <v>2123</v>
      </c>
      <c r="C143" s="208">
        <v>2006</v>
      </c>
      <c r="D143" s="209" t="s">
        <v>2045</v>
      </c>
      <c r="E143" s="165">
        <v>540000</v>
      </c>
      <c r="F143" s="166">
        <v>0</v>
      </c>
      <c r="G143" s="167">
        <v>0</v>
      </c>
      <c r="H143" s="165">
        <f t="shared" si="4"/>
        <v>540000</v>
      </c>
      <c r="I143" s="168"/>
      <c r="J143" s="188"/>
    </row>
    <row r="144" spans="1:10" ht="18.75" customHeight="1">
      <c r="A144" s="206">
        <v>7</v>
      </c>
      <c r="B144" s="207" t="s">
        <v>2124</v>
      </c>
      <c r="C144" s="208">
        <v>2009</v>
      </c>
      <c r="D144" s="209" t="s">
        <v>2030</v>
      </c>
      <c r="E144" s="165">
        <v>540000</v>
      </c>
      <c r="F144" s="166">
        <v>0</v>
      </c>
      <c r="G144" s="167">
        <v>0</v>
      </c>
      <c r="H144" s="165">
        <f t="shared" si="4"/>
        <v>540000</v>
      </c>
      <c r="I144" s="168"/>
      <c r="J144" s="188"/>
    </row>
    <row r="145" spans="1:10" ht="18.75" customHeight="1">
      <c r="A145" s="206">
        <v>8</v>
      </c>
      <c r="B145" s="207" t="s">
        <v>1632</v>
      </c>
      <c r="C145" s="208">
        <v>2006</v>
      </c>
      <c r="D145" s="209" t="s">
        <v>1633</v>
      </c>
      <c r="E145" s="165">
        <v>540000</v>
      </c>
      <c r="F145" s="166"/>
      <c r="G145" s="167"/>
      <c r="H145" s="165">
        <f t="shared" si="4"/>
        <v>540000</v>
      </c>
      <c r="I145" s="168"/>
      <c r="J145" s="188"/>
    </row>
    <row r="146" spans="1:10" ht="18.75" customHeight="1">
      <c r="A146" s="206">
        <v>9</v>
      </c>
      <c r="B146" s="207" t="s">
        <v>2122</v>
      </c>
      <c r="C146" s="208">
        <v>2007</v>
      </c>
      <c r="D146" s="209" t="s">
        <v>1741</v>
      </c>
      <c r="E146" s="165">
        <v>540000</v>
      </c>
      <c r="F146" s="166"/>
      <c r="G146" s="165"/>
      <c r="H146" s="165">
        <f>G146+E146</f>
        <v>540000</v>
      </c>
      <c r="I146" s="531"/>
      <c r="J146" s="299" t="s">
        <v>991</v>
      </c>
    </row>
    <row r="147" spans="1:10" ht="18.75" customHeight="1">
      <c r="A147" s="206">
        <v>10</v>
      </c>
      <c r="B147" s="207" t="s">
        <v>1918</v>
      </c>
      <c r="C147" s="208">
        <v>2009</v>
      </c>
      <c r="D147" s="332" t="s">
        <v>1777</v>
      </c>
      <c r="E147" s="165">
        <v>540000</v>
      </c>
      <c r="F147" s="166"/>
      <c r="G147" s="165"/>
      <c r="H147" s="165">
        <f>G147+E147</f>
        <v>540000</v>
      </c>
      <c r="I147" s="531"/>
      <c r="J147" s="299" t="s">
        <v>991</v>
      </c>
    </row>
    <row r="148" spans="1:10" ht="18.75" customHeight="1">
      <c r="A148" s="531"/>
      <c r="B148" s="531" t="s">
        <v>2672</v>
      </c>
      <c r="C148" s="531"/>
      <c r="D148" s="531"/>
      <c r="E148" s="204">
        <f>SUM(E138:E147)</f>
        <v>5400000</v>
      </c>
      <c r="F148" s="204">
        <f>SUM(F146:F147)</f>
        <v>0</v>
      </c>
      <c r="G148" s="204">
        <f>SUM(G146:G147)</f>
        <v>0</v>
      </c>
      <c r="H148" s="204">
        <f>SUM(H138:H147)</f>
        <v>5400000</v>
      </c>
      <c r="I148" s="531"/>
      <c r="J148" s="531"/>
    </row>
    <row r="149" spans="1:11" ht="18.75" customHeight="1">
      <c r="A149" s="1489" t="s">
        <v>2125</v>
      </c>
      <c r="B149" s="1490"/>
      <c r="C149" s="1490"/>
      <c r="D149" s="1490"/>
      <c r="E149" s="1490"/>
      <c r="F149" s="1490"/>
      <c r="G149" s="1490"/>
      <c r="H149" s="1490"/>
      <c r="I149" s="1490"/>
      <c r="J149" s="1491"/>
      <c r="K149" s="532"/>
    </row>
    <row r="150" spans="1:10" ht="18.75" customHeight="1">
      <c r="A150" s="206">
        <v>1</v>
      </c>
      <c r="B150" s="197" t="s">
        <v>2130</v>
      </c>
      <c r="C150" s="198">
        <v>1995</v>
      </c>
      <c r="D150" s="198" t="s">
        <v>1777</v>
      </c>
      <c r="E150" s="165">
        <v>540000</v>
      </c>
      <c r="F150" s="166">
        <v>0</v>
      </c>
      <c r="G150" s="167">
        <v>0</v>
      </c>
      <c r="H150" s="165">
        <f aca="true" t="shared" si="5" ref="H150:H160">E150+G150</f>
        <v>540000</v>
      </c>
      <c r="I150" s="168"/>
      <c r="J150" s="188"/>
    </row>
    <row r="151" spans="1:10" ht="18.75" customHeight="1">
      <c r="A151" s="206">
        <v>2</v>
      </c>
      <c r="B151" s="210" t="s">
        <v>2131</v>
      </c>
      <c r="C151" s="200">
        <v>1960</v>
      </c>
      <c r="D151" s="211" t="s">
        <v>1777</v>
      </c>
      <c r="E151" s="165">
        <v>540000</v>
      </c>
      <c r="F151" s="166">
        <v>0</v>
      </c>
      <c r="G151" s="167">
        <v>0</v>
      </c>
      <c r="H151" s="165">
        <f t="shared" si="5"/>
        <v>540000</v>
      </c>
      <c r="I151" s="168"/>
      <c r="J151" s="188"/>
    </row>
    <row r="152" spans="1:10" ht="18.75" customHeight="1">
      <c r="A152" s="206">
        <v>3</v>
      </c>
      <c r="B152" s="197" t="s">
        <v>2132</v>
      </c>
      <c r="C152" s="198">
        <v>1962</v>
      </c>
      <c r="D152" s="198" t="s">
        <v>1719</v>
      </c>
      <c r="E152" s="165">
        <v>540000</v>
      </c>
      <c r="F152" s="166">
        <v>0</v>
      </c>
      <c r="G152" s="167">
        <v>0</v>
      </c>
      <c r="H152" s="165">
        <f t="shared" si="5"/>
        <v>540000</v>
      </c>
      <c r="I152" s="168"/>
      <c r="J152" s="188"/>
    </row>
    <row r="153" spans="1:10" ht="18.75" customHeight="1">
      <c r="A153" s="206">
        <v>4</v>
      </c>
      <c r="B153" s="197" t="s">
        <v>2135</v>
      </c>
      <c r="C153" s="198">
        <v>1962</v>
      </c>
      <c r="D153" s="198" t="s">
        <v>2030</v>
      </c>
      <c r="E153" s="165">
        <v>540000</v>
      </c>
      <c r="F153" s="166">
        <v>0</v>
      </c>
      <c r="G153" s="167">
        <v>0</v>
      </c>
      <c r="H153" s="165">
        <f t="shared" si="5"/>
        <v>540000</v>
      </c>
      <c r="I153" s="168"/>
      <c r="J153" s="188"/>
    </row>
    <row r="154" spans="1:10" ht="18.75" customHeight="1">
      <c r="A154" s="206">
        <v>5</v>
      </c>
      <c r="B154" s="197" t="s">
        <v>2136</v>
      </c>
      <c r="C154" s="198">
        <v>1993</v>
      </c>
      <c r="D154" s="198" t="s">
        <v>2030</v>
      </c>
      <c r="E154" s="165">
        <v>540000</v>
      </c>
      <c r="F154" s="166">
        <v>0</v>
      </c>
      <c r="G154" s="167">
        <v>0</v>
      </c>
      <c r="H154" s="165">
        <f t="shared" si="5"/>
        <v>540000</v>
      </c>
      <c r="I154" s="168"/>
      <c r="J154" s="188"/>
    </row>
    <row r="155" spans="1:10" ht="18.75" customHeight="1">
      <c r="A155" s="206">
        <v>6</v>
      </c>
      <c r="B155" s="197" t="s">
        <v>2138</v>
      </c>
      <c r="C155" s="198">
        <v>1987</v>
      </c>
      <c r="D155" s="198" t="s">
        <v>1741</v>
      </c>
      <c r="E155" s="165">
        <v>540000</v>
      </c>
      <c r="F155" s="166">
        <v>0</v>
      </c>
      <c r="G155" s="167">
        <v>0</v>
      </c>
      <c r="H155" s="165">
        <f t="shared" si="5"/>
        <v>540000</v>
      </c>
      <c r="I155" s="168"/>
      <c r="J155" s="188"/>
    </row>
    <row r="156" spans="1:10" ht="18.75" customHeight="1">
      <c r="A156" s="206">
        <v>7</v>
      </c>
      <c r="B156" s="197" t="s">
        <v>2140</v>
      </c>
      <c r="C156" s="198">
        <v>1995</v>
      </c>
      <c r="D156" s="198" t="s">
        <v>2038</v>
      </c>
      <c r="E156" s="165">
        <v>540000</v>
      </c>
      <c r="F156" s="166">
        <v>0</v>
      </c>
      <c r="G156" s="167">
        <v>0</v>
      </c>
      <c r="H156" s="165">
        <f t="shared" si="5"/>
        <v>540000</v>
      </c>
      <c r="I156" s="168"/>
      <c r="J156" s="188"/>
    </row>
    <row r="157" spans="1:10" ht="18.75" customHeight="1">
      <c r="A157" s="206">
        <v>8</v>
      </c>
      <c r="B157" s="197" t="s">
        <v>2141</v>
      </c>
      <c r="C157" s="198">
        <v>1991</v>
      </c>
      <c r="D157" s="198" t="s">
        <v>1721</v>
      </c>
      <c r="E157" s="165">
        <v>540000</v>
      </c>
      <c r="F157" s="166">
        <v>0</v>
      </c>
      <c r="G157" s="167">
        <v>0</v>
      </c>
      <c r="H157" s="165">
        <f t="shared" si="5"/>
        <v>540000</v>
      </c>
      <c r="I157" s="168"/>
      <c r="J157" s="188"/>
    </row>
    <row r="158" spans="1:10" ht="18.75" customHeight="1">
      <c r="A158" s="206">
        <v>9</v>
      </c>
      <c r="B158" s="197" t="s">
        <v>2162</v>
      </c>
      <c r="C158" s="198">
        <v>1988</v>
      </c>
      <c r="D158" s="198" t="s">
        <v>1721</v>
      </c>
      <c r="E158" s="165">
        <v>540000</v>
      </c>
      <c r="F158" s="166">
        <v>0</v>
      </c>
      <c r="G158" s="167">
        <v>0</v>
      </c>
      <c r="H158" s="165">
        <f t="shared" si="5"/>
        <v>540000</v>
      </c>
      <c r="I158" s="168"/>
      <c r="J158" s="188"/>
    </row>
    <row r="159" spans="1:10" ht="18.75" customHeight="1">
      <c r="A159" s="206">
        <v>10</v>
      </c>
      <c r="B159" s="197" t="s">
        <v>2171</v>
      </c>
      <c r="C159" s="203">
        <v>1988</v>
      </c>
      <c r="D159" s="203" t="s">
        <v>1723</v>
      </c>
      <c r="E159" s="165">
        <v>540000</v>
      </c>
      <c r="F159" s="166">
        <v>0</v>
      </c>
      <c r="G159" s="167">
        <v>0</v>
      </c>
      <c r="H159" s="165">
        <f t="shared" si="5"/>
        <v>540000</v>
      </c>
      <c r="I159" s="168"/>
      <c r="J159" s="855" t="s">
        <v>991</v>
      </c>
    </row>
    <row r="160" spans="1:10" ht="18.75" customHeight="1">
      <c r="A160" s="206">
        <v>11</v>
      </c>
      <c r="B160" s="212" t="s">
        <v>2191</v>
      </c>
      <c r="C160" s="213">
        <v>1993</v>
      </c>
      <c r="D160" s="203" t="s">
        <v>1777</v>
      </c>
      <c r="E160" s="165">
        <v>540000</v>
      </c>
      <c r="F160" s="166">
        <v>0</v>
      </c>
      <c r="G160" s="167">
        <v>0</v>
      </c>
      <c r="H160" s="165">
        <f t="shared" si="5"/>
        <v>540000</v>
      </c>
      <c r="I160" s="168"/>
      <c r="J160" s="855" t="s">
        <v>991</v>
      </c>
    </row>
    <row r="161" spans="1:10" ht="18.75" customHeight="1">
      <c r="A161" s="206">
        <v>12</v>
      </c>
      <c r="B161" s="197" t="s">
        <v>2128</v>
      </c>
      <c r="C161" s="198">
        <v>1984</v>
      </c>
      <c r="D161" s="198" t="s">
        <v>1745</v>
      </c>
      <c r="E161" s="165">
        <v>540000</v>
      </c>
      <c r="F161" s="166">
        <v>0</v>
      </c>
      <c r="G161" s="167">
        <v>0</v>
      </c>
      <c r="H161" s="165">
        <f aca="true" t="shared" si="6" ref="H161:H168">E161+G161</f>
        <v>540000</v>
      </c>
      <c r="I161" s="168"/>
      <c r="J161" s="855" t="s">
        <v>991</v>
      </c>
    </row>
    <row r="162" spans="1:10" ht="18.75" customHeight="1">
      <c r="A162" s="206">
        <v>13</v>
      </c>
      <c r="B162" s="197" t="s">
        <v>2133</v>
      </c>
      <c r="C162" s="198">
        <v>1994</v>
      </c>
      <c r="D162" s="198" t="s">
        <v>1719</v>
      </c>
      <c r="E162" s="165">
        <v>540000</v>
      </c>
      <c r="F162" s="166">
        <v>0</v>
      </c>
      <c r="G162" s="167">
        <f>F162*180000</f>
        <v>0</v>
      </c>
      <c r="H162" s="165">
        <f t="shared" si="6"/>
        <v>540000</v>
      </c>
      <c r="I162" s="168"/>
      <c r="J162" s="855" t="s">
        <v>991</v>
      </c>
    </row>
    <row r="163" spans="1:10" ht="18.75" customHeight="1">
      <c r="A163" s="206">
        <v>14</v>
      </c>
      <c r="B163" s="197" t="s">
        <v>2137</v>
      </c>
      <c r="C163" s="198">
        <v>1970</v>
      </c>
      <c r="D163" s="198" t="s">
        <v>2030</v>
      </c>
      <c r="E163" s="165">
        <v>540000</v>
      </c>
      <c r="F163" s="166">
        <v>0</v>
      </c>
      <c r="G163" s="167">
        <v>0</v>
      </c>
      <c r="H163" s="165">
        <f t="shared" si="6"/>
        <v>540000</v>
      </c>
      <c r="I163" s="168"/>
      <c r="J163" s="855" t="s">
        <v>991</v>
      </c>
    </row>
    <row r="164" spans="1:10" ht="18.75" customHeight="1">
      <c r="A164" s="206">
        <v>15</v>
      </c>
      <c r="B164" s="197" t="s">
        <v>2139</v>
      </c>
      <c r="C164" s="198">
        <v>1973</v>
      </c>
      <c r="D164" s="198" t="s">
        <v>1718</v>
      </c>
      <c r="E164" s="165">
        <v>540000</v>
      </c>
      <c r="F164" s="166">
        <v>0</v>
      </c>
      <c r="G164" s="167">
        <v>0</v>
      </c>
      <c r="H164" s="165">
        <f t="shared" si="6"/>
        <v>540000</v>
      </c>
      <c r="I164" s="168"/>
      <c r="J164" s="855" t="s">
        <v>991</v>
      </c>
    </row>
    <row r="165" spans="1:10" ht="18.75" customHeight="1">
      <c r="A165" s="206">
        <v>16</v>
      </c>
      <c r="B165" s="197" t="s">
        <v>2163</v>
      </c>
      <c r="C165" s="198">
        <v>1974</v>
      </c>
      <c r="D165" s="198" t="s">
        <v>1721</v>
      </c>
      <c r="E165" s="165">
        <v>540000</v>
      </c>
      <c r="F165" s="166">
        <v>0</v>
      </c>
      <c r="G165" s="167">
        <v>0</v>
      </c>
      <c r="H165" s="165">
        <f t="shared" si="6"/>
        <v>540000</v>
      </c>
      <c r="I165" s="168"/>
      <c r="J165" s="855" t="s">
        <v>991</v>
      </c>
    </row>
    <row r="166" spans="1:10" ht="18.75" customHeight="1">
      <c r="A166" s="206">
        <v>17</v>
      </c>
      <c r="B166" s="197" t="s">
        <v>2173</v>
      </c>
      <c r="C166" s="198">
        <v>1995</v>
      </c>
      <c r="D166" s="198" t="s">
        <v>2045</v>
      </c>
      <c r="E166" s="165">
        <v>540000</v>
      </c>
      <c r="F166" s="166"/>
      <c r="G166" s="167"/>
      <c r="H166" s="165">
        <f t="shared" si="6"/>
        <v>540000</v>
      </c>
      <c r="I166" s="168"/>
      <c r="J166" s="855" t="s">
        <v>991</v>
      </c>
    </row>
    <row r="167" spans="1:10" ht="18.75" customHeight="1">
      <c r="A167" s="206">
        <v>18</v>
      </c>
      <c r="B167" s="197" t="s">
        <v>2134</v>
      </c>
      <c r="C167" s="198">
        <v>1989</v>
      </c>
      <c r="D167" s="198" t="s">
        <v>1719</v>
      </c>
      <c r="E167" s="165">
        <v>540000</v>
      </c>
      <c r="F167" s="166"/>
      <c r="G167" s="167"/>
      <c r="H167" s="165">
        <f t="shared" si="6"/>
        <v>540000</v>
      </c>
      <c r="I167" s="168"/>
      <c r="J167" s="855" t="s">
        <v>991</v>
      </c>
    </row>
    <row r="168" spans="1:10" ht="18.75" customHeight="1">
      <c r="A168" s="206">
        <v>19</v>
      </c>
      <c r="B168" s="197" t="s">
        <v>2172</v>
      </c>
      <c r="C168" s="203">
        <v>1976</v>
      </c>
      <c r="D168" s="203" t="s">
        <v>2045</v>
      </c>
      <c r="E168" s="165">
        <v>540000</v>
      </c>
      <c r="F168" s="166"/>
      <c r="G168" s="167"/>
      <c r="H168" s="165">
        <f t="shared" si="6"/>
        <v>540000</v>
      </c>
      <c r="I168" s="168"/>
      <c r="J168" s="855" t="s">
        <v>991</v>
      </c>
    </row>
    <row r="169" spans="1:10" ht="18.75" customHeight="1">
      <c r="A169" s="1496" t="s">
        <v>2672</v>
      </c>
      <c r="B169" s="1497"/>
      <c r="C169" s="1497"/>
      <c r="D169" s="1498"/>
      <c r="E169" s="193">
        <f>SUM(E150:E168)</f>
        <v>10260000</v>
      </c>
      <c r="F169" s="194"/>
      <c r="G169" s="195"/>
      <c r="H169" s="193">
        <f>SUM(H150:H168)</f>
        <v>10260000</v>
      </c>
      <c r="I169" s="196"/>
      <c r="J169" s="188"/>
    </row>
    <row r="170" spans="1:10" ht="18.75" customHeight="1">
      <c r="A170" s="1493" t="s">
        <v>2174</v>
      </c>
      <c r="B170" s="1494"/>
      <c r="C170" s="1494"/>
      <c r="D170" s="1494"/>
      <c r="E170" s="1494"/>
      <c r="F170" s="1494"/>
      <c r="G170" s="1494"/>
      <c r="H170" s="1494"/>
      <c r="I170" s="1494"/>
      <c r="J170" s="1495"/>
    </row>
    <row r="171" spans="1:10" ht="18.75" customHeight="1">
      <c r="A171" s="206">
        <v>1</v>
      </c>
      <c r="B171" s="197" t="s">
        <v>2177</v>
      </c>
      <c r="C171" s="198">
        <v>1940</v>
      </c>
      <c r="D171" s="198" t="s">
        <v>2056</v>
      </c>
      <c r="E171" s="165">
        <v>675000</v>
      </c>
      <c r="F171" s="166"/>
      <c r="G171" s="167"/>
      <c r="H171" s="165">
        <f aca="true" t="shared" si="7" ref="H171:H177">E171+G171</f>
        <v>675000</v>
      </c>
      <c r="I171" s="168"/>
      <c r="J171" s="855" t="s">
        <v>991</v>
      </c>
    </row>
    <row r="172" spans="1:10" ht="18.75" customHeight="1">
      <c r="A172" s="206">
        <v>2</v>
      </c>
      <c r="B172" s="197" t="s">
        <v>2178</v>
      </c>
      <c r="C172" s="198">
        <v>1930</v>
      </c>
      <c r="D172" s="198" t="s">
        <v>1718</v>
      </c>
      <c r="E172" s="165">
        <v>675000</v>
      </c>
      <c r="F172" s="166"/>
      <c r="G172" s="167"/>
      <c r="H172" s="165">
        <f t="shared" si="7"/>
        <v>675000</v>
      </c>
      <c r="I172" s="168"/>
      <c r="J172" s="855" t="s">
        <v>991</v>
      </c>
    </row>
    <row r="173" spans="1:10" ht="18.75" customHeight="1">
      <c r="A173" s="161">
        <v>1</v>
      </c>
      <c r="B173" s="197" t="s">
        <v>2176</v>
      </c>
      <c r="C173" s="198">
        <v>1941</v>
      </c>
      <c r="D173" s="198" t="s">
        <v>1777</v>
      </c>
      <c r="E173" s="165">
        <v>675000</v>
      </c>
      <c r="F173" s="166"/>
      <c r="G173" s="167"/>
      <c r="H173" s="165">
        <f t="shared" si="7"/>
        <v>675000</v>
      </c>
      <c r="I173" s="168"/>
      <c r="J173" s="188"/>
    </row>
    <row r="174" spans="1:10" ht="18.75" customHeight="1">
      <c r="A174" s="161">
        <v>2</v>
      </c>
      <c r="B174" s="197" t="s">
        <v>2179</v>
      </c>
      <c r="C174" s="198">
        <v>1937</v>
      </c>
      <c r="D174" s="198" t="s">
        <v>1745</v>
      </c>
      <c r="E174" s="165">
        <v>675000</v>
      </c>
      <c r="F174" s="166"/>
      <c r="G174" s="167"/>
      <c r="H174" s="165">
        <f t="shared" si="7"/>
        <v>675000</v>
      </c>
      <c r="I174" s="168"/>
      <c r="J174" s="188"/>
    </row>
    <row r="175" spans="1:10" ht="18.75" customHeight="1">
      <c r="A175" s="161">
        <v>3</v>
      </c>
      <c r="B175" s="197" t="s">
        <v>2180</v>
      </c>
      <c r="C175" s="198">
        <v>1944</v>
      </c>
      <c r="D175" s="198" t="s">
        <v>1719</v>
      </c>
      <c r="E175" s="165">
        <v>675000</v>
      </c>
      <c r="F175" s="166"/>
      <c r="G175" s="167"/>
      <c r="H175" s="165">
        <f t="shared" si="7"/>
        <v>675000</v>
      </c>
      <c r="I175" s="168"/>
      <c r="J175" s="188"/>
    </row>
    <row r="176" spans="1:10" ht="18.75" customHeight="1">
      <c r="A176" s="161">
        <v>4</v>
      </c>
      <c r="B176" s="197" t="s">
        <v>2175</v>
      </c>
      <c r="C176" s="198">
        <v>1938</v>
      </c>
      <c r="D176" s="198" t="s">
        <v>1777</v>
      </c>
      <c r="E176" s="165">
        <v>675000</v>
      </c>
      <c r="F176" s="166"/>
      <c r="G176" s="167"/>
      <c r="H176" s="165">
        <f t="shared" si="7"/>
        <v>675000</v>
      </c>
      <c r="I176" s="168"/>
      <c r="J176" s="188"/>
    </row>
    <row r="177" spans="1:10" ht="18.75" customHeight="1">
      <c r="A177" s="161">
        <v>5</v>
      </c>
      <c r="B177" s="197" t="s">
        <v>2126</v>
      </c>
      <c r="C177" s="197">
        <v>1956</v>
      </c>
      <c r="D177" s="197" t="s">
        <v>1745</v>
      </c>
      <c r="E177" s="197">
        <v>675000</v>
      </c>
      <c r="F177" s="166"/>
      <c r="G177" s="944"/>
      <c r="H177" s="165">
        <f t="shared" si="7"/>
        <v>675000</v>
      </c>
      <c r="I177" s="168"/>
      <c r="J177" s="910" t="s">
        <v>233</v>
      </c>
    </row>
    <row r="178" spans="1:10" ht="18.75" customHeight="1">
      <c r="A178" s="161">
        <v>6</v>
      </c>
      <c r="B178" s="197" t="s">
        <v>2127</v>
      </c>
      <c r="C178" s="198">
        <v>1955</v>
      </c>
      <c r="D178" s="198" t="s">
        <v>1745</v>
      </c>
      <c r="E178" s="165">
        <v>675000</v>
      </c>
      <c r="F178" s="166"/>
      <c r="G178" s="167"/>
      <c r="H178" s="165">
        <f>G178+E178</f>
        <v>675000</v>
      </c>
      <c r="I178" s="168"/>
      <c r="J178" s="188"/>
    </row>
    <row r="179" spans="1:10" ht="18.75" customHeight="1">
      <c r="A179" s="265"/>
      <c r="B179" s="266" t="s">
        <v>2672</v>
      </c>
      <c r="C179" s="267"/>
      <c r="D179" s="203"/>
      <c r="E179" s="204">
        <f>SUM(E171:E178)</f>
        <v>5400000</v>
      </c>
      <c r="F179" s="205"/>
      <c r="G179" s="195"/>
      <c r="H179" s="204">
        <f>SUM(H171:H178)</f>
        <v>5400000</v>
      </c>
      <c r="I179" s="196"/>
      <c r="J179" s="188"/>
    </row>
    <row r="180" spans="1:10" ht="18.75" customHeight="1">
      <c r="A180" s="1493" t="s">
        <v>225</v>
      </c>
      <c r="B180" s="1494"/>
      <c r="C180" s="1494"/>
      <c r="D180" s="1494"/>
      <c r="E180" s="1494"/>
      <c r="F180" s="1494"/>
      <c r="G180" s="1494"/>
      <c r="H180" s="1494"/>
      <c r="I180" s="1494"/>
      <c r="J180" s="1495"/>
    </row>
    <row r="181" spans="1:10" ht="18.75" customHeight="1">
      <c r="A181" s="206">
        <v>1</v>
      </c>
      <c r="B181" s="197" t="s">
        <v>2181</v>
      </c>
      <c r="C181" s="198">
        <v>2003</v>
      </c>
      <c r="D181" s="198" t="s">
        <v>2045</v>
      </c>
      <c r="E181" s="165">
        <v>675000</v>
      </c>
      <c r="F181" s="166"/>
      <c r="G181" s="167"/>
      <c r="H181" s="165">
        <f>E181+G181</f>
        <v>675000</v>
      </c>
      <c r="I181" s="168"/>
      <c r="J181" s="188"/>
    </row>
    <row r="182" spans="1:10" ht="18.75" customHeight="1">
      <c r="A182" s="206">
        <v>2</v>
      </c>
      <c r="B182" s="197" t="s">
        <v>2182</v>
      </c>
      <c r="C182" s="198">
        <v>2007</v>
      </c>
      <c r="D182" s="198" t="s">
        <v>2058</v>
      </c>
      <c r="E182" s="165">
        <v>675000</v>
      </c>
      <c r="F182" s="166"/>
      <c r="G182" s="167"/>
      <c r="H182" s="165">
        <f>E182+G182</f>
        <v>675000</v>
      </c>
      <c r="I182" s="168"/>
      <c r="J182" s="188"/>
    </row>
    <row r="183" spans="1:10" ht="18.75" customHeight="1">
      <c r="A183" s="206">
        <v>3</v>
      </c>
      <c r="B183" s="212" t="s">
        <v>1636</v>
      </c>
      <c r="C183" s="213">
        <v>2011</v>
      </c>
      <c r="D183" s="203" t="s">
        <v>1400</v>
      </c>
      <c r="E183" s="165">
        <v>675000</v>
      </c>
      <c r="F183" s="166"/>
      <c r="G183" s="167"/>
      <c r="H183" s="165">
        <f>E183+G183</f>
        <v>675000</v>
      </c>
      <c r="I183" s="168"/>
      <c r="J183" s="188"/>
    </row>
    <row r="184" spans="1:10" ht="18.75" customHeight="1">
      <c r="A184" s="206">
        <v>4</v>
      </c>
      <c r="B184" s="171" t="s">
        <v>2165</v>
      </c>
      <c r="C184" s="171">
        <v>2010</v>
      </c>
      <c r="D184" s="171" t="s">
        <v>1745</v>
      </c>
      <c r="E184" s="165">
        <v>675000</v>
      </c>
      <c r="F184" s="166"/>
      <c r="G184" s="913"/>
      <c r="H184" s="165">
        <f>E184+G184</f>
        <v>675000</v>
      </c>
      <c r="I184" s="168"/>
      <c r="J184" s="188"/>
    </row>
    <row r="185" spans="1:10" ht="18.75" customHeight="1">
      <c r="A185" s="1485" t="s">
        <v>2672</v>
      </c>
      <c r="B185" s="1486"/>
      <c r="C185" s="1486"/>
      <c r="D185" s="1487"/>
      <c r="E185" s="204">
        <f>SUM(E181:E184)</f>
        <v>2700000</v>
      </c>
      <c r="F185" s="205"/>
      <c r="G185" s="913"/>
      <c r="H185" s="204">
        <f>SUM(H181:H184)</f>
        <v>2700000</v>
      </c>
      <c r="I185" s="196"/>
      <c r="J185" s="188"/>
    </row>
    <row r="186" spans="1:10" ht="18.75" customHeight="1">
      <c r="A186" s="1488" t="s">
        <v>1292</v>
      </c>
      <c r="B186" s="1488"/>
      <c r="C186" s="1488"/>
      <c r="D186" s="1488"/>
      <c r="E186" s="1488"/>
      <c r="F186" s="1488"/>
      <c r="G186" s="1488"/>
      <c r="H186" s="1488"/>
      <c r="I186" s="1488"/>
      <c r="J186" s="1488"/>
    </row>
    <row r="187" spans="1:10" ht="18.75" customHeight="1">
      <c r="A187" s="161">
        <v>1</v>
      </c>
      <c r="B187" s="162" t="s">
        <v>2184</v>
      </c>
      <c r="C187" s="163">
        <v>1980</v>
      </c>
      <c r="D187" s="164" t="s">
        <v>1777</v>
      </c>
      <c r="E187" s="165">
        <v>270000</v>
      </c>
      <c r="F187" s="166"/>
      <c r="G187" s="167"/>
      <c r="H187" s="165">
        <f>E187+G187</f>
        <v>270000</v>
      </c>
      <c r="I187" s="168"/>
      <c r="J187" s="188"/>
    </row>
    <row r="188" spans="1:10" ht="18.75" customHeight="1">
      <c r="A188" s="161">
        <v>2</v>
      </c>
      <c r="B188" s="162" t="s">
        <v>54</v>
      </c>
      <c r="C188" s="163">
        <v>1959</v>
      </c>
      <c r="D188" s="164" t="s">
        <v>1721</v>
      </c>
      <c r="E188" s="165">
        <v>270000</v>
      </c>
      <c r="F188" s="166"/>
      <c r="G188" s="167"/>
      <c r="H188" s="165">
        <f aca="true" t="shared" si="8" ref="H188:H195">E188+G188</f>
        <v>270000</v>
      </c>
      <c r="I188" s="168"/>
      <c r="J188" s="188"/>
    </row>
    <row r="189" spans="1:10" ht="18.75" customHeight="1">
      <c r="A189" s="161">
        <v>3</v>
      </c>
      <c r="B189" s="162" t="s">
        <v>55</v>
      </c>
      <c r="C189" s="163">
        <v>1977</v>
      </c>
      <c r="D189" s="164" t="s">
        <v>1723</v>
      </c>
      <c r="E189" s="165">
        <v>270000</v>
      </c>
      <c r="F189" s="166"/>
      <c r="G189" s="167"/>
      <c r="H189" s="165">
        <f t="shared" si="8"/>
        <v>270000</v>
      </c>
      <c r="I189" s="168"/>
      <c r="J189" s="188"/>
    </row>
    <row r="190" spans="1:10" ht="18.75" customHeight="1">
      <c r="A190" s="161">
        <v>4</v>
      </c>
      <c r="B190" s="162" t="s">
        <v>56</v>
      </c>
      <c r="C190" s="163">
        <v>1982</v>
      </c>
      <c r="D190" s="164" t="s">
        <v>57</v>
      </c>
      <c r="E190" s="165">
        <v>270000</v>
      </c>
      <c r="F190" s="166"/>
      <c r="G190" s="167"/>
      <c r="H190" s="165">
        <f t="shared" si="8"/>
        <v>270000</v>
      </c>
      <c r="I190" s="168"/>
      <c r="J190" s="188"/>
    </row>
    <row r="191" spans="1:10" ht="18.75" customHeight="1">
      <c r="A191" s="161">
        <v>5</v>
      </c>
      <c r="B191" s="162" t="s">
        <v>2062</v>
      </c>
      <c r="C191" s="163">
        <v>1975</v>
      </c>
      <c r="D191" s="164" t="s">
        <v>1745</v>
      </c>
      <c r="E191" s="165">
        <v>270000</v>
      </c>
      <c r="F191" s="166"/>
      <c r="G191" s="167"/>
      <c r="H191" s="165">
        <f t="shared" si="8"/>
        <v>270000</v>
      </c>
      <c r="I191" s="168"/>
      <c r="J191" s="188"/>
    </row>
    <row r="192" spans="1:10" ht="18.75" customHeight="1">
      <c r="A192" s="161">
        <v>6</v>
      </c>
      <c r="B192" s="162" t="s">
        <v>75</v>
      </c>
      <c r="C192" s="163">
        <v>1993</v>
      </c>
      <c r="D192" s="164" t="s">
        <v>76</v>
      </c>
      <c r="E192" s="165">
        <v>270000</v>
      </c>
      <c r="F192" s="166"/>
      <c r="G192" s="167"/>
      <c r="H192" s="165">
        <f t="shared" si="8"/>
        <v>270000</v>
      </c>
      <c r="I192" s="168"/>
      <c r="J192" s="188"/>
    </row>
    <row r="193" spans="1:10" ht="18.75" customHeight="1">
      <c r="A193" s="161">
        <v>7</v>
      </c>
      <c r="B193" s="330" t="s">
        <v>2082</v>
      </c>
      <c r="C193" s="331">
        <v>1975</v>
      </c>
      <c r="D193" s="332" t="s">
        <v>379</v>
      </c>
      <c r="E193" s="165">
        <v>270000</v>
      </c>
      <c r="F193" s="166"/>
      <c r="G193" s="167"/>
      <c r="H193" s="165">
        <f t="shared" si="8"/>
        <v>270000</v>
      </c>
      <c r="I193" s="168"/>
      <c r="J193" s="188"/>
    </row>
    <row r="194" spans="1:11" ht="18.75" customHeight="1">
      <c r="A194" s="161">
        <v>8</v>
      </c>
      <c r="B194" s="189" t="s">
        <v>2635</v>
      </c>
      <c r="C194" s="533">
        <v>1962</v>
      </c>
      <c r="D194" s="171" t="s">
        <v>57</v>
      </c>
      <c r="E194" s="165">
        <v>270000</v>
      </c>
      <c r="F194" s="333"/>
      <c r="G194" s="333"/>
      <c r="H194" s="165">
        <f t="shared" si="8"/>
        <v>270000</v>
      </c>
      <c r="I194" s="168"/>
      <c r="J194" s="855"/>
      <c r="K194" s="973"/>
    </row>
    <row r="195" spans="1:11" ht="18.75" customHeight="1">
      <c r="A195" s="161">
        <v>9</v>
      </c>
      <c r="B195" s="974" t="s">
        <v>1919</v>
      </c>
      <c r="C195" s="331">
        <v>1991</v>
      </c>
      <c r="D195" s="975" t="s">
        <v>2045</v>
      </c>
      <c r="E195" s="165">
        <v>270000</v>
      </c>
      <c r="F195" s="333"/>
      <c r="G195" s="976"/>
      <c r="H195" s="165">
        <f t="shared" si="8"/>
        <v>270000</v>
      </c>
      <c r="I195" s="168"/>
      <c r="J195" s="977"/>
      <c r="K195" s="973"/>
    </row>
    <row r="196" spans="1:10" ht="18.75" customHeight="1">
      <c r="A196" s="1485" t="s">
        <v>2672</v>
      </c>
      <c r="B196" s="1486"/>
      <c r="C196" s="1486"/>
      <c r="D196" s="1487"/>
      <c r="E196" s="204">
        <f>SUM(E187:E195)</f>
        <v>2430000</v>
      </c>
      <c r="F196" s="205"/>
      <c r="G196" s="195">
        <f>SUM(G195)</f>
        <v>0</v>
      </c>
      <c r="H196" s="204">
        <f>SUM(H187:H195)</f>
        <v>2430000</v>
      </c>
      <c r="I196" s="196"/>
      <c r="J196" s="188"/>
    </row>
    <row r="197" spans="1:10" ht="18.75" customHeight="1">
      <c r="A197" s="1488" t="s">
        <v>1293</v>
      </c>
      <c r="B197" s="1488"/>
      <c r="C197" s="1488"/>
      <c r="D197" s="1488"/>
      <c r="E197" s="1488"/>
      <c r="F197" s="1488"/>
      <c r="G197" s="1488"/>
      <c r="H197" s="1488"/>
      <c r="I197" s="1488"/>
      <c r="J197" s="1488"/>
    </row>
    <row r="198" spans="1:10" ht="18.75" customHeight="1">
      <c r="A198" s="161">
        <v>1</v>
      </c>
      <c r="B198" s="162" t="s">
        <v>2183</v>
      </c>
      <c r="C198" s="163">
        <v>1972</v>
      </c>
      <c r="D198" s="164" t="s">
        <v>1745</v>
      </c>
      <c r="E198" s="165">
        <v>540000</v>
      </c>
      <c r="F198" s="166">
        <v>0</v>
      </c>
      <c r="G198" s="167">
        <f>F198*360000</f>
        <v>0</v>
      </c>
      <c r="H198" s="165">
        <f>E198+G198</f>
        <v>540000</v>
      </c>
      <c r="I198" s="168"/>
      <c r="J198" s="188"/>
    </row>
    <row r="199" spans="1:10" ht="18.75" customHeight="1">
      <c r="A199" s="161">
        <v>2</v>
      </c>
      <c r="B199" s="911" t="s">
        <v>73</v>
      </c>
      <c r="C199" s="912">
        <v>1979</v>
      </c>
      <c r="D199" s="164" t="s">
        <v>74</v>
      </c>
      <c r="E199" s="165">
        <v>540000</v>
      </c>
      <c r="F199" s="166"/>
      <c r="G199" s="913"/>
      <c r="H199" s="165">
        <f>G199+E199</f>
        <v>540000</v>
      </c>
      <c r="I199" s="168"/>
      <c r="J199" s="188"/>
    </row>
    <row r="200" spans="1:10" ht="18.75" customHeight="1">
      <c r="A200" s="265"/>
      <c r="B200" s="266"/>
      <c r="C200" s="267"/>
      <c r="D200" s="268"/>
      <c r="E200" s="204">
        <f>SUM(E198:E199)</f>
        <v>1080000</v>
      </c>
      <c r="F200" s="205">
        <f>SUM(F198:F198)</f>
        <v>0</v>
      </c>
      <c r="G200" s="195"/>
      <c r="H200" s="204">
        <f>G200+E200</f>
        <v>1080000</v>
      </c>
      <c r="I200" s="196"/>
      <c r="J200" s="188"/>
    </row>
    <row r="201" spans="1:10" ht="18.75" customHeight="1">
      <c r="A201" s="334"/>
      <c r="B201" s="335" t="s">
        <v>837</v>
      </c>
      <c r="C201" s="334"/>
      <c r="D201" s="336"/>
      <c r="E201" s="337"/>
      <c r="F201" s="338"/>
      <c r="G201" s="338"/>
      <c r="H201" s="337"/>
      <c r="I201" s="339"/>
      <c r="J201" s="340"/>
    </row>
    <row r="202" spans="1:10" ht="18.75" customHeight="1">
      <c r="A202" s="334">
        <v>1</v>
      </c>
      <c r="B202" s="341" t="s">
        <v>2634</v>
      </c>
      <c r="C202" s="339">
        <v>1981</v>
      </c>
      <c r="D202" s="336" t="s">
        <v>1400</v>
      </c>
      <c r="E202" s="342">
        <v>540000</v>
      </c>
      <c r="F202" s="333"/>
      <c r="G202" s="342"/>
      <c r="H202" s="342">
        <f>SUM(E202:G202)</f>
        <v>540000</v>
      </c>
      <c r="I202" s="339"/>
      <c r="J202" s="343" t="s">
        <v>518</v>
      </c>
    </row>
    <row r="203" spans="1:10" ht="18.75" customHeight="1">
      <c r="A203" s="1492" t="s">
        <v>1282</v>
      </c>
      <c r="B203" s="1492"/>
      <c r="C203" s="1492"/>
      <c r="D203" s="1492"/>
      <c r="E203" s="337">
        <f>SUM(E202)</f>
        <v>540000</v>
      </c>
      <c r="F203" s="333"/>
      <c r="G203" s="337"/>
      <c r="H203" s="337">
        <f>SUM(E203:G203)</f>
        <v>540000</v>
      </c>
      <c r="I203" s="339"/>
      <c r="J203" s="344"/>
    </row>
    <row r="204" spans="1:10" ht="18.75" customHeight="1">
      <c r="A204" s="1489" t="s">
        <v>1920</v>
      </c>
      <c r="B204" s="1490"/>
      <c r="C204" s="1490"/>
      <c r="D204" s="1490"/>
      <c r="E204" s="1490"/>
      <c r="F204" s="1490"/>
      <c r="G204" s="1490"/>
      <c r="H204" s="1490"/>
      <c r="I204" s="1490"/>
      <c r="J204" s="1491"/>
    </row>
    <row r="205" spans="1:10" ht="18.75" customHeight="1">
      <c r="A205" s="206">
        <v>1</v>
      </c>
      <c r="B205" s="187" t="s">
        <v>2185</v>
      </c>
      <c r="C205" s="190">
        <v>1995</v>
      </c>
      <c r="D205" s="190" t="s">
        <v>1777</v>
      </c>
      <c r="E205" s="165">
        <v>270000</v>
      </c>
      <c r="F205" s="166">
        <v>0</v>
      </c>
      <c r="G205" s="167">
        <v>0</v>
      </c>
      <c r="H205" s="165">
        <f aca="true" t="shared" si="9" ref="H205:H225">G205+E205</f>
        <v>270000</v>
      </c>
      <c r="I205" s="166"/>
      <c r="J205" s="189"/>
    </row>
    <row r="206" spans="1:10" ht="18.75" customHeight="1">
      <c r="A206" s="206">
        <v>2</v>
      </c>
      <c r="B206" s="809" t="s">
        <v>2175</v>
      </c>
      <c r="C206" s="826">
        <v>1938</v>
      </c>
      <c r="D206" s="826" t="s">
        <v>1777</v>
      </c>
      <c r="E206" s="165">
        <v>270000</v>
      </c>
      <c r="F206" s="166">
        <v>0</v>
      </c>
      <c r="G206" s="167">
        <v>0</v>
      </c>
      <c r="H206" s="165">
        <f t="shared" si="9"/>
        <v>270000</v>
      </c>
      <c r="I206" s="166"/>
      <c r="J206" s="189"/>
    </row>
    <row r="207" spans="1:10" ht="18.75" customHeight="1">
      <c r="A207" s="206">
        <v>3</v>
      </c>
      <c r="B207" s="187" t="s">
        <v>2186</v>
      </c>
      <c r="C207" s="190">
        <v>1955</v>
      </c>
      <c r="D207" s="190" t="s">
        <v>1745</v>
      </c>
      <c r="E207" s="165">
        <v>270000</v>
      </c>
      <c r="F207" s="166">
        <v>0</v>
      </c>
      <c r="G207" s="167">
        <v>0</v>
      </c>
      <c r="H207" s="165">
        <f t="shared" si="9"/>
        <v>270000</v>
      </c>
      <c r="I207" s="166"/>
      <c r="J207" s="189"/>
    </row>
    <row r="208" spans="1:10" ht="18.75" customHeight="1">
      <c r="A208" s="206">
        <v>4</v>
      </c>
      <c r="B208" s="827" t="s">
        <v>1921</v>
      </c>
      <c r="C208" s="828">
        <v>1976</v>
      </c>
      <c r="D208" s="828" t="s">
        <v>2045</v>
      </c>
      <c r="E208" s="165">
        <v>270000</v>
      </c>
      <c r="F208" s="166">
        <v>0</v>
      </c>
      <c r="G208" s="167">
        <v>0</v>
      </c>
      <c r="H208" s="165">
        <f t="shared" si="9"/>
        <v>270000</v>
      </c>
      <c r="I208" s="166"/>
      <c r="J208" s="189"/>
    </row>
    <row r="209" spans="1:10" ht="18.75" customHeight="1">
      <c r="A209" s="206">
        <v>5</v>
      </c>
      <c r="B209" s="187" t="s">
        <v>2187</v>
      </c>
      <c r="C209" s="190">
        <v>2003</v>
      </c>
      <c r="D209" s="190" t="s">
        <v>2045</v>
      </c>
      <c r="E209" s="165">
        <v>270000</v>
      </c>
      <c r="F209" s="166">
        <v>0</v>
      </c>
      <c r="G209" s="167">
        <v>0</v>
      </c>
      <c r="H209" s="165">
        <f t="shared" si="9"/>
        <v>270000</v>
      </c>
      <c r="I209" s="166"/>
      <c r="J209" s="189"/>
    </row>
    <row r="210" spans="1:10" ht="18.75" customHeight="1">
      <c r="A210" s="206">
        <v>6</v>
      </c>
      <c r="B210" s="187" t="s">
        <v>2188</v>
      </c>
      <c r="C210" s="190">
        <v>1995</v>
      </c>
      <c r="D210" s="190" t="s">
        <v>2045</v>
      </c>
      <c r="E210" s="165">
        <v>270000</v>
      </c>
      <c r="F210" s="166">
        <v>0</v>
      </c>
      <c r="G210" s="167">
        <v>0</v>
      </c>
      <c r="H210" s="165">
        <f t="shared" si="9"/>
        <v>270000</v>
      </c>
      <c r="I210" s="166"/>
      <c r="J210" s="189"/>
    </row>
    <row r="211" spans="1:10" ht="18.75" customHeight="1">
      <c r="A211" s="206">
        <v>7</v>
      </c>
      <c r="B211" s="187" t="s">
        <v>2189</v>
      </c>
      <c r="C211" s="190">
        <v>1962</v>
      </c>
      <c r="D211" s="190" t="s">
        <v>1719</v>
      </c>
      <c r="E211" s="165">
        <v>270000</v>
      </c>
      <c r="F211" s="166">
        <v>0</v>
      </c>
      <c r="G211" s="167">
        <v>0</v>
      </c>
      <c r="H211" s="165">
        <f t="shared" si="9"/>
        <v>270000</v>
      </c>
      <c r="I211" s="166"/>
      <c r="J211" s="189"/>
    </row>
    <row r="212" spans="1:10" ht="18.75" customHeight="1">
      <c r="A212" s="206">
        <v>8</v>
      </c>
      <c r="B212" s="187" t="s">
        <v>2190</v>
      </c>
      <c r="C212" s="190">
        <v>1993</v>
      </c>
      <c r="D212" s="190" t="s">
        <v>2030</v>
      </c>
      <c r="E212" s="165">
        <v>270000</v>
      </c>
      <c r="F212" s="166">
        <v>0</v>
      </c>
      <c r="G212" s="167">
        <v>0</v>
      </c>
      <c r="H212" s="165">
        <f t="shared" si="9"/>
        <v>270000</v>
      </c>
      <c r="I212" s="166"/>
      <c r="J212" s="189"/>
    </row>
    <row r="213" spans="1:10" ht="18.75" customHeight="1">
      <c r="A213" s="206">
        <v>9</v>
      </c>
      <c r="B213" s="187" t="s">
        <v>2193</v>
      </c>
      <c r="C213" s="190">
        <v>1984</v>
      </c>
      <c r="D213" s="190" t="s">
        <v>1745</v>
      </c>
      <c r="E213" s="165">
        <v>270000</v>
      </c>
      <c r="F213" s="166">
        <v>0</v>
      </c>
      <c r="G213" s="167">
        <v>0</v>
      </c>
      <c r="H213" s="165">
        <f t="shared" si="9"/>
        <v>270000</v>
      </c>
      <c r="I213" s="166"/>
      <c r="J213" s="189"/>
    </row>
    <row r="214" spans="1:10" ht="18.75" customHeight="1">
      <c r="A214" s="206">
        <v>10</v>
      </c>
      <c r="B214" s="187" t="s">
        <v>2194</v>
      </c>
      <c r="C214" s="190">
        <v>1991</v>
      </c>
      <c r="D214" s="190" t="s">
        <v>1721</v>
      </c>
      <c r="E214" s="165">
        <v>270000</v>
      </c>
      <c r="F214" s="166">
        <v>0</v>
      </c>
      <c r="G214" s="167">
        <v>0</v>
      </c>
      <c r="H214" s="165">
        <f t="shared" si="9"/>
        <v>270000</v>
      </c>
      <c r="I214" s="166"/>
      <c r="J214" s="189"/>
    </row>
    <row r="215" spans="1:10" ht="18.75" customHeight="1">
      <c r="A215" s="206">
        <v>11</v>
      </c>
      <c r="B215" s="809" t="s">
        <v>1922</v>
      </c>
      <c r="C215" s="826">
        <v>1962</v>
      </c>
      <c r="D215" s="826" t="s">
        <v>1719</v>
      </c>
      <c r="E215" s="165">
        <v>270000</v>
      </c>
      <c r="F215" s="166">
        <v>0</v>
      </c>
      <c r="G215" s="167">
        <v>0</v>
      </c>
      <c r="H215" s="165">
        <f t="shared" si="9"/>
        <v>270000</v>
      </c>
      <c r="I215" s="166"/>
      <c r="J215" s="189"/>
    </row>
    <row r="216" spans="1:10" ht="18.75" customHeight="1">
      <c r="A216" s="206">
        <v>12</v>
      </c>
      <c r="B216" s="187" t="s">
        <v>2196</v>
      </c>
      <c r="C216" s="190">
        <v>1987</v>
      </c>
      <c r="D216" s="190" t="s">
        <v>1741</v>
      </c>
      <c r="E216" s="165">
        <v>270000</v>
      </c>
      <c r="F216" s="166">
        <v>0</v>
      </c>
      <c r="G216" s="167">
        <v>0</v>
      </c>
      <c r="H216" s="165">
        <f t="shared" si="9"/>
        <v>270000</v>
      </c>
      <c r="I216" s="166"/>
      <c r="J216" s="189"/>
    </row>
    <row r="217" spans="1:10" ht="18.75" customHeight="1">
      <c r="A217" s="206">
        <v>13</v>
      </c>
      <c r="B217" s="187" t="s">
        <v>2197</v>
      </c>
      <c r="C217" s="190">
        <v>1988</v>
      </c>
      <c r="D217" s="190" t="s">
        <v>1721</v>
      </c>
      <c r="E217" s="165">
        <v>270000</v>
      </c>
      <c r="F217" s="166">
        <v>0</v>
      </c>
      <c r="G217" s="167">
        <v>0</v>
      </c>
      <c r="H217" s="165">
        <f t="shared" si="9"/>
        <v>270000</v>
      </c>
      <c r="I217" s="166"/>
      <c r="J217" s="189"/>
    </row>
    <row r="218" spans="1:10" ht="18.75" customHeight="1">
      <c r="A218" s="206">
        <v>14</v>
      </c>
      <c r="B218" s="188" t="s">
        <v>2198</v>
      </c>
      <c r="C218" s="202">
        <v>1988</v>
      </c>
      <c r="D218" s="202" t="s">
        <v>1723</v>
      </c>
      <c r="E218" s="165">
        <v>270000</v>
      </c>
      <c r="F218" s="166">
        <v>0</v>
      </c>
      <c r="G218" s="167">
        <v>0</v>
      </c>
      <c r="H218" s="165">
        <f t="shared" si="9"/>
        <v>270000</v>
      </c>
      <c r="I218" s="166"/>
      <c r="J218" s="189"/>
    </row>
    <row r="219" spans="1:10" ht="18.75" customHeight="1">
      <c r="A219" s="206">
        <v>15</v>
      </c>
      <c r="B219" s="187" t="s">
        <v>2199</v>
      </c>
      <c r="C219" s="190">
        <v>1940</v>
      </c>
      <c r="D219" s="190" t="s">
        <v>2056</v>
      </c>
      <c r="E219" s="165">
        <v>270000</v>
      </c>
      <c r="F219" s="166">
        <v>0</v>
      </c>
      <c r="G219" s="167">
        <v>0</v>
      </c>
      <c r="H219" s="165">
        <f t="shared" si="9"/>
        <v>270000</v>
      </c>
      <c r="I219" s="166"/>
      <c r="J219" s="189"/>
    </row>
    <row r="220" spans="1:10" ht="18.75" customHeight="1">
      <c r="A220" s="206">
        <v>16</v>
      </c>
      <c r="B220" s="187" t="s">
        <v>2200</v>
      </c>
      <c r="C220" s="190">
        <v>1974</v>
      </c>
      <c r="D220" s="190" t="s">
        <v>1721</v>
      </c>
      <c r="E220" s="165">
        <v>270000</v>
      </c>
      <c r="F220" s="166">
        <v>0</v>
      </c>
      <c r="G220" s="167">
        <v>0</v>
      </c>
      <c r="H220" s="165">
        <f t="shared" si="9"/>
        <v>270000</v>
      </c>
      <c r="I220" s="166"/>
      <c r="J220" s="189"/>
    </row>
    <row r="221" spans="1:10" ht="18.75" customHeight="1">
      <c r="A221" s="206">
        <v>17</v>
      </c>
      <c r="B221" s="187" t="s">
        <v>2201</v>
      </c>
      <c r="C221" s="190">
        <v>2007</v>
      </c>
      <c r="D221" s="190" t="s">
        <v>2058</v>
      </c>
      <c r="E221" s="165">
        <v>270000</v>
      </c>
      <c r="F221" s="166">
        <v>0</v>
      </c>
      <c r="G221" s="167">
        <v>0</v>
      </c>
      <c r="H221" s="165">
        <f t="shared" si="9"/>
        <v>270000</v>
      </c>
      <c r="I221" s="166"/>
      <c r="J221" s="189"/>
    </row>
    <row r="222" spans="1:10" ht="18.75" customHeight="1">
      <c r="A222" s="206">
        <v>18</v>
      </c>
      <c r="B222" s="187" t="s">
        <v>2215</v>
      </c>
      <c r="C222" s="190">
        <v>1930</v>
      </c>
      <c r="D222" s="190" t="s">
        <v>1718</v>
      </c>
      <c r="E222" s="165">
        <v>270000</v>
      </c>
      <c r="F222" s="166">
        <v>0</v>
      </c>
      <c r="G222" s="167">
        <v>0</v>
      </c>
      <c r="H222" s="165">
        <f t="shared" si="9"/>
        <v>270000</v>
      </c>
      <c r="I222" s="166"/>
      <c r="J222" s="189"/>
    </row>
    <row r="223" spans="1:10" ht="18.75" customHeight="1">
      <c r="A223" s="206">
        <v>19</v>
      </c>
      <c r="B223" s="187" t="s">
        <v>2216</v>
      </c>
      <c r="C223" s="190">
        <v>1995</v>
      </c>
      <c r="D223" s="190" t="s">
        <v>2038</v>
      </c>
      <c r="E223" s="165">
        <v>270000</v>
      </c>
      <c r="F223" s="166">
        <v>0</v>
      </c>
      <c r="G223" s="167">
        <v>0</v>
      </c>
      <c r="H223" s="165">
        <f t="shared" si="9"/>
        <v>270000</v>
      </c>
      <c r="I223" s="166"/>
      <c r="J223" s="189"/>
    </row>
    <row r="224" spans="1:10" ht="18.75" customHeight="1">
      <c r="A224" s="206">
        <v>20</v>
      </c>
      <c r="B224" s="187" t="s">
        <v>2192</v>
      </c>
      <c r="C224" s="190">
        <v>1971</v>
      </c>
      <c r="D224" s="190" t="s">
        <v>1777</v>
      </c>
      <c r="E224" s="165">
        <v>270000</v>
      </c>
      <c r="F224" s="166">
        <v>0</v>
      </c>
      <c r="G224" s="167"/>
      <c r="H224" s="165">
        <f t="shared" si="9"/>
        <v>270000</v>
      </c>
      <c r="I224" s="166"/>
      <c r="J224" s="189"/>
    </row>
    <row r="225" spans="1:10" ht="18.75" customHeight="1">
      <c r="A225" s="206">
        <v>21</v>
      </c>
      <c r="B225" s="329" t="s">
        <v>1637</v>
      </c>
      <c r="C225" s="345">
        <v>1977</v>
      </c>
      <c r="D225" s="202" t="s">
        <v>1400</v>
      </c>
      <c r="E225" s="165">
        <v>270000</v>
      </c>
      <c r="F225" s="166"/>
      <c r="G225" s="167"/>
      <c r="H225" s="165">
        <f t="shared" si="9"/>
        <v>270000</v>
      </c>
      <c r="I225" s="166"/>
      <c r="J225" s="189"/>
    </row>
    <row r="226" spans="1:10" ht="18.75" customHeight="1">
      <c r="A226" s="206">
        <v>22</v>
      </c>
      <c r="B226" s="214" t="s">
        <v>2217</v>
      </c>
      <c r="C226" s="198">
        <v>1960</v>
      </c>
      <c r="D226" s="215" t="s">
        <v>1777</v>
      </c>
      <c r="E226" s="165">
        <v>270000</v>
      </c>
      <c r="F226" s="166">
        <v>0</v>
      </c>
      <c r="G226" s="167">
        <v>0</v>
      </c>
      <c r="H226" s="165">
        <f aca="true" t="shared" si="10" ref="H226:H235">G226+E226</f>
        <v>270000</v>
      </c>
      <c r="I226" s="166"/>
      <c r="J226" s="189"/>
    </row>
    <row r="227" spans="1:10" ht="18.75" customHeight="1">
      <c r="A227" s="206">
        <v>23</v>
      </c>
      <c r="B227" s="187" t="s">
        <v>2218</v>
      </c>
      <c r="C227" s="190">
        <v>1973</v>
      </c>
      <c r="D227" s="190" t="s">
        <v>1718</v>
      </c>
      <c r="E227" s="165">
        <v>270000</v>
      </c>
      <c r="F227" s="166">
        <v>0</v>
      </c>
      <c r="G227" s="167">
        <v>0</v>
      </c>
      <c r="H227" s="165">
        <f t="shared" si="10"/>
        <v>270000</v>
      </c>
      <c r="I227" s="166"/>
      <c r="J227" s="189"/>
    </row>
    <row r="228" spans="1:10" ht="18.75" customHeight="1">
      <c r="A228" s="206">
        <v>24</v>
      </c>
      <c r="B228" s="187" t="s">
        <v>2219</v>
      </c>
      <c r="C228" s="190">
        <v>1956</v>
      </c>
      <c r="D228" s="190" t="s">
        <v>1745</v>
      </c>
      <c r="E228" s="165">
        <v>270000</v>
      </c>
      <c r="F228" s="166">
        <v>0</v>
      </c>
      <c r="G228" s="167">
        <v>0</v>
      </c>
      <c r="H228" s="165">
        <f t="shared" si="10"/>
        <v>270000</v>
      </c>
      <c r="I228" s="166"/>
      <c r="J228" s="189"/>
    </row>
    <row r="229" spans="1:10" ht="18.75" customHeight="1">
      <c r="A229" s="206">
        <v>25</v>
      </c>
      <c r="B229" s="187" t="s">
        <v>2220</v>
      </c>
      <c r="C229" s="190">
        <v>1994</v>
      </c>
      <c r="D229" s="190" t="s">
        <v>1719</v>
      </c>
      <c r="E229" s="165">
        <v>270000</v>
      </c>
      <c r="F229" s="166">
        <v>0</v>
      </c>
      <c r="G229" s="167">
        <v>0</v>
      </c>
      <c r="H229" s="165">
        <f t="shared" si="10"/>
        <v>270000</v>
      </c>
      <c r="I229" s="166"/>
      <c r="J229" s="189"/>
    </row>
    <row r="230" spans="1:10" ht="18.75" customHeight="1">
      <c r="A230" s="206">
        <v>26</v>
      </c>
      <c r="B230" s="187" t="s">
        <v>2221</v>
      </c>
      <c r="C230" s="190">
        <v>1960</v>
      </c>
      <c r="D230" s="190" t="s">
        <v>2030</v>
      </c>
      <c r="E230" s="165">
        <v>270000</v>
      </c>
      <c r="F230" s="166">
        <v>0</v>
      </c>
      <c r="G230" s="167">
        <v>0</v>
      </c>
      <c r="H230" s="165">
        <f t="shared" si="10"/>
        <v>270000</v>
      </c>
      <c r="I230" s="166"/>
      <c r="J230" s="189"/>
    </row>
    <row r="231" spans="1:10" ht="18.75" customHeight="1">
      <c r="A231" s="206">
        <v>27</v>
      </c>
      <c r="B231" s="187" t="s">
        <v>2222</v>
      </c>
      <c r="C231" s="190">
        <v>1949</v>
      </c>
      <c r="D231" s="190" t="s">
        <v>1745</v>
      </c>
      <c r="E231" s="165">
        <v>270000</v>
      </c>
      <c r="F231" s="166">
        <v>0</v>
      </c>
      <c r="G231" s="167">
        <v>0</v>
      </c>
      <c r="H231" s="165">
        <f t="shared" si="10"/>
        <v>270000</v>
      </c>
      <c r="I231" s="166"/>
      <c r="J231" s="189"/>
    </row>
    <row r="232" spans="1:10" ht="18.75" customHeight="1">
      <c r="A232" s="206">
        <v>28</v>
      </c>
      <c r="B232" s="187" t="s">
        <v>2223</v>
      </c>
      <c r="C232" s="190">
        <v>1934</v>
      </c>
      <c r="D232" s="190" t="s">
        <v>1719</v>
      </c>
      <c r="E232" s="165">
        <v>270000</v>
      </c>
      <c r="F232" s="166">
        <v>0</v>
      </c>
      <c r="G232" s="167">
        <v>0</v>
      </c>
      <c r="H232" s="165">
        <f t="shared" si="10"/>
        <v>270000</v>
      </c>
      <c r="I232" s="166"/>
      <c r="J232" s="189"/>
    </row>
    <row r="233" spans="1:10" ht="18.75" customHeight="1">
      <c r="A233" s="206">
        <v>29</v>
      </c>
      <c r="B233" s="187" t="s">
        <v>2226</v>
      </c>
      <c r="C233" s="190">
        <v>1941</v>
      </c>
      <c r="D233" s="190" t="s">
        <v>1777</v>
      </c>
      <c r="E233" s="165">
        <v>270000</v>
      </c>
      <c r="F233" s="166">
        <v>0</v>
      </c>
      <c r="G233" s="167">
        <v>0</v>
      </c>
      <c r="H233" s="165">
        <f t="shared" si="10"/>
        <v>270000</v>
      </c>
      <c r="I233" s="166"/>
      <c r="J233" s="189"/>
    </row>
    <row r="234" spans="1:10" ht="18.75" customHeight="1">
      <c r="A234" s="206">
        <v>30</v>
      </c>
      <c r="B234" s="943" t="s">
        <v>2168</v>
      </c>
      <c r="C234" s="345">
        <v>1978</v>
      </c>
      <c r="D234" s="190" t="s">
        <v>1745</v>
      </c>
      <c r="E234" s="165">
        <v>270000</v>
      </c>
      <c r="F234" s="166"/>
      <c r="G234" s="944"/>
      <c r="H234" s="165">
        <f t="shared" si="10"/>
        <v>270000</v>
      </c>
      <c r="I234" s="166"/>
      <c r="J234" s="189"/>
    </row>
    <row r="235" spans="1:10" ht="18.75" customHeight="1">
      <c r="A235" s="206">
        <v>31</v>
      </c>
      <c r="B235" s="829" t="s">
        <v>1923</v>
      </c>
      <c r="C235" s="830">
        <v>1944</v>
      </c>
      <c r="D235" s="828" t="s">
        <v>1924</v>
      </c>
      <c r="E235" s="776">
        <v>270000</v>
      </c>
      <c r="F235" s="777"/>
      <c r="G235" s="778"/>
      <c r="H235" s="776">
        <f t="shared" si="10"/>
        <v>270000</v>
      </c>
      <c r="I235" s="777"/>
      <c r="J235" s="978"/>
    </row>
    <row r="236" spans="1:10" ht="18.75" customHeight="1">
      <c r="A236" s="1485" t="s">
        <v>2672</v>
      </c>
      <c r="B236" s="1486"/>
      <c r="C236" s="1486"/>
      <c r="D236" s="1487"/>
      <c r="E236" s="204">
        <f>SUM(E205:E235)</f>
        <v>8370000</v>
      </c>
      <c r="F236" s="204">
        <f>SUM(F226:F235)</f>
        <v>0</v>
      </c>
      <c r="G236" s="193"/>
      <c r="H236" s="204">
        <f>G236+E236</f>
        <v>8370000</v>
      </c>
      <c r="I236" s="166"/>
      <c r="J236" s="189"/>
    </row>
    <row r="237" spans="1:11" ht="18.75" customHeight="1">
      <c r="A237" s="190"/>
      <c r="B237" s="1513" t="s">
        <v>586</v>
      </c>
      <c r="C237" s="1514"/>
      <c r="D237" s="1515"/>
      <c r="E237" s="190"/>
      <c r="F237" s="190"/>
      <c r="G237" s="190"/>
      <c r="H237" s="190"/>
      <c r="I237" s="534"/>
      <c r="J237" s="534"/>
      <c r="K237" s="375"/>
    </row>
    <row r="238" spans="1:11" ht="18.75" customHeight="1">
      <c r="A238" s="187">
        <v>1</v>
      </c>
      <c r="B238" s="1516" t="s">
        <v>1045</v>
      </c>
      <c r="C238" s="1517"/>
      <c r="D238" s="1518"/>
      <c r="E238" s="165" t="s">
        <v>1718</v>
      </c>
      <c r="F238" s="165"/>
      <c r="G238" s="165"/>
      <c r="H238" s="165">
        <v>5400000</v>
      </c>
      <c r="I238" s="534"/>
      <c r="J238" s="534"/>
      <c r="K238" s="375"/>
    </row>
    <row r="239" spans="1:10" ht="18.75" customHeight="1">
      <c r="A239" s="187" t="s">
        <v>2672</v>
      </c>
      <c r="B239" s="187"/>
      <c r="C239" s="187"/>
      <c r="D239" s="187"/>
      <c r="E239" s="779"/>
      <c r="F239" s="186"/>
      <c r="G239" s="216"/>
      <c r="H239" s="204">
        <v>5400000</v>
      </c>
      <c r="I239" s="205"/>
      <c r="J239" s="189"/>
    </row>
    <row r="240" spans="1:10" ht="18.75" customHeight="1">
      <c r="A240" s="1485" t="s">
        <v>1234</v>
      </c>
      <c r="B240" s="1486"/>
      <c r="C240" s="1487"/>
      <c r="D240" s="163"/>
      <c r="E240" s="193">
        <f>E236+E203+E200+E196+E185+E179++E169+E148+E136+E121+E78+E13+E239</f>
        <v>77625000</v>
      </c>
      <c r="F240" s="204"/>
      <c r="G240" s="930">
        <f>G239+G236+G203+G196+G185+G179+G169+G148+G136+G121+G78+G13</f>
        <v>2970000</v>
      </c>
      <c r="H240" s="522">
        <f>H236+H203+H200+H196+H185+H179+H169+H148+H136+H121+H78+H13+H239</f>
        <v>85995000</v>
      </c>
      <c r="I240" s="205"/>
      <c r="J240" s="189"/>
    </row>
    <row r="241" spans="1:10" ht="18.75" customHeight="1">
      <c r="A241" s="1482" t="s">
        <v>1046</v>
      </c>
      <c r="B241" s="1482"/>
      <c r="C241" s="1482"/>
      <c r="D241" s="1482"/>
      <c r="E241" s="1482"/>
      <c r="F241" s="1482"/>
      <c r="G241" s="1482"/>
      <c r="H241" s="1482"/>
      <c r="I241" s="1482"/>
      <c r="J241" s="1482"/>
    </row>
    <row r="242" spans="1:10" ht="18.75" customHeight="1">
      <c r="A242" s="535"/>
      <c r="B242" s="403"/>
      <c r="C242" s="536"/>
      <c r="D242" s="1482" t="s">
        <v>2518</v>
      </c>
      <c r="E242" s="1482"/>
      <c r="F242" s="1482"/>
      <c r="G242" s="1482"/>
      <c r="H242" s="1482"/>
      <c r="I242" s="1482"/>
      <c r="J242" s="1482"/>
    </row>
    <row r="243" spans="1:11" ht="18.75" customHeight="1">
      <c r="A243" s="535"/>
      <c r="B243" s="217" t="s">
        <v>1785</v>
      </c>
      <c r="C243" s="218"/>
      <c r="D243" s="219" t="s">
        <v>2736</v>
      </c>
      <c r="E243" s="1483" t="s">
        <v>633</v>
      </c>
      <c r="F243" s="1483"/>
      <c r="G243" s="1483"/>
      <c r="H243" s="1483"/>
      <c r="I243" s="1483"/>
      <c r="J243" s="537"/>
      <c r="K243" s="538"/>
    </row>
    <row r="244" spans="1:11" ht="18.75" customHeight="1">
      <c r="A244" s="535"/>
      <c r="B244" s="539"/>
      <c r="C244" s="536"/>
      <c r="D244" s="380"/>
      <c r="E244" s="539"/>
      <c r="F244" s="539"/>
      <c r="G244" s="539"/>
      <c r="H244" s="539"/>
      <c r="I244" s="539"/>
      <c r="J244" s="539"/>
      <c r="K244" s="538"/>
    </row>
    <row r="245" spans="1:11" ht="18.75" customHeight="1">
      <c r="A245" s="535"/>
      <c r="B245" s="539"/>
      <c r="C245" s="536"/>
      <c r="D245" s="380"/>
      <c r="E245" s="539"/>
      <c r="F245" s="539"/>
      <c r="G245" s="539"/>
      <c r="H245" s="539"/>
      <c r="I245" s="539"/>
      <c r="J245" s="539"/>
      <c r="K245" s="538"/>
    </row>
    <row r="246" spans="1:11" ht="18.75" customHeight="1">
      <c r="A246" s="535"/>
      <c r="B246" s="539"/>
      <c r="C246" s="536"/>
      <c r="D246" s="380"/>
      <c r="E246" s="539"/>
      <c r="F246" s="539"/>
      <c r="G246" s="539"/>
      <c r="H246" s="539"/>
      <c r="I246" s="539"/>
      <c r="J246" s="539"/>
      <c r="K246" s="538"/>
    </row>
    <row r="247" spans="1:10" ht="18.75" customHeight="1">
      <c r="A247" s="542"/>
      <c r="B247" s="543" t="s">
        <v>2067</v>
      </c>
      <c r="C247" s="1484" t="s">
        <v>909</v>
      </c>
      <c r="D247" s="1484"/>
      <c r="E247" s="1484"/>
      <c r="F247" s="544"/>
      <c r="G247" s="541"/>
      <c r="H247" s="541"/>
      <c r="I247" s="540"/>
      <c r="J247" s="540"/>
    </row>
    <row r="248" spans="1:10" ht="18.75" customHeight="1">
      <c r="A248" s="535"/>
      <c r="B248" s="540"/>
      <c r="C248" s="540"/>
      <c r="D248" s="540"/>
      <c r="E248" s="540"/>
      <c r="F248" s="540"/>
      <c r="G248" s="541"/>
      <c r="H248" s="541"/>
      <c r="I248" s="540"/>
      <c r="J248" s="540"/>
    </row>
    <row r="249" spans="1:10" ht="18.75" customHeight="1">
      <c r="A249" s="535"/>
      <c r="B249" s="220"/>
      <c r="C249" s="1480"/>
      <c r="D249" s="1480"/>
      <c r="E249" s="1480"/>
      <c r="F249" s="1481"/>
      <c r="G249" s="1481"/>
      <c r="H249" s="1481"/>
      <c r="I249" s="540"/>
      <c r="J249" s="540"/>
    </row>
    <row r="250" spans="1:10" ht="18.75" customHeight="1">
      <c r="A250" s="535"/>
      <c r="B250" s="1444" t="s">
        <v>585</v>
      </c>
      <c r="C250" s="1444"/>
      <c r="D250" s="1444"/>
      <c r="E250" s="1444"/>
      <c r="F250" s="1444"/>
      <c r="G250" s="1444"/>
      <c r="H250" s="1444"/>
      <c r="I250" s="540"/>
      <c r="J250" s="540"/>
    </row>
    <row r="251" spans="1:10" ht="18.75" customHeight="1">
      <c r="A251" s="535"/>
      <c r="B251" s="222" t="s">
        <v>584</v>
      </c>
      <c r="C251" s="1444" t="s">
        <v>607</v>
      </c>
      <c r="D251" s="1444"/>
      <c r="E251" s="1444"/>
      <c r="F251" s="1444"/>
      <c r="G251" s="1444"/>
      <c r="H251" s="1444"/>
      <c r="I251" s="223"/>
      <c r="J251" s="221"/>
    </row>
    <row r="252" spans="1:10" ht="18.75" customHeight="1">
      <c r="A252" s="535"/>
      <c r="B252" s="540"/>
      <c r="C252" s="540"/>
      <c r="D252" s="540"/>
      <c r="E252" s="540"/>
      <c r="F252" s="540"/>
      <c r="G252" s="541"/>
      <c r="H252" s="541"/>
      <c r="I252" s="540"/>
      <c r="J252" s="540"/>
    </row>
    <row r="253" ht="18.75" customHeight="1">
      <c r="F253" s="201"/>
    </row>
    <row r="254" ht="18.75" customHeight="1">
      <c r="F254" s="201"/>
    </row>
    <row r="256" spans="8:10" ht="18.75" customHeight="1">
      <c r="H256" s="224"/>
      <c r="I256" s="224"/>
      <c r="J256" s="224"/>
    </row>
  </sheetData>
  <mergeCells count="45">
    <mergeCell ref="A14:J14"/>
    <mergeCell ref="A240:C240"/>
    <mergeCell ref="A236:D236"/>
    <mergeCell ref="B237:D237"/>
    <mergeCell ref="B238:D238"/>
    <mergeCell ref="A78:D78"/>
    <mergeCell ref="A79:J79"/>
    <mergeCell ref="A121:D121"/>
    <mergeCell ref="A137:D137"/>
    <mergeCell ref="E137:J137"/>
    <mergeCell ref="A13:D13"/>
    <mergeCell ref="I6:I7"/>
    <mergeCell ref="F6:G6"/>
    <mergeCell ref="B8:J8"/>
    <mergeCell ref="J6:J7"/>
    <mergeCell ref="A6:A7"/>
    <mergeCell ref="B6:B7"/>
    <mergeCell ref="C6:C7"/>
    <mergeCell ref="H6:H7"/>
    <mergeCell ref="D6:D7"/>
    <mergeCell ref="E6:E7"/>
    <mergeCell ref="A1:B1"/>
    <mergeCell ref="A2:B2"/>
    <mergeCell ref="D4:F4"/>
    <mergeCell ref="A5:J5"/>
    <mergeCell ref="A123:J123"/>
    <mergeCell ref="B136:D136"/>
    <mergeCell ref="A149:J149"/>
    <mergeCell ref="A169:D169"/>
    <mergeCell ref="A170:J170"/>
    <mergeCell ref="A180:J180"/>
    <mergeCell ref="A185:D185"/>
    <mergeCell ref="A186:J186"/>
    <mergeCell ref="A196:D196"/>
    <mergeCell ref="A197:J197"/>
    <mergeCell ref="A204:J204"/>
    <mergeCell ref="A203:D203"/>
    <mergeCell ref="A241:J241"/>
    <mergeCell ref="D242:J242"/>
    <mergeCell ref="E243:I243"/>
    <mergeCell ref="C247:E247"/>
    <mergeCell ref="C249:E249"/>
    <mergeCell ref="F249:H249"/>
    <mergeCell ref="B250:H250"/>
    <mergeCell ref="C251:H251"/>
  </mergeCells>
  <printOptions/>
  <pageMargins left="0.35" right="0.2" top="0.54" bottom="0.39" header="0.58" footer="0.38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4"/>
  <sheetViews>
    <sheetView workbookViewId="0" topLeftCell="A334">
      <selection activeCell="B345" sqref="B345:I345"/>
    </sheetView>
  </sheetViews>
  <sheetFormatPr defaultColWidth="9.00390625" defaultRowHeight="19.5" customHeight="1"/>
  <cols>
    <col min="1" max="1" width="4.75390625" style="423" customWidth="1"/>
    <col min="2" max="2" width="17.875" style="489" customWidth="1"/>
    <col min="3" max="3" width="6.00390625" style="423" customWidth="1"/>
    <col min="4" max="4" width="9.75390625" style="423" customWidth="1"/>
    <col min="5" max="5" width="11.375" style="490" customWidth="1"/>
    <col min="6" max="6" width="4.75390625" style="423" customWidth="1"/>
    <col min="7" max="7" width="8.625" style="490" customWidth="1"/>
    <col min="8" max="8" width="11.25390625" style="490" customWidth="1"/>
    <col min="9" max="9" width="7.50390625" style="423" customWidth="1"/>
    <col min="10" max="10" width="9.875" style="490" customWidth="1"/>
    <col min="11" max="11" width="6.625" style="423" customWidth="1"/>
    <col min="12" max="12" width="21.50390625" style="423" customWidth="1"/>
    <col min="13" max="16384" width="9.00390625" style="423" customWidth="1"/>
  </cols>
  <sheetData>
    <row r="1" spans="1:10" ht="19.5" customHeight="1">
      <c r="A1" s="422" t="s">
        <v>2227</v>
      </c>
      <c r="B1" s="422"/>
      <c r="C1" s="346"/>
      <c r="D1" s="346"/>
      <c r="E1" s="347"/>
      <c r="F1" s="348"/>
      <c r="G1" s="347"/>
      <c r="H1" s="349"/>
      <c r="I1" s="350"/>
      <c r="J1" s="863"/>
    </row>
    <row r="2" spans="1:10" ht="19.5" customHeight="1">
      <c r="A2" s="1550" t="s">
        <v>634</v>
      </c>
      <c r="B2" s="1550"/>
      <c r="C2" s="346"/>
      <c r="D2" s="346"/>
      <c r="E2" s="347"/>
      <c r="F2" s="348"/>
      <c r="G2" s="347"/>
      <c r="H2" s="349"/>
      <c r="I2" s="350"/>
      <c r="J2" s="863"/>
    </row>
    <row r="3" spans="1:10" ht="19.5" customHeight="1">
      <c r="A3" s="348"/>
      <c r="B3" s="1553" t="s">
        <v>625</v>
      </c>
      <c r="C3" s="1553"/>
      <c r="D3" s="1553"/>
      <c r="E3" s="1553"/>
      <c r="F3" s="1553"/>
      <c r="G3" s="1553"/>
      <c r="H3" s="1553"/>
      <c r="I3" s="1553"/>
      <c r="J3" s="1553"/>
    </row>
    <row r="4" spans="1:10" ht="19.5" customHeight="1">
      <c r="A4" s="352"/>
      <c r="B4" s="353"/>
      <c r="C4" s="351"/>
      <c r="D4" s="1551" t="s">
        <v>2517</v>
      </c>
      <c r="E4" s="1551"/>
      <c r="F4" s="1551"/>
      <c r="G4" s="1551"/>
      <c r="H4" s="354"/>
      <c r="I4" s="355"/>
      <c r="J4" s="864"/>
    </row>
    <row r="5" spans="1:10" ht="19.5" customHeight="1">
      <c r="A5" s="1552" t="s">
        <v>2409</v>
      </c>
      <c r="B5" s="1552"/>
      <c r="C5" s="1552"/>
      <c r="D5" s="1552"/>
      <c r="E5" s="1552"/>
      <c r="F5" s="1552"/>
      <c r="G5" s="1552"/>
      <c r="H5" s="1552"/>
      <c r="I5" s="1552"/>
      <c r="J5" s="1552"/>
    </row>
    <row r="6" spans="1:12" ht="19.5" customHeight="1">
      <c r="A6" s="1558" t="s">
        <v>1229</v>
      </c>
      <c r="B6" s="1560" t="s">
        <v>1230</v>
      </c>
      <c r="C6" s="1562" t="s">
        <v>1237</v>
      </c>
      <c r="D6" s="1562" t="s">
        <v>2228</v>
      </c>
      <c r="E6" s="1554" t="s">
        <v>1231</v>
      </c>
      <c r="F6" s="1564" t="s">
        <v>1232</v>
      </c>
      <c r="G6" s="1565"/>
      <c r="H6" s="1562" t="s">
        <v>1236</v>
      </c>
      <c r="I6" s="1558" t="s">
        <v>1235</v>
      </c>
      <c r="J6" s="1562" t="s">
        <v>1558</v>
      </c>
      <c r="L6" s="423" t="s">
        <v>1297</v>
      </c>
    </row>
    <row r="7" spans="1:10" ht="30.75" customHeight="1">
      <c r="A7" s="1559"/>
      <c r="B7" s="1561"/>
      <c r="C7" s="1563"/>
      <c r="D7" s="1563"/>
      <c r="E7" s="1555"/>
      <c r="F7" s="425" t="s">
        <v>1322</v>
      </c>
      <c r="G7" s="426" t="s">
        <v>1233</v>
      </c>
      <c r="H7" s="1563"/>
      <c r="I7" s="1559"/>
      <c r="J7" s="1563"/>
    </row>
    <row r="8" spans="1:10" ht="19.5" customHeight="1">
      <c r="A8" s="427">
        <v>1</v>
      </c>
      <c r="B8" s="1545" t="s">
        <v>1057</v>
      </c>
      <c r="C8" s="1546"/>
      <c r="D8" s="1546"/>
      <c r="E8" s="1546"/>
      <c r="F8" s="1546"/>
      <c r="G8" s="428"/>
      <c r="H8" s="428"/>
      <c r="I8" s="429"/>
      <c r="J8" s="865"/>
    </row>
    <row r="9" spans="1:10" ht="19.5" customHeight="1">
      <c r="A9" s="430">
        <v>1</v>
      </c>
      <c r="B9" s="431" t="s">
        <v>2229</v>
      </c>
      <c r="C9" s="432">
        <v>1957</v>
      </c>
      <c r="D9" s="431" t="s">
        <v>2230</v>
      </c>
      <c r="E9" s="433">
        <v>270000</v>
      </c>
      <c r="F9" s="434"/>
      <c r="G9" s="433"/>
      <c r="H9" s="433">
        <v>270000</v>
      </c>
      <c r="I9" s="435"/>
      <c r="J9" s="447"/>
    </row>
    <row r="10" spans="1:10" ht="19.5" customHeight="1">
      <c r="A10" s="430">
        <v>2</v>
      </c>
      <c r="B10" s="431" t="s">
        <v>2235</v>
      </c>
      <c r="C10" s="432">
        <v>1969</v>
      </c>
      <c r="D10" s="431" t="s">
        <v>2230</v>
      </c>
      <c r="E10" s="433">
        <v>270000</v>
      </c>
      <c r="F10" s="434"/>
      <c r="G10" s="433"/>
      <c r="H10" s="433">
        <v>270000</v>
      </c>
      <c r="I10" s="435"/>
      <c r="J10" s="447"/>
    </row>
    <row r="11" spans="1:10" ht="19.5" customHeight="1">
      <c r="A11" s="430">
        <v>3</v>
      </c>
      <c r="B11" s="431" t="s">
        <v>577</v>
      </c>
      <c r="C11" s="432">
        <v>1967</v>
      </c>
      <c r="D11" s="431" t="s">
        <v>2236</v>
      </c>
      <c r="E11" s="433">
        <v>270000</v>
      </c>
      <c r="F11" s="434"/>
      <c r="G11" s="433"/>
      <c r="H11" s="433">
        <v>270000</v>
      </c>
      <c r="I11" s="435"/>
      <c r="J11" s="447"/>
    </row>
    <row r="12" spans="1:10" ht="19.5" customHeight="1">
      <c r="A12" s="430">
        <v>4</v>
      </c>
      <c r="B12" s="436" t="s">
        <v>1059</v>
      </c>
      <c r="C12" s="432">
        <v>1976</v>
      </c>
      <c r="D12" s="431" t="s">
        <v>2230</v>
      </c>
      <c r="E12" s="433">
        <v>270000</v>
      </c>
      <c r="F12" s="434"/>
      <c r="G12" s="433"/>
      <c r="H12" s="433">
        <f>SUM(E12:G12)</f>
        <v>270000</v>
      </c>
      <c r="I12" s="435"/>
      <c r="J12" s="447"/>
    </row>
    <row r="13" spans="1:10" ht="19.5" customHeight="1">
      <c r="A13" s="430">
        <v>5</v>
      </c>
      <c r="B13" s="436" t="s">
        <v>1060</v>
      </c>
      <c r="C13" s="432">
        <v>1993</v>
      </c>
      <c r="D13" s="431" t="s">
        <v>2230</v>
      </c>
      <c r="E13" s="433">
        <v>270000</v>
      </c>
      <c r="F13" s="434"/>
      <c r="G13" s="433"/>
      <c r="H13" s="433">
        <f>SUM(E13:G13)</f>
        <v>270000</v>
      </c>
      <c r="I13" s="435"/>
      <c r="J13" s="447"/>
    </row>
    <row r="14" spans="1:10" ht="19.5" customHeight="1">
      <c r="A14" s="430">
        <v>6</v>
      </c>
      <c r="B14" s="436" t="s">
        <v>1061</v>
      </c>
      <c r="C14" s="432">
        <v>1965</v>
      </c>
      <c r="D14" s="431" t="s">
        <v>2230</v>
      </c>
      <c r="E14" s="433">
        <v>270000</v>
      </c>
      <c r="F14" s="434"/>
      <c r="G14" s="433"/>
      <c r="H14" s="433">
        <f>SUM(E14:G14)</f>
        <v>270000</v>
      </c>
      <c r="I14" s="435"/>
      <c r="J14" s="447"/>
    </row>
    <row r="15" spans="1:10" ht="19.5" customHeight="1">
      <c r="A15" s="430">
        <v>7</v>
      </c>
      <c r="B15" s="436" t="s">
        <v>1062</v>
      </c>
      <c r="C15" s="432">
        <v>1963</v>
      </c>
      <c r="D15" s="431" t="s">
        <v>2237</v>
      </c>
      <c r="E15" s="433">
        <v>270000</v>
      </c>
      <c r="F15" s="434"/>
      <c r="G15" s="433"/>
      <c r="H15" s="433">
        <f>SUM(E15:G15)</f>
        <v>270000</v>
      </c>
      <c r="I15" s="435"/>
      <c r="J15" s="447"/>
    </row>
    <row r="16" spans="1:10" ht="19.5" customHeight="1">
      <c r="A16" s="437">
        <v>8</v>
      </c>
      <c r="B16" s="436" t="s">
        <v>2402</v>
      </c>
      <c r="C16" s="432">
        <v>1967</v>
      </c>
      <c r="D16" s="431" t="s">
        <v>2249</v>
      </c>
      <c r="E16" s="433">
        <v>270000</v>
      </c>
      <c r="F16" s="434"/>
      <c r="G16" s="433"/>
      <c r="H16" s="433">
        <f>SUM(E16:G16)</f>
        <v>270000</v>
      </c>
      <c r="I16" s="435"/>
      <c r="J16" s="447"/>
    </row>
    <row r="17" spans="1:10" ht="19.5" customHeight="1">
      <c r="A17" s="430">
        <v>9</v>
      </c>
      <c r="B17" s="436" t="s">
        <v>1250</v>
      </c>
      <c r="C17" s="432">
        <v>1980</v>
      </c>
      <c r="D17" s="431" t="s">
        <v>2252</v>
      </c>
      <c r="E17" s="433">
        <v>270000</v>
      </c>
      <c r="F17" s="434"/>
      <c r="G17" s="433"/>
      <c r="H17" s="433">
        <f>E17+G17</f>
        <v>270000</v>
      </c>
      <c r="I17" s="435"/>
      <c r="J17" s="447"/>
    </row>
    <row r="18" spans="1:10" ht="19.5" customHeight="1">
      <c r="A18" s="437">
        <v>10</v>
      </c>
      <c r="B18" s="431" t="s">
        <v>2238</v>
      </c>
      <c r="C18" s="432">
        <v>1971</v>
      </c>
      <c r="D18" s="431" t="s">
        <v>2237</v>
      </c>
      <c r="E18" s="433">
        <v>270000</v>
      </c>
      <c r="F18" s="434"/>
      <c r="G18" s="433"/>
      <c r="H18" s="433">
        <f>E18+G18</f>
        <v>270000</v>
      </c>
      <c r="I18" s="435"/>
      <c r="J18" s="447"/>
    </row>
    <row r="19" spans="1:10" ht="19.5" customHeight="1">
      <c r="A19" s="945">
        <v>11</v>
      </c>
      <c r="B19" s="431" t="s">
        <v>578</v>
      </c>
      <c r="C19" s="432">
        <v>1965</v>
      </c>
      <c r="D19" s="431" t="s">
        <v>2237</v>
      </c>
      <c r="E19" s="433">
        <v>270000</v>
      </c>
      <c r="F19" s="434"/>
      <c r="G19" s="433"/>
      <c r="H19" s="433">
        <f>E19+G19</f>
        <v>270000</v>
      </c>
      <c r="I19" s="435"/>
      <c r="J19" s="946"/>
    </row>
    <row r="20" spans="1:11" ht="19.5" customHeight="1">
      <c r="A20" s="423">
        <v>12</v>
      </c>
      <c r="B20" s="489" t="s">
        <v>1174</v>
      </c>
      <c r="C20" s="423">
        <v>1992</v>
      </c>
      <c r="D20" s="423" t="s">
        <v>2169</v>
      </c>
      <c r="E20" s="433">
        <v>270000</v>
      </c>
      <c r="F20" s="434"/>
      <c r="G20" s="433"/>
      <c r="H20" s="433">
        <f>E20+G20</f>
        <v>270000</v>
      </c>
      <c r="I20" s="435"/>
      <c r="J20" s="423"/>
      <c r="K20" s="447"/>
    </row>
    <row r="21" spans="1:10" ht="19.5" customHeight="1">
      <c r="A21" s="438"/>
      <c r="B21" s="1539" t="s">
        <v>2672</v>
      </c>
      <c r="C21" s="1540"/>
      <c r="D21" s="1541"/>
      <c r="E21" s="439">
        <f>SUM(E9:E20)</f>
        <v>3240000</v>
      </c>
      <c r="F21" s="440"/>
      <c r="G21" s="439"/>
      <c r="H21" s="439">
        <f>SUM(E21:G21)</f>
        <v>3240000</v>
      </c>
      <c r="I21" s="441"/>
      <c r="J21" s="426"/>
    </row>
    <row r="22" spans="1:10" ht="19.5" customHeight="1">
      <c r="A22" s="427">
        <v>2</v>
      </c>
      <c r="B22" s="1545" t="s">
        <v>1058</v>
      </c>
      <c r="C22" s="1546"/>
      <c r="D22" s="1546"/>
      <c r="E22" s="1546"/>
      <c r="F22" s="1546"/>
      <c r="G22" s="428"/>
      <c r="H22" s="428"/>
      <c r="I22" s="429"/>
      <c r="J22" s="865"/>
    </row>
    <row r="23" spans="1:10" ht="19.5" customHeight="1">
      <c r="A23" s="430">
        <v>1</v>
      </c>
      <c r="B23" s="431" t="s">
        <v>2239</v>
      </c>
      <c r="C23" s="432">
        <v>1959</v>
      </c>
      <c r="D23" s="431" t="s">
        <v>2237</v>
      </c>
      <c r="E23" s="433">
        <v>540000</v>
      </c>
      <c r="F23" s="434"/>
      <c r="G23" s="442"/>
      <c r="H23" s="433">
        <v>540000</v>
      </c>
      <c r="I23" s="435"/>
      <c r="J23" s="447"/>
    </row>
    <row r="24" spans="1:10" ht="19.5" customHeight="1">
      <c r="A24" s="430">
        <v>2</v>
      </c>
      <c r="B24" s="443" t="s">
        <v>2241</v>
      </c>
      <c r="C24" s="432">
        <v>1983</v>
      </c>
      <c r="D24" s="443" t="s">
        <v>2242</v>
      </c>
      <c r="E24" s="433">
        <v>540000</v>
      </c>
      <c r="F24" s="434"/>
      <c r="G24" s="442"/>
      <c r="H24" s="433">
        <v>540000</v>
      </c>
      <c r="I24" s="435"/>
      <c r="J24" s="447"/>
    </row>
    <row r="25" spans="1:10" ht="19.5" customHeight="1">
      <c r="A25" s="430">
        <v>3</v>
      </c>
      <c r="B25" s="431" t="s">
        <v>579</v>
      </c>
      <c r="C25" s="432">
        <v>1969</v>
      </c>
      <c r="D25" s="431" t="s">
        <v>2243</v>
      </c>
      <c r="E25" s="433">
        <v>540000</v>
      </c>
      <c r="F25" s="434"/>
      <c r="G25" s="442"/>
      <c r="H25" s="433">
        <v>540000</v>
      </c>
      <c r="I25" s="435"/>
      <c r="J25" s="447"/>
    </row>
    <row r="26" spans="1:10" ht="19.5" customHeight="1">
      <c r="A26" s="430">
        <v>4</v>
      </c>
      <c r="B26" s="431" t="s">
        <v>319</v>
      </c>
      <c r="C26" s="432">
        <v>1990</v>
      </c>
      <c r="D26" s="431" t="s">
        <v>320</v>
      </c>
      <c r="E26" s="433">
        <v>540000</v>
      </c>
      <c r="F26" s="434"/>
      <c r="G26" s="442"/>
      <c r="H26" s="433">
        <f>SUM(E26:G26)</f>
        <v>540000</v>
      </c>
      <c r="I26" s="435"/>
      <c r="J26" s="447"/>
    </row>
    <row r="27" spans="1:10" ht="19.5" customHeight="1">
      <c r="A27" s="444"/>
      <c r="B27" s="1539" t="s">
        <v>2672</v>
      </c>
      <c r="C27" s="1540"/>
      <c r="D27" s="1541"/>
      <c r="E27" s="439">
        <f>SUM(E23:E26)</f>
        <v>2160000</v>
      </c>
      <c r="F27" s="440"/>
      <c r="G27" s="439"/>
      <c r="H27" s="439">
        <f>SUM(H23:H26)</f>
        <v>2160000</v>
      </c>
      <c r="I27" s="441"/>
      <c r="J27" s="426"/>
    </row>
    <row r="28" spans="1:10" ht="19.5" customHeight="1">
      <c r="A28" s="427">
        <v>3</v>
      </c>
      <c r="B28" s="445" t="s">
        <v>593</v>
      </c>
      <c r="C28" s="429"/>
      <c r="D28" s="446"/>
      <c r="E28" s="428"/>
      <c r="F28" s="429"/>
      <c r="G28" s="428"/>
      <c r="H28" s="428"/>
      <c r="I28" s="429"/>
      <c r="J28" s="865"/>
    </row>
    <row r="29" spans="1:10" ht="19.5" customHeight="1">
      <c r="A29" s="430">
        <v>1</v>
      </c>
      <c r="B29" s="431" t="s">
        <v>2244</v>
      </c>
      <c r="C29" s="435">
        <v>1936</v>
      </c>
      <c r="D29" s="431" t="s">
        <v>2237</v>
      </c>
      <c r="E29" s="433">
        <v>405000</v>
      </c>
      <c r="F29" s="435"/>
      <c r="G29" s="447"/>
      <c r="H29" s="433">
        <v>405000</v>
      </c>
      <c r="I29" s="435"/>
      <c r="J29" s="447"/>
    </row>
    <row r="30" spans="1:10" ht="19.5" customHeight="1">
      <c r="A30" s="430">
        <v>2</v>
      </c>
      <c r="B30" s="431" t="s">
        <v>2245</v>
      </c>
      <c r="C30" s="435">
        <v>1939</v>
      </c>
      <c r="D30" s="431" t="s">
        <v>2237</v>
      </c>
      <c r="E30" s="433">
        <v>405000</v>
      </c>
      <c r="F30" s="435"/>
      <c r="G30" s="447"/>
      <c r="H30" s="433">
        <v>405000</v>
      </c>
      <c r="I30" s="435"/>
      <c r="J30" s="447"/>
    </row>
    <row r="31" spans="1:10" ht="19.5" customHeight="1">
      <c r="A31" s="430">
        <v>3</v>
      </c>
      <c r="B31" s="431" t="s">
        <v>2246</v>
      </c>
      <c r="C31" s="435">
        <v>1942</v>
      </c>
      <c r="D31" s="431" t="s">
        <v>2237</v>
      </c>
      <c r="E31" s="433">
        <v>405000</v>
      </c>
      <c r="F31" s="435"/>
      <c r="G31" s="447"/>
      <c r="H31" s="433">
        <v>405000</v>
      </c>
      <c r="I31" s="435"/>
      <c r="J31" s="447"/>
    </row>
    <row r="32" spans="1:10" ht="19.5" customHeight="1">
      <c r="A32" s="430">
        <v>4</v>
      </c>
      <c r="B32" s="431" t="s">
        <v>2248</v>
      </c>
      <c r="C32" s="435">
        <v>1950</v>
      </c>
      <c r="D32" s="431" t="s">
        <v>2249</v>
      </c>
      <c r="E32" s="433">
        <v>405000</v>
      </c>
      <c r="F32" s="435"/>
      <c r="G32" s="447"/>
      <c r="H32" s="433">
        <v>405000</v>
      </c>
      <c r="I32" s="435"/>
      <c r="J32" s="447"/>
    </row>
    <row r="33" spans="1:10" ht="19.5" customHeight="1">
      <c r="A33" s="430">
        <v>5</v>
      </c>
      <c r="B33" s="431" t="s">
        <v>2250</v>
      </c>
      <c r="C33" s="435">
        <v>1940</v>
      </c>
      <c r="D33" s="431" t="s">
        <v>2243</v>
      </c>
      <c r="E33" s="433">
        <v>405000</v>
      </c>
      <c r="F33" s="435"/>
      <c r="G33" s="447"/>
      <c r="H33" s="433">
        <v>405000</v>
      </c>
      <c r="I33" s="435"/>
      <c r="J33" s="447"/>
    </row>
    <row r="34" spans="1:10" ht="19.5" customHeight="1">
      <c r="A34" s="430">
        <v>6</v>
      </c>
      <c r="B34" s="431" t="s">
        <v>2142</v>
      </c>
      <c r="C34" s="435">
        <v>1956</v>
      </c>
      <c r="D34" s="431" t="s">
        <v>2230</v>
      </c>
      <c r="E34" s="433">
        <v>405000</v>
      </c>
      <c r="F34" s="435"/>
      <c r="G34" s="442"/>
      <c r="H34" s="433">
        <f>SUM(E34:G34)</f>
        <v>405000</v>
      </c>
      <c r="I34" s="435"/>
      <c r="J34" s="447"/>
    </row>
    <row r="35" spans="1:10" ht="19.5" customHeight="1">
      <c r="A35" s="430">
        <v>7</v>
      </c>
      <c r="B35" s="431" t="s">
        <v>2012</v>
      </c>
      <c r="C35" s="435">
        <v>1956</v>
      </c>
      <c r="D35" s="431" t="s">
        <v>2243</v>
      </c>
      <c r="E35" s="433">
        <v>405000</v>
      </c>
      <c r="F35" s="435"/>
      <c r="G35" s="442"/>
      <c r="H35" s="433">
        <f>SUM(E35:G35)</f>
        <v>405000</v>
      </c>
      <c r="I35" s="435"/>
      <c r="J35" s="447" t="s">
        <v>2013</v>
      </c>
    </row>
    <row r="36" spans="1:10" ht="19.5" customHeight="1">
      <c r="A36" s="430">
        <v>8</v>
      </c>
      <c r="B36" s="431" t="s">
        <v>326</v>
      </c>
      <c r="C36" s="435">
        <v>1955</v>
      </c>
      <c r="D36" s="431" t="s">
        <v>2240</v>
      </c>
      <c r="E36" s="433">
        <v>405000</v>
      </c>
      <c r="F36" s="435"/>
      <c r="G36" s="442"/>
      <c r="H36" s="433">
        <f>SUM(E36:G36)</f>
        <v>405000</v>
      </c>
      <c r="I36" s="435"/>
      <c r="J36" s="447"/>
    </row>
    <row r="37" spans="1:10" ht="19.5" customHeight="1">
      <c r="A37" s="444"/>
      <c r="B37" s="1539" t="s">
        <v>2672</v>
      </c>
      <c r="C37" s="1540"/>
      <c r="D37" s="1541"/>
      <c r="E37" s="439">
        <f>SUM(E29:E36)</f>
        <v>3240000</v>
      </c>
      <c r="F37" s="441"/>
      <c r="G37" s="439"/>
      <c r="H37" s="439">
        <f>SUM(E37:G37)</f>
        <v>3240000</v>
      </c>
      <c r="I37" s="441"/>
      <c r="J37" s="426"/>
    </row>
    <row r="38" spans="1:10" ht="19.5" customHeight="1">
      <c r="A38" s="427">
        <v>4</v>
      </c>
      <c r="B38" s="445" t="s">
        <v>592</v>
      </c>
      <c r="C38" s="429"/>
      <c r="D38" s="446"/>
      <c r="E38" s="428"/>
      <c r="F38" s="429"/>
      <c r="G38" s="428"/>
      <c r="H38" s="428"/>
      <c r="I38" s="429"/>
      <c r="J38" s="865"/>
    </row>
    <row r="39" spans="1:10" ht="19.5" customHeight="1">
      <c r="A39" s="435">
        <v>1</v>
      </c>
      <c r="B39" s="448" t="s">
        <v>2251</v>
      </c>
      <c r="C39" s="435">
        <v>1933</v>
      </c>
      <c r="D39" s="443" t="s">
        <v>2252</v>
      </c>
      <c r="E39" s="442">
        <v>540000</v>
      </c>
      <c r="F39" s="434"/>
      <c r="G39" s="442"/>
      <c r="H39" s="442">
        <v>540000</v>
      </c>
      <c r="I39" s="435"/>
      <c r="J39" s="447"/>
    </row>
    <row r="40" spans="1:10" ht="19.5" customHeight="1">
      <c r="A40" s="435">
        <v>2</v>
      </c>
      <c r="B40" s="431" t="s">
        <v>2247</v>
      </c>
      <c r="C40" s="435">
        <v>1944</v>
      </c>
      <c r="D40" s="431" t="s">
        <v>2230</v>
      </c>
      <c r="E40" s="442">
        <v>540000</v>
      </c>
      <c r="F40" s="434"/>
      <c r="G40" s="442"/>
      <c r="H40" s="442">
        <v>540000</v>
      </c>
      <c r="I40" s="435"/>
      <c r="J40" s="447"/>
    </row>
    <row r="41" spans="1:10" ht="19.5" customHeight="1">
      <c r="A41" s="435">
        <v>3</v>
      </c>
      <c r="B41" s="431" t="s">
        <v>1734</v>
      </c>
      <c r="C41" s="435">
        <v>1936</v>
      </c>
      <c r="D41" s="431" t="s">
        <v>2230</v>
      </c>
      <c r="E41" s="442">
        <v>540000</v>
      </c>
      <c r="F41" s="434"/>
      <c r="G41" s="442"/>
      <c r="H41" s="442">
        <f>SUM(E41:G41)</f>
        <v>540000</v>
      </c>
      <c r="I41" s="435"/>
      <c r="J41" s="447"/>
    </row>
    <row r="42" spans="1:10" ht="19.5" customHeight="1">
      <c r="A42" s="444"/>
      <c r="B42" s="1539" t="s">
        <v>2672</v>
      </c>
      <c r="C42" s="1540"/>
      <c r="D42" s="1541"/>
      <c r="E42" s="439">
        <f>SUM(E39:E41)</f>
        <v>1620000</v>
      </c>
      <c r="F42" s="440"/>
      <c r="G42" s="439"/>
      <c r="H42" s="439">
        <f>SUM(E42:G42)</f>
        <v>1620000</v>
      </c>
      <c r="I42" s="441"/>
      <c r="J42" s="426"/>
    </row>
    <row r="43" spans="1:10" ht="19.5" customHeight="1">
      <c r="A43" s="449">
        <v>5</v>
      </c>
      <c r="B43" s="450" t="s">
        <v>2146</v>
      </c>
      <c r="C43" s="451"/>
      <c r="D43" s="451"/>
      <c r="E43" s="452"/>
      <c r="F43" s="441"/>
      <c r="G43" s="426"/>
      <c r="H43" s="426"/>
      <c r="I43" s="441"/>
      <c r="J43" s="426"/>
    </row>
    <row r="44" spans="1:10" ht="19.5" customHeight="1">
      <c r="A44" s="453">
        <v>1</v>
      </c>
      <c r="B44" s="454" t="s">
        <v>2121</v>
      </c>
      <c r="C44" s="455">
        <v>1932</v>
      </c>
      <c r="D44" s="456" t="s">
        <v>2253</v>
      </c>
      <c r="E44" s="457">
        <v>270000</v>
      </c>
      <c r="F44" s="458"/>
      <c r="G44" s="457"/>
      <c r="H44" s="457">
        <f>E44+G44</f>
        <v>270000</v>
      </c>
      <c r="I44" s="459"/>
      <c r="J44" s="866"/>
    </row>
    <row r="45" spans="1:10" ht="19.5" customHeight="1">
      <c r="A45" s="453">
        <v>2</v>
      </c>
      <c r="B45" s="431" t="s">
        <v>2254</v>
      </c>
      <c r="C45" s="432">
        <v>1921</v>
      </c>
      <c r="D45" s="431" t="s">
        <v>2237</v>
      </c>
      <c r="E45" s="457">
        <v>270000</v>
      </c>
      <c r="F45" s="434"/>
      <c r="G45" s="442"/>
      <c r="H45" s="457">
        <f aca="true" t="shared" si="0" ref="H45:H99">E45+G45</f>
        <v>270000</v>
      </c>
      <c r="I45" s="435"/>
      <c r="J45" s="447"/>
    </row>
    <row r="46" spans="1:10" ht="19.5" customHeight="1">
      <c r="A46" s="453">
        <v>3</v>
      </c>
      <c r="B46" s="431" t="s">
        <v>2255</v>
      </c>
      <c r="C46" s="432">
        <v>1925</v>
      </c>
      <c r="D46" s="431" t="s">
        <v>2240</v>
      </c>
      <c r="E46" s="457">
        <v>270000</v>
      </c>
      <c r="F46" s="434"/>
      <c r="G46" s="442"/>
      <c r="H46" s="457">
        <f t="shared" si="0"/>
        <v>270000</v>
      </c>
      <c r="I46" s="435"/>
      <c r="J46" s="447"/>
    </row>
    <row r="47" spans="1:10" ht="19.5" customHeight="1">
      <c r="A47" s="453">
        <v>4</v>
      </c>
      <c r="B47" s="431" t="s">
        <v>580</v>
      </c>
      <c r="C47" s="432">
        <v>1926</v>
      </c>
      <c r="D47" s="431" t="s">
        <v>2237</v>
      </c>
      <c r="E47" s="457">
        <v>270000</v>
      </c>
      <c r="F47" s="434"/>
      <c r="G47" s="442"/>
      <c r="H47" s="457">
        <f t="shared" si="0"/>
        <v>270000</v>
      </c>
      <c r="I47" s="435"/>
      <c r="J47" s="447"/>
    </row>
    <row r="48" spans="1:10" ht="19.5" customHeight="1">
      <c r="A48" s="453">
        <v>5</v>
      </c>
      <c r="B48" s="431" t="s">
        <v>2256</v>
      </c>
      <c r="C48" s="432">
        <v>1928</v>
      </c>
      <c r="D48" s="431" t="s">
        <v>2237</v>
      </c>
      <c r="E48" s="457">
        <v>270000</v>
      </c>
      <c r="F48" s="434"/>
      <c r="G48" s="442"/>
      <c r="H48" s="457">
        <f t="shared" si="0"/>
        <v>270000</v>
      </c>
      <c r="I48" s="435"/>
      <c r="J48" s="447"/>
    </row>
    <row r="49" spans="1:10" ht="19.5" customHeight="1">
      <c r="A49" s="453">
        <v>6</v>
      </c>
      <c r="B49" s="443" t="s">
        <v>2257</v>
      </c>
      <c r="C49" s="432">
        <v>1930</v>
      </c>
      <c r="D49" s="443" t="s">
        <v>2237</v>
      </c>
      <c r="E49" s="457">
        <v>270000</v>
      </c>
      <c r="F49" s="434"/>
      <c r="G49" s="442"/>
      <c r="H49" s="457">
        <f t="shared" si="0"/>
        <v>270000</v>
      </c>
      <c r="I49" s="435"/>
      <c r="J49" s="447"/>
    </row>
    <row r="50" spans="1:10" ht="19.5" customHeight="1">
      <c r="A50" s="453">
        <v>7</v>
      </c>
      <c r="B50" s="431" t="s">
        <v>2258</v>
      </c>
      <c r="C50" s="432">
        <v>1930</v>
      </c>
      <c r="D50" s="431" t="s">
        <v>2240</v>
      </c>
      <c r="E50" s="457">
        <v>270000</v>
      </c>
      <c r="F50" s="434"/>
      <c r="G50" s="442"/>
      <c r="H50" s="457">
        <f t="shared" si="0"/>
        <v>270000</v>
      </c>
      <c r="I50" s="435"/>
      <c r="J50" s="447"/>
    </row>
    <row r="51" spans="1:10" ht="19.5" customHeight="1">
      <c r="A51" s="453">
        <v>8</v>
      </c>
      <c r="B51" s="431" t="s">
        <v>2259</v>
      </c>
      <c r="C51" s="432">
        <v>1930</v>
      </c>
      <c r="D51" s="431" t="s">
        <v>2240</v>
      </c>
      <c r="E51" s="457">
        <v>270000</v>
      </c>
      <c r="F51" s="434"/>
      <c r="G51" s="442"/>
      <c r="H51" s="457">
        <f t="shared" si="0"/>
        <v>270000</v>
      </c>
      <c r="I51" s="435"/>
      <c r="J51" s="447"/>
    </row>
    <row r="52" spans="1:10" ht="19.5" customHeight="1">
      <c r="A52" s="453">
        <v>9</v>
      </c>
      <c r="B52" s="443" t="s">
        <v>2262</v>
      </c>
      <c r="C52" s="432">
        <v>1931</v>
      </c>
      <c r="D52" s="443" t="s">
        <v>2240</v>
      </c>
      <c r="E52" s="457">
        <v>270000</v>
      </c>
      <c r="F52" s="434"/>
      <c r="G52" s="442"/>
      <c r="H52" s="457">
        <f t="shared" si="0"/>
        <v>270000</v>
      </c>
      <c r="I52" s="435"/>
      <c r="J52" s="447"/>
    </row>
    <row r="53" spans="1:10" ht="19.5" customHeight="1">
      <c r="A53" s="453">
        <v>10</v>
      </c>
      <c r="B53" s="431" t="s">
        <v>2263</v>
      </c>
      <c r="C53" s="432">
        <v>1927</v>
      </c>
      <c r="D53" s="431" t="s">
        <v>2264</v>
      </c>
      <c r="E53" s="457">
        <v>270000</v>
      </c>
      <c r="F53" s="434"/>
      <c r="G53" s="442"/>
      <c r="H53" s="457">
        <f t="shared" si="0"/>
        <v>270000</v>
      </c>
      <c r="I53" s="435"/>
      <c r="J53" s="447"/>
    </row>
    <row r="54" spans="1:10" ht="19.5" customHeight="1">
      <c r="A54" s="453">
        <v>11</v>
      </c>
      <c r="B54" s="431" t="s">
        <v>2265</v>
      </c>
      <c r="C54" s="432">
        <v>1923</v>
      </c>
      <c r="D54" s="431" t="s">
        <v>2264</v>
      </c>
      <c r="E54" s="457">
        <v>270000</v>
      </c>
      <c r="F54" s="434"/>
      <c r="G54" s="442"/>
      <c r="H54" s="457">
        <f t="shared" si="0"/>
        <v>270000</v>
      </c>
      <c r="I54" s="435"/>
      <c r="J54" s="447"/>
    </row>
    <row r="55" spans="1:10" ht="19.5" customHeight="1">
      <c r="A55" s="453">
        <v>12</v>
      </c>
      <c r="B55" s="431" t="s">
        <v>2266</v>
      </c>
      <c r="C55" s="432">
        <v>1917</v>
      </c>
      <c r="D55" s="431" t="s">
        <v>2264</v>
      </c>
      <c r="E55" s="457">
        <v>270000</v>
      </c>
      <c r="F55" s="434"/>
      <c r="G55" s="442"/>
      <c r="H55" s="457">
        <f t="shared" si="0"/>
        <v>270000</v>
      </c>
      <c r="I55" s="435"/>
      <c r="J55" s="447"/>
    </row>
    <row r="56" spans="1:10" ht="19.5" customHeight="1">
      <c r="A56" s="453">
        <v>13</v>
      </c>
      <c r="B56" s="431" t="s">
        <v>2267</v>
      </c>
      <c r="C56" s="432">
        <v>1928</v>
      </c>
      <c r="D56" s="431" t="s">
        <v>2264</v>
      </c>
      <c r="E56" s="457">
        <v>270000</v>
      </c>
      <c r="F56" s="434"/>
      <c r="G56" s="442"/>
      <c r="H56" s="457">
        <f t="shared" si="0"/>
        <v>270000</v>
      </c>
      <c r="I56" s="435"/>
      <c r="J56" s="447"/>
    </row>
    <row r="57" spans="1:10" ht="19.5" customHeight="1">
      <c r="A57" s="453">
        <v>14</v>
      </c>
      <c r="B57" s="443" t="s">
        <v>2268</v>
      </c>
      <c r="C57" s="432">
        <v>1925</v>
      </c>
      <c r="D57" s="443" t="s">
        <v>2264</v>
      </c>
      <c r="E57" s="457">
        <v>270000</v>
      </c>
      <c r="F57" s="434"/>
      <c r="G57" s="442"/>
      <c r="H57" s="457">
        <f t="shared" si="0"/>
        <v>270000</v>
      </c>
      <c r="I57" s="435"/>
      <c r="J57" s="447"/>
    </row>
    <row r="58" spans="1:10" ht="19.5" customHeight="1">
      <c r="A58" s="453">
        <v>15</v>
      </c>
      <c r="B58" s="443" t="s">
        <v>2270</v>
      </c>
      <c r="C58" s="432">
        <v>1930</v>
      </c>
      <c r="D58" s="443" t="s">
        <v>2269</v>
      </c>
      <c r="E58" s="457">
        <v>270000</v>
      </c>
      <c r="F58" s="434"/>
      <c r="G58" s="442"/>
      <c r="H58" s="457">
        <f t="shared" si="0"/>
        <v>270000</v>
      </c>
      <c r="I58" s="435"/>
      <c r="J58" s="447"/>
    </row>
    <row r="59" spans="1:10" ht="19.5" customHeight="1">
      <c r="A59" s="453">
        <v>16</v>
      </c>
      <c r="B59" s="431" t="s">
        <v>2271</v>
      </c>
      <c r="C59" s="432">
        <v>1924</v>
      </c>
      <c r="D59" s="443" t="s">
        <v>2269</v>
      </c>
      <c r="E59" s="457">
        <v>270000</v>
      </c>
      <c r="F59" s="434"/>
      <c r="G59" s="442"/>
      <c r="H59" s="457">
        <f t="shared" si="0"/>
        <v>270000</v>
      </c>
      <c r="I59" s="435"/>
      <c r="J59" s="447"/>
    </row>
    <row r="60" spans="1:10" ht="19.5" customHeight="1">
      <c r="A60" s="453">
        <v>17</v>
      </c>
      <c r="B60" s="431" t="s">
        <v>2272</v>
      </c>
      <c r="C60" s="432">
        <v>1920</v>
      </c>
      <c r="D60" s="443" t="s">
        <v>2269</v>
      </c>
      <c r="E60" s="457">
        <v>270000</v>
      </c>
      <c r="F60" s="434"/>
      <c r="G60" s="442"/>
      <c r="H60" s="457">
        <f t="shared" si="0"/>
        <v>270000</v>
      </c>
      <c r="I60" s="435"/>
      <c r="J60" s="447"/>
    </row>
    <row r="61" spans="1:10" ht="19.5" customHeight="1">
      <c r="A61" s="453">
        <v>18</v>
      </c>
      <c r="B61" s="431" t="s">
        <v>2273</v>
      </c>
      <c r="C61" s="432">
        <v>1926</v>
      </c>
      <c r="D61" s="443" t="s">
        <v>2269</v>
      </c>
      <c r="E61" s="457">
        <v>270000</v>
      </c>
      <c r="F61" s="434"/>
      <c r="G61" s="442"/>
      <c r="H61" s="457">
        <f t="shared" si="0"/>
        <v>270000</v>
      </c>
      <c r="I61" s="435"/>
      <c r="J61" s="447"/>
    </row>
    <row r="62" spans="1:10" ht="19.5" customHeight="1">
      <c r="A62" s="453">
        <v>19</v>
      </c>
      <c r="B62" s="443" t="s">
        <v>2274</v>
      </c>
      <c r="C62" s="432">
        <v>1928</v>
      </c>
      <c r="D62" s="443" t="s">
        <v>2269</v>
      </c>
      <c r="E62" s="457">
        <v>270000</v>
      </c>
      <c r="F62" s="434"/>
      <c r="G62" s="442"/>
      <c r="H62" s="457">
        <f t="shared" si="0"/>
        <v>270000</v>
      </c>
      <c r="I62" s="435"/>
      <c r="J62" s="447"/>
    </row>
    <row r="63" spans="1:10" ht="19.5" customHeight="1">
      <c r="A63" s="453">
        <v>20</v>
      </c>
      <c r="B63" s="443" t="s">
        <v>1469</v>
      </c>
      <c r="C63" s="432">
        <v>1927</v>
      </c>
      <c r="D63" s="443" t="s">
        <v>2269</v>
      </c>
      <c r="E63" s="457">
        <v>270000</v>
      </c>
      <c r="F63" s="434"/>
      <c r="G63" s="442"/>
      <c r="H63" s="457">
        <f t="shared" si="0"/>
        <v>270000</v>
      </c>
      <c r="I63" s="435"/>
      <c r="J63" s="447"/>
    </row>
    <row r="64" spans="1:10" ht="19.5" customHeight="1">
      <c r="A64" s="453">
        <v>21</v>
      </c>
      <c r="B64" s="443" t="s">
        <v>2275</v>
      </c>
      <c r="C64" s="432">
        <v>1928</v>
      </c>
      <c r="D64" s="443" t="s">
        <v>2269</v>
      </c>
      <c r="E64" s="457">
        <v>270000</v>
      </c>
      <c r="F64" s="434"/>
      <c r="G64" s="442"/>
      <c r="H64" s="457">
        <f t="shared" si="0"/>
        <v>270000</v>
      </c>
      <c r="I64" s="435"/>
      <c r="J64" s="447"/>
    </row>
    <row r="65" spans="1:10" ht="19.5" customHeight="1">
      <c r="A65" s="453">
        <v>22</v>
      </c>
      <c r="B65" s="443" t="s">
        <v>2276</v>
      </c>
      <c r="C65" s="432">
        <v>1927</v>
      </c>
      <c r="D65" s="443" t="s">
        <v>2269</v>
      </c>
      <c r="E65" s="457">
        <v>270000</v>
      </c>
      <c r="F65" s="434"/>
      <c r="G65" s="442"/>
      <c r="H65" s="457">
        <f t="shared" si="0"/>
        <v>270000</v>
      </c>
      <c r="I65" s="435"/>
      <c r="J65" s="447"/>
    </row>
    <row r="66" spans="1:10" ht="19.5" customHeight="1">
      <c r="A66" s="453">
        <v>23</v>
      </c>
      <c r="B66" s="431" t="s">
        <v>2277</v>
      </c>
      <c r="C66" s="432">
        <v>1920</v>
      </c>
      <c r="D66" s="431" t="s">
        <v>2230</v>
      </c>
      <c r="E66" s="457">
        <v>270000</v>
      </c>
      <c r="F66" s="434"/>
      <c r="G66" s="442"/>
      <c r="H66" s="457">
        <f t="shared" si="0"/>
        <v>270000</v>
      </c>
      <c r="I66" s="435"/>
      <c r="J66" s="447"/>
    </row>
    <row r="67" spans="1:10" ht="19.5" customHeight="1">
      <c r="A67" s="453">
        <v>24</v>
      </c>
      <c r="B67" s="431" t="s">
        <v>2278</v>
      </c>
      <c r="C67" s="432">
        <v>1919</v>
      </c>
      <c r="D67" s="431" t="s">
        <v>2230</v>
      </c>
      <c r="E67" s="457">
        <v>270000</v>
      </c>
      <c r="F67" s="434"/>
      <c r="G67" s="442"/>
      <c r="H67" s="457">
        <f t="shared" si="0"/>
        <v>270000</v>
      </c>
      <c r="I67" s="435"/>
      <c r="J67" s="447"/>
    </row>
    <row r="68" spans="1:10" ht="19.5" customHeight="1">
      <c r="A68" s="453">
        <v>25</v>
      </c>
      <c r="B68" s="431" t="s">
        <v>2281</v>
      </c>
      <c r="C68" s="432">
        <v>1920</v>
      </c>
      <c r="D68" s="431" t="s">
        <v>2230</v>
      </c>
      <c r="E68" s="457">
        <v>270000</v>
      </c>
      <c r="F68" s="434"/>
      <c r="G68" s="442"/>
      <c r="H68" s="457">
        <f t="shared" si="0"/>
        <v>270000</v>
      </c>
      <c r="I68" s="435"/>
      <c r="J68" s="447"/>
    </row>
    <row r="69" spans="1:10" ht="19.5" customHeight="1">
      <c r="A69" s="453">
        <v>26</v>
      </c>
      <c r="B69" s="431" t="s">
        <v>2282</v>
      </c>
      <c r="C69" s="432">
        <v>1925</v>
      </c>
      <c r="D69" s="431" t="s">
        <v>2230</v>
      </c>
      <c r="E69" s="457">
        <v>270000</v>
      </c>
      <c r="F69" s="434"/>
      <c r="G69" s="442"/>
      <c r="H69" s="457">
        <f t="shared" si="0"/>
        <v>270000</v>
      </c>
      <c r="I69" s="435"/>
      <c r="J69" s="447"/>
    </row>
    <row r="70" spans="1:10" ht="19.5" customHeight="1">
      <c r="A70" s="453">
        <v>27</v>
      </c>
      <c r="B70" s="431" t="s">
        <v>2283</v>
      </c>
      <c r="C70" s="432">
        <v>1920</v>
      </c>
      <c r="D70" s="431" t="s">
        <v>2230</v>
      </c>
      <c r="E70" s="457">
        <v>270000</v>
      </c>
      <c r="F70" s="434"/>
      <c r="G70" s="442"/>
      <c r="H70" s="457">
        <f t="shared" si="0"/>
        <v>270000</v>
      </c>
      <c r="I70" s="435"/>
      <c r="J70" s="447"/>
    </row>
    <row r="71" spans="1:10" ht="19.5" customHeight="1">
      <c r="A71" s="453">
        <v>28</v>
      </c>
      <c r="B71" s="431" t="s">
        <v>2266</v>
      </c>
      <c r="C71" s="432">
        <v>1930</v>
      </c>
      <c r="D71" s="431" t="s">
        <v>2230</v>
      </c>
      <c r="E71" s="457">
        <v>270000</v>
      </c>
      <c r="F71" s="434"/>
      <c r="G71" s="442"/>
      <c r="H71" s="457">
        <f t="shared" si="0"/>
        <v>270000</v>
      </c>
      <c r="I71" s="435"/>
      <c r="J71" s="447"/>
    </row>
    <row r="72" spans="1:10" ht="19.5" customHeight="1">
      <c r="A72" s="453">
        <v>29</v>
      </c>
      <c r="B72" s="1305" t="s">
        <v>2285</v>
      </c>
      <c r="C72" s="1306">
        <v>1920</v>
      </c>
      <c r="D72" s="1305" t="s">
        <v>2230</v>
      </c>
      <c r="E72" s="1370">
        <v>0</v>
      </c>
      <c r="F72" s="1371"/>
      <c r="G72" s="1313"/>
      <c r="H72" s="1370">
        <f t="shared" si="0"/>
        <v>0</v>
      </c>
      <c r="I72" s="1308"/>
      <c r="J72" s="447"/>
    </row>
    <row r="73" spans="1:10" ht="19.5" customHeight="1">
      <c r="A73" s="453">
        <v>30</v>
      </c>
      <c r="B73" s="431" t="s">
        <v>2291</v>
      </c>
      <c r="C73" s="432">
        <v>1925</v>
      </c>
      <c r="D73" s="431" t="s">
        <v>2230</v>
      </c>
      <c r="E73" s="457">
        <v>270000</v>
      </c>
      <c r="F73" s="434"/>
      <c r="G73" s="442"/>
      <c r="H73" s="457">
        <f t="shared" si="0"/>
        <v>270000</v>
      </c>
      <c r="I73" s="435"/>
      <c r="J73" s="447"/>
    </row>
    <row r="74" spans="1:10" ht="19.5" customHeight="1">
      <c r="A74" s="453">
        <v>31</v>
      </c>
      <c r="B74" s="443" t="s">
        <v>2292</v>
      </c>
      <c r="C74" s="432">
        <v>1929</v>
      </c>
      <c r="D74" s="443" t="s">
        <v>2230</v>
      </c>
      <c r="E74" s="457">
        <v>270000</v>
      </c>
      <c r="F74" s="434"/>
      <c r="G74" s="442"/>
      <c r="H74" s="457">
        <f t="shared" si="0"/>
        <v>270000</v>
      </c>
      <c r="I74" s="435"/>
      <c r="J74" s="447"/>
    </row>
    <row r="75" spans="1:10" ht="19.5" customHeight="1">
      <c r="A75" s="453">
        <v>32</v>
      </c>
      <c r="B75" s="443" t="s">
        <v>2293</v>
      </c>
      <c r="C75" s="432">
        <v>1928</v>
      </c>
      <c r="D75" s="443" t="s">
        <v>2230</v>
      </c>
      <c r="E75" s="457">
        <v>270000</v>
      </c>
      <c r="F75" s="434"/>
      <c r="G75" s="442"/>
      <c r="H75" s="457">
        <f t="shared" si="0"/>
        <v>270000</v>
      </c>
      <c r="I75" s="435"/>
      <c r="J75" s="447"/>
    </row>
    <row r="76" spans="1:10" ht="19.5" customHeight="1">
      <c r="A76" s="453">
        <v>33</v>
      </c>
      <c r="B76" s="443" t="s">
        <v>1744</v>
      </c>
      <c r="C76" s="432">
        <v>1928</v>
      </c>
      <c r="D76" s="443" t="s">
        <v>2230</v>
      </c>
      <c r="E76" s="457">
        <v>270000</v>
      </c>
      <c r="F76" s="434"/>
      <c r="G76" s="442"/>
      <c r="H76" s="457">
        <f t="shared" si="0"/>
        <v>270000</v>
      </c>
      <c r="I76" s="435"/>
      <c r="J76" s="447"/>
    </row>
    <row r="77" spans="1:10" ht="19.5" customHeight="1">
      <c r="A77" s="453">
        <v>34</v>
      </c>
      <c r="B77" s="443" t="s">
        <v>2295</v>
      </c>
      <c r="C77" s="432">
        <v>1930</v>
      </c>
      <c r="D77" s="443" t="s">
        <v>2230</v>
      </c>
      <c r="E77" s="457">
        <v>270000</v>
      </c>
      <c r="F77" s="434"/>
      <c r="G77" s="442"/>
      <c r="H77" s="457">
        <f t="shared" si="0"/>
        <v>270000</v>
      </c>
      <c r="I77" s="435"/>
      <c r="J77" s="447"/>
    </row>
    <row r="78" spans="1:10" ht="19.5" customHeight="1">
      <c r="A78" s="453">
        <v>35</v>
      </c>
      <c r="B78" s="443" t="s">
        <v>2298</v>
      </c>
      <c r="C78" s="432">
        <v>1932</v>
      </c>
      <c r="D78" s="443" t="s">
        <v>2230</v>
      </c>
      <c r="E78" s="457">
        <v>270000</v>
      </c>
      <c r="F78" s="434"/>
      <c r="G78" s="442"/>
      <c r="H78" s="457">
        <f t="shared" si="0"/>
        <v>270000</v>
      </c>
      <c r="I78" s="435"/>
      <c r="J78" s="447"/>
    </row>
    <row r="79" spans="1:10" ht="19.5" customHeight="1">
      <c r="A79" s="453">
        <v>36</v>
      </c>
      <c r="B79" s="431" t="s">
        <v>2299</v>
      </c>
      <c r="C79" s="432">
        <v>1924</v>
      </c>
      <c r="D79" s="431" t="s">
        <v>2243</v>
      </c>
      <c r="E79" s="457">
        <v>270000</v>
      </c>
      <c r="F79" s="434"/>
      <c r="G79" s="442"/>
      <c r="H79" s="457">
        <f t="shared" si="0"/>
        <v>270000</v>
      </c>
      <c r="I79" s="435"/>
      <c r="J79" s="447"/>
    </row>
    <row r="80" spans="1:10" ht="19.5" customHeight="1">
      <c r="A80" s="453">
        <v>37</v>
      </c>
      <c r="B80" s="431" t="s">
        <v>581</v>
      </c>
      <c r="C80" s="432">
        <v>1924</v>
      </c>
      <c r="D80" s="431" t="s">
        <v>2249</v>
      </c>
      <c r="E80" s="457">
        <v>270000</v>
      </c>
      <c r="F80" s="434"/>
      <c r="G80" s="442"/>
      <c r="H80" s="457">
        <f t="shared" si="0"/>
        <v>270000</v>
      </c>
      <c r="I80" s="435"/>
      <c r="J80" s="447"/>
    </row>
    <row r="81" spans="1:10" ht="19.5" customHeight="1">
      <c r="A81" s="453">
        <v>38</v>
      </c>
      <c r="B81" s="443" t="s">
        <v>2300</v>
      </c>
      <c r="C81" s="432">
        <v>1930</v>
      </c>
      <c r="D81" s="443" t="s">
        <v>2243</v>
      </c>
      <c r="E81" s="457">
        <v>270000</v>
      </c>
      <c r="F81" s="434"/>
      <c r="G81" s="442"/>
      <c r="H81" s="457">
        <f t="shared" si="0"/>
        <v>270000</v>
      </c>
      <c r="I81" s="435"/>
      <c r="J81" s="447"/>
    </row>
    <row r="82" spans="1:10" ht="19.5" customHeight="1">
      <c r="A82" s="453">
        <v>39</v>
      </c>
      <c r="B82" s="443" t="s">
        <v>2301</v>
      </c>
      <c r="C82" s="432">
        <v>1927</v>
      </c>
      <c r="D82" s="443" t="s">
        <v>2243</v>
      </c>
      <c r="E82" s="457">
        <v>270000</v>
      </c>
      <c r="F82" s="434"/>
      <c r="G82" s="442"/>
      <c r="H82" s="457">
        <f t="shared" si="0"/>
        <v>270000</v>
      </c>
      <c r="I82" s="435"/>
      <c r="J82" s="447"/>
    </row>
    <row r="83" spans="1:10" ht="19.5" customHeight="1">
      <c r="A83" s="453">
        <v>40</v>
      </c>
      <c r="B83" s="443" t="s">
        <v>2302</v>
      </c>
      <c r="C83" s="432">
        <v>1927</v>
      </c>
      <c r="D83" s="443" t="s">
        <v>2243</v>
      </c>
      <c r="E83" s="457">
        <v>270000</v>
      </c>
      <c r="F83" s="434"/>
      <c r="G83" s="442"/>
      <c r="H83" s="457">
        <f t="shared" si="0"/>
        <v>270000</v>
      </c>
      <c r="I83" s="435"/>
      <c r="J83" s="447"/>
    </row>
    <row r="84" spans="1:10" ht="19.5" customHeight="1">
      <c r="A84" s="453">
        <v>41</v>
      </c>
      <c r="B84" s="431" t="s">
        <v>2305</v>
      </c>
      <c r="C84" s="432">
        <v>1922</v>
      </c>
      <c r="D84" s="431" t="s">
        <v>2236</v>
      </c>
      <c r="E84" s="457">
        <v>270000</v>
      </c>
      <c r="F84" s="434"/>
      <c r="G84" s="442"/>
      <c r="H84" s="457">
        <f t="shared" si="0"/>
        <v>270000</v>
      </c>
      <c r="I84" s="435"/>
      <c r="J84" s="447"/>
    </row>
    <row r="85" spans="1:10" ht="19.5" customHeight="1">
      <c r="A85" s="453">
        <v>42</v>
      </c>
      <c r="B85" s="443" t="s">
        <v>2307</v>
      </c>
      <c r="C85" s="432">
        <v>1930</v>
      </c>
      <c r="D85" s="443" t="s">
        <v>2236</v>
      </c>
      <c r="E85" s="457">
        <v>270000</v>
      </c>
      <c r="F85" s="434"/>
      <c r="G85" s="442"/>
      <c r="H85" s="457">
        <f t="shared" si="0"/>
        <v>270000</v>
      </c>
      <c r="I85" s="435"/>
      <c r="J85" s="447"/>
    </row>
    <row r="86" spans="1:10" ht="19.5" customHeight="1">
      <c r="A86" s="453">
        <v>43</v>
      </c>
      <c r="B86" s="443" t="s">
        <v>2309</v>
      </c>
      <c r="C86" s="432">
        <v>1928</v>
      </c>
      <c r="D86" s="443" t="s">
        <v>2236</v>
      </c>
      <c r="E86" s="457">
        <v>270000</v>
      </c>
      <c r="F86" s="434"/>
      <c r="G86" s="442"/>
      <c r="H86" s="457">
        <f t="shared" si="0"/>
        <v>270000</v>
      </c>
      <c r="I86" s="435"/>
      <c r="J86" s="447"/>
    </row>
    <row r="87" spans="1:10" ht="19.5" customHeight="1">
      <c r="A87" s="453">
        <v>44</v>
      </c>
      <c r="B87" s="443" t="s">
        <v>2310</v>
      </c>
      <c r="C87" s="432">
        <v>1932</v>
      </c>
      <c r="D87" s="443" t="s">
        <v>2236</v>
      </c>
      <c r="E87" s="457">
        <v>270000</v>
      </c>
      <c r="F87" s="434"/>
      <c r="G87" s="442"/>
      <c r="H87" s="457">
        <f t="shared" si="0"/>
        <v>270000</v>
      </c>
      <c r="I87" s="435"/>
      <c r="J87" s="447"/>
    </row>
    <row r="88" spans="1:10" ht="19.5" customHeight="1">
      <c r="A88" s="453">
        <v>45</v>
      </c>
      <c r="B88" s="431" t="s">
        <v>2311</v>
      </c>
      <c r="C88" s="432">
        <v>1925</v>
      </c>
      <c r="D88" s="431" t="s">
        <v>2312</v>
      </c>
      <c r="E88" s="457">
        <v>270000</v>
      </c>
      <c r="F88" s="434"/>
      <c r="G88" s="442"/>
      <c r="H88" s="457">
        <f t="shared" si="0"/>
        <v>270000</v>
      </c>
      <c r="I88" s="435"/>
      <c r="J88" s="447"/>
    </row>
    <row r="89" spans="1:10" ht="19.5" customHeight="1">
      <c r="A89" s="453">
        <v>46</v>
      </c>
      <c r="B89" s="431" t="s">
        <v>2313</v>
      </c>
      <c r="C89" s="432">
        <v>1925</v>
      </c>
      <c r="D89" s="443" t="s">
        <v>1285</v>
      </c>
      <c r="E89" s="457">
        <v>270000</v>
      </c>
      <c r="F89" s="434"/>
      <c r="G89" s="442"/>
      <c r="H89" s="457">
        <f t="shared" si="0"/>
        <v>270000</v>
      </c>
      <c r="I89" s="435"/>
      <c r="J89" s="447"/>
    </row>
    <row r="90" spans="1:10" ht="19.5" customHeight="1">
      <c r="A90" s="453">
        <v>47</v>
      </c>
      <c r="B90" s="443" t="s">
        <v>2268</v>
      </c>
      <c r="C90" s="432">
        <v>1931</v>
      </c>
      <c r="D90" s="431" t="s">
        <v>2264</v>
      </c>
      <c r="E90" s="457">
        <v>270000</v>
      </c>
      <c r="F90" s="434"/>
      <c r="G90" s="442"/>
      <c r="H90" s="457">
        <f t="shared" si="0"/>
        <v>270000</v>
      </c>
      <c r="I90" s="435"/>
      <c r="J90" s="447"/>
    </row>
    <row r="91" spans="1:10" ht="19.5" customHeight="1">
      <c r="A91" s="453">
        <v>48</v>
      </c>
      <c r="B91" s="443" t="s">
        <v>2314</v>
      </c>
      <c r="C91" s="432">
        <v>1932</v>
      </c>
      <c r="D91" s="443" t="s">
        <v>2269</v>
      </c>
      <c r="E91" s="457">
        <v>270000</v>
      </c>
      <c r="F91" s="434"/>
      <c r="G91" s="442"/>
      <c r="H91" s="457">
        <f t="shared" si="0"/>
        <v>270000</v>
      </c>
      <c r="I91" s="435"/>
      <c r="J91" s="447"/>
    </row>
    <row r="92" spans="1:10" ht="19.5" customHeight="1">
      <c r="A92" s="453">
        <v>49</v>
      </c>
      <c r="B92" s="443" t="s">
        <v>2315</v>
      </c>
      <c r="C92" s="432">
        <v>1932</v>
      </c>
      <c r="D92" s="443" t="s">
        <v>2269</v>
      </c>
      <c r="E92" s="457">
        <v>270000</v>
      </c>
      <c r="F92" s="434"/>
      <c r="G92" s="442"/>
      <c r="H92" s="457">
        <f t="shared" si="0"/>
        <v>270000</v>
      </c>
      <c r="I92" s="435"/>
      <c r="J92" s="447"/>
    </row>
    <row r="93" spans="1:10" ht="19.5" customHeight="1">
      <c r="A93" s="453">
        <v>50</v>
      </c>
      <c r="B93" s="443" t="s">
        <v>2316</v>
      </c>
      <c r="C93" s="432">
        <v>1933</v>
      </c>
      <c r="D93" s="443" t="s">
        <v>2237</v>
      </c>
      <c r="E93" s="457">
        <v>270000</v>
      </c>
      <c r="F93" s="434"/>
      <c r="G93" s="442"/>
      <c r="H93" s="457">
        <f t="shared" si="0"/>
        <v>270000</v>
      </c>
      <c r="I93" s="435"/>
      <c r="J93" s="447"/>
    </row>
    <row r="94" spans="1:10" ht="19.5" customHeight="1">
      <c r="A94" s="453">
        <v>51</v>
      </c>
      <c r="B94" s="443" t="s">
        <v>2317</v>
      </c>
      <c r="C94" s="432">
        <v>1933</v>
      </c>
      <c r="D94" s="443" t="s">
        <v>2237</v>
      </c>
      <c r="E94" s="457">
        <v>270000</v>
      </c>
      <c r="F94" s="434"/>
      <c r="G94" s="442"/>
      <c r="H94" s="457">
        <f t="shared" si="0"/>
        <v>270000</v>
      </c>
      <c r="I94" s="435"/>
      <c r="J94" s="447"/>
    </row>
    <row r="95" spans="1:10" ht="19.5" customHeight="1">
      <c r="A95" s="453">
        <v>52</v>
      </c>
      <c r="B95" s="443" t="s">
        <v>2318</v>
      </c>
      <c r="C95" s="432">
        <v>1933</v>
      </c>
      <c r="D95" s="443" t="s">
        <v>2269</v>
      </c>
      <c r="E95" s="457">
        <v>270000</v>
      </c>
      <c r="F95" s="434"/>
      <c r="G95" s="442"/>
      <c r="H95" s="457">
        <f t="shared" si="0"/>
        <v>270000</v>
      </c>
      <c r="I95" s="435"/>
      <c r="J95" s="447"/>
    </row>
    <row r="96" spans="1:10" ht="19.5" customHeight="1">
      <c r="A96" s="453">
        <v>53</v>
      </c>
      <c r="B96" s="443" t="s">
        <v>2319</v>
      </c>
      <c r="C96" s="432">
        <v>1933</v>
      </c>
      <c r="D96" s="443" t="s">
        <v>2240</v>
      </c>
      <c r="E96" s="457">
        <v>270000</v>
      </c>
      <c r="F96" s="434"/>
      <c r="G96" s="442"/>
      <c r="H96" s="457">
        <f t="shared" si="0"/>
        <v>270000</v>
      </c>
      <c r="I96" s="435"/>
      <c r="J96" s="447"/>
    </row>
    <row r="97" spans="1:10" ht="19.5" customHeight="1">
      <c r="A97" s="453">
        <v>54</v>
      </c>
      <c r="B97" s="443" t="s">
        <v>2320</v>
      </c>
      <c r="C97" s="432">
        <v>1933</v>
      </c>
      <c r="D97" s="443" t="s">
        <v>2312</v>
      </c>
      <c r="E97" s="457">
        <v>270000</v>
      </c>
      <c r="F97" s="434"/>
      <c r="G97" s="442"/>
      <c r="H97" s="457">
        <f t="shared" si="0"/>
        <v>270000</v>
      </c>
      <c r="I97" s="435"/>
      <c r="J97" s="447"/>
    </row>
    <row r="98" spans="1:10" ht="19.5" customHeight="1">
      <c r="A98" s="453">
        <v>55</v>
      </c>
      <c r="B98" s="443" t="s">
        <v>2321</v>
      </c>
      <c r="C98" s="432">
        <v>1934</v>
      </c>
      <c r="D98" s="443" t="s">
        <v>2269</v>
      </c>
      <c r="E98" s="457">
        <v>270000</v>
      </c>
      <c r="F98" s="434"/>
      <c r="G98" s="442"/>
      <c r="H98" s="457">
        <f t="shared" si="0"/>
        <v>270000</v>
      </c>
      <c r="I98" s="435"/>
      <c r="J98" s="447"/>
    </row>
    <row r="99" spans="1:10" ht="19.5" customHeight="1">
      <c r="A99" s="453">
        <v>56</v>
      </c>
      <c r="B99" s="443" t="s">
        <v>2322</v>
      </c>
      <c r="C99" s="432">
        <v>1933</v>
      </c>
      <c r="D99" s="443" t="s">
        <v>2323</v>
      </c>
      <c r="E99" s="457">
        <v>270000</v>
      </c>
      <c r="F99" s="434"/>
      <c r="G99" s="442"/>
      <c r="H99" s="457">
        <f t="shared" si="0"/>
        <v>270000</v>
      </c>
      <c r="I99" s="435"/>
      <c r="J99" s="447"/>
    </row>
    <row r="100" spans="1:10" ht="19.5" customHeight="1">
      <c r="A100" s="453">
        <v>57</v>
      </c>
      <c r="B100" s="443" t="s">
        <v>2324</v>
      </c>
      <c r="C100" s="432">
        <v>1934</v>
      </c>
      <c r="D100" s="431" t="s">
        <v>2264</v>
      </c>
      <c r="E100" s="457">
        <v>270000</v>
      </c>
      <c r="F100" s="434"/>
      <c r="G100" s="442"/>
      <c r="H100" s="457">
        <f aca="true" t="shared" si="1" ref="H100:H117">E100+G100</f>
        <v>270000</v>
      </c>
      <c r="I100" s="435"/>
      <c r="J100" s="447"/>
    </row>
    <row r="101" spans="1:10" ht="19.5" customHeight="1">
      <c r="A101" s="453">
        <v>58</v>
      </c>
      <c r="B101" s="443" t="s">
        <v>1354</v>
      </c>
      <c r="C101" s="432">
        <v>1934</v>
      </c>
      <c r="D101" s="443" t="s">
        <v>2236</v>
      </c>
      <c r="E101" s="457">
        <v>270000</v>
      </c>
      <c r="F101" s="434"/>
      <c r="G101" s="442"/>
      <c r="H101" s="457">
        <f t="shared" si="1"/>
        <v>270000</v>
      </c>
      <c r="I101" s="435"/>
      <c r="J101" s="447"/>
    </row>
    <row r="102" spans="1:10" ht="19.5" customHeight="1">
      <c r="A102" s="453">
        <v>59</v>
      </c>
      <c r="B102" s="443" t="s">
        <v>2325</v>
      </c>
      <c r="C102" s="432">
        <v>1935</v>
      </c>
      <c r="D102" s="443" t="s">
        <v>2236</v>
      </c>
      <c r="E102" s="457">
        <v>270000</v>
      </c>
      <c r="F102" s="434"/>
      <c r="G102" s="442"/>
      <c r="H102" s="457">
        <f t="shared" si="1"/>
        <v>270000</v>
      </c>
      <c r="I102" s="435"/>
      <c r="J102" s="447"/>
    </row>
    <row r="103" spans="1:10" ht="19.5" customHeight="1">
      <c r="A103" s="453">
        <v>60</v>
      </c>
      <c r="B103" s="443" t="s">
        <v>2326</v>
      </c>
      <c r="C103" s="432">
        <v>1935</v>
      </c>
      <c r="D103" s="443" t="s">
        <v>2312</v>
      </c>
      <c r="E103" s="457">
        <v>270000</v>
      </c>
      <c r="F103" s="434"/>
      <c r="G103" s="442"/>
      <c r="H103" s="457">
        <f t="shared" si="1"/>
        <v>270000</v>
      </c>
      <c r="I103" s="435"/>
      <c r="J103" s="447"/>
    </row>
    <row r="104" spans="1:10" ht="19.5" customHeight="1">
      <c r="A104" s="453">
        <v>61</v>
      </c>
      <c r="B104" s="443" t="s">
        <v>1645</v>
      </c>
      <c r="C104" s="432">
        <v>1935</v>
      </c>
      <c r="D104" s="443" t="s">
        <v>2240</v>
      </c>
      <c r="E104" s="457">
        <v>270000</v>
      </c>
      <c r="F104" s="434"/>
      <c r="G104" s="442"/>
      <c r="H104" s="457">
        <f t="shared" si="1"/>
        <v>270000</v>
      </c>
      <c r="I104" s="434"/>
      <c r="J104" s="447"/>
    </row>
    <row r="105" spans="1:10" ht="19.5" customHeight="1">
      <c r="A105" s="453">
        <v>62</v>
      </c>
      <c r="B105" s="443" t="s">
        <v>1646</v>
      </c>
      <c r="C105" s="432">
        <v>1935</v>
      </c>
      <c r="D105" s="443" t="s">
        <v>2236</v>
      </c>
      <c r="E105" s="457">
        <v>270000</v>
      </c>
      <c r="F105" s="434"/>
      <c r="G105" s="442"/>
      <c r="H105" s="457">
        <f t="shared" si="1"/>
        <v>270000</v>
      </c>
      <c r="I105" s="435"/>
      <c r="J105" s="447"/>
    </row>
    <row r="106" spans="1:10" ht="19.5" customHeight="1">
      <c r="A106" s="453">
        <v>63</v>
      </c>
      <c r="B106" s="443" t="s">
        <v>482</v>
      </c>
      <c r="C106" s="432">
        <v>1935</v>
      </c>
      <c r="D106" s="443" t="s">
        <v>2269</v>
      </c>
      <c r="E106" s="457">
        <v>270000</v>
      </c>
      <c r="F106" s="434"/>
      <c r="G106" s="442"/>
      <c r="H106" s="457">
        <f t="shared" si="1"/>
        <v>270000</v>
      </c>
      <c r="I106" s="434"/>
      <c r="J106" s="447"/>
    </row>
    <row r="107" spans="1:10" ht="19.5" customHeight="1">
      <c r="A107" s="453">
        <v>64</v>
      </c>
      <c r="B107" s="443" t="s">
        <v>2140</v>
      </c>
      <c r="C107" s="432">
        <v>1935</v>
      </c>
      <c r="D107" s="443" t="s">
        <v>2237</v>
      </c>
      <c r="E107" s="457">
        <v>270000</v>
      </c>
      <c r="F107" s="434"/>
      <c r="G107" s="442"/>
      <c r="H107" s="457">
        <f t="shared" si="1"/>
        <v>270000</v>
      </c>
      <c r="I107" s="435"/>
      <c r="J107" s="447"/>
    </row>
    <row r="108" spans="1:10" ht="19.5" customHeight="1">
      <c r="A108" s="453">
        <v>65</v>
      </c>
      <c r="B108" s="443" t="s">
        <v>810</v>
      </c>
      <c r="C108" s="432">
        <v>1935</v>
      </c>
      <c r="D108" s="443" t="s">
        <v>2249</v>
      </c>
      <c r="E108" s="457">
        <v>270000</v>
      </c>
      <c r="F108" s="434"/>
      <c r="G108" s="442"/>
      <c r="H108" s="457">
        <f t="shared" si="1"/>
        <v>270000</v>
      </c>
      <c r="I108" s="435"/>
      <c r="J108" s="447"/>
    </row>
    <row r="109" spans="1:10" ht="19.5" customHeight="1">
      <c r="A109" s="453">
        <v>66</v>
      </c>
      <c r="B109" s="443" t="s">
        <v>384</v>
      </c>
      <c r="C109" s="432">
        <v>1935</v>
      </c>
      <c r="D109" s="443" t="s">
        <v>2240</v>
      </c>
      <c r="E109" s="457">
        <v>270000</v>
      </c>
      <c r="F109" s="434"/>
      <c r="G109" s="442"/>
      <c r="H109" s="457">
        <f t="shared" si="1"/>
        <v>270000</v>
      </c>
      <c r="I109" s="434"/>
      <c r="J109" s="447"/>
    </row>
    <row r="110" spans="1:10" ht="19.5" customHeight="1">
      <c r="A110" s="453">
        <v>67</v>
      </c>
      <c r="B110" s="443" t="s">
        <v>385</v>
      </c>
      <c r="C110" s="432">
        <v>1935</v>
      </c>
      <c r="D110" s="443" t="s">
        <v>2264</v>
      </c>
      <c r="E110" s="457">
        <v>270000</v>
      </c>
      <c r="F110" s="434"/>
      <c r="G110" s="442"/>
      <c r="H110" s="457">
        <f t="shared" si="1"/>
        <v>270000</v>
      </c>
      <c r="I110" s="435"/>
      <c r="J110" s="447"/>
    </row>
    <row r="111" spans="1:10" ht="19.5" customHeight="1">
      <c r="A111" s="453">
        <v>68</v>
      </c>
      <c r="B111" s="443" t="s">
        <v>583</v>
      </c>
      <c r="C111" s="432">
        <v>1935</v>
      </c>
      <c r="D111" s="461" t="s">
        <v>282</v>
      </c>
      <c r="E111" s="457">
        <v>270000</v>
      </c>
      <c r="F111" s="434"/>
      <c r="G111" s="442"/>
      <c r="H111" s="457">
        <f t="shared" si="1"/>
        <v>270000</v>
      </c>
      <c r="I111" s="435"/>
      <c r="J111" s="447"/>
    </row>
    <row r="112" spans="1:10" ht="19.5" customHeight="1">
      <c r="A112" s="453">
        <v>69</v>
      </c>
      <c r="B112" s="431" t="s">
        <v>2351</v>
      </c>
      <c r="C112" s="432">
        <v>1924</v>
      </c>
      <c r="D112" s="431" t="s">
        <v>2236</v>
      </c>
      <c r="E112" s="457">
        <v>270000</v>
      </c>
      <c r="F112" s="434"/>
      <c r="G112" s="442"/>
      <c r="H112" s="457">
        <f t="shared" si="1"/>
        <v>270000</v>
      </c>
      <c r="I112" s="435"/>
      <c r="J112" s="447"/>
    </row>
    <row r="113" spans="1:10" ht="19.5" customHeight="1">
      <c r="A113" s="453">
        <v>70</v>
      </c>
      <c r="B113" s="443" t="s">
        <v>2377</v>
      </c>
      <c r="C113" s="432">
        <v>1933</v>
      </c>
      <c r="D113" s="443" t="s">
        <v>2378</v>
      </c>
      <c r="E113" s="457">
        <v>270000</v>
      </c>
      <c r="F113" s="434"/>
      <c r="G113" s="442"/>
      <c r="H113" s="457">
        <f t="shared" si="1"/>
        <v>270000</v>
      </c>
      <c r="I113" s="435"/>
      <c r="J113" s="447"/>
    </row>
    <row r="114" spans="1:10" ht="19.5" customHeight="1">
      <c r="A114" s="453">
        <v>71</v>
      </c>
      <c r="B114" s="443" t="s">
        <v>2147</v>
      </c>
      <c r="C114" s="462">
        <v>1936</v>
      </c>
      <c r="D114" s="461" t="s">
        <v>2269</v>
      </c>
      <c r="E114" s="457">
        <v>270000</v>
      </c>
      <c r="F114" s="434"/>
      <c r="G114" s="442"/>
      <c r="H114" s="457">
        <f t="shared" si="1"/>
        <v>270000</v>
      </c>
      <c r="I114" s="435"/>
      <c r="J114" s="447"/>
    </row>
    <row r="115" spans="1:10" ht="19.5" customHeight="1">
      <c r="A115" s="453">
        <v>72</v>
      </c>
      <c r="B115" s="443" t="s">
        <v>517</v>
      </c>
      <c r="C115" s="462">
        <v>1936</v>
      </c>
      <c r="D115" s="463" t="s">
        <v>2378</v>
      </c>
      <c r="E115" s="457">
        <v>270000</v>
      </c>
      <c r="F115" s="434"/>
      <c r="G115" s="442"/>
      <c r="H115" s="457">
        <f t="shared" si="1"/>
        <v>270000</v>
      </c>
      <c r="I115" s="435"/>
      <c r="J115" s="447"/>
    </row>
    <row r="116" spans="1:10" ht="19.5" customHeight="1">
      <c r="A116" s="453">
        <v>73</v>
      </c>
      <c r="B116" s="443" t="s">
        <v>1251</v>
      </c>
      <c r="C116" s="462">
        <v>1936</v>
      </c>
      <c r="D116" s="463" t="s">
        <v>2237</v>
      </c>
      <c r="E116" s="457">
        <v>270000</v>
      </c>
      <c r="F116" s="434"/>
      <c r="G116" s="442"/>
      <c r="H116" s="457">
        <f>E115+G115</f>
        <v>270000</v>
      </c>
      <c r="I116" s="435"/>
      <c r="J116" s="447"/>
    </row>
    <row r="117" spans="1:10" ht="19.5" customHeight="1">
      <c r="A117" s="453">
        <v>74</v>
      </c>
      <c r="B117" s="489" t="s">
        <v>1159</v>
      </c>
      <c r="C117" s="423">
        <v>1936</v>
      </c>
      <c r="D117" s="489" t="s">
        <v>2230</v>
      </c>
      <c r="E117" s="457">
        <v>270000</v>
      </c>
      <c r="F117" s="434"/>
      <c r="G117" s="442"/>
      <c r="H117" s="457">
        <f t="shared" si="1"/>
        <v>270000</v>
      </c>
      <c r="I117" s="435"/>
      <c r="J117" s="447"/>
    </row>
    <row r="118" spans="1:10" ht="19.5" customHeight="1">
      <c r="A118" s="453">
        <v>75</v>
      </c>
      <c r="B118" s="431" t="s">
        <v>587</v>
      </c>
      <c r="C118" s="432">
        <v>1930</v>
      </c>
      <c r="D118" s="431" t="s">
        <v>2240</v>
      </c>
      <c r="E118" s="442">
        <v>270000</v>
      </c>
      <c r="F118" s="434"/>
      <c r="G118" s="442"/>
      <c r="H118" s="442">
        <v>270000</v>
      </c>
      <c r="I118" s="435"/>
      <c r="J118" s="447" t="s">
        <v>991</v>
      </c>
    </row>
    <row r="119" spans="1:10" ht="19.5" customHeight="1">
      <c r="A119" s="453">
        <v>76</v>
      </c>
      <c r="B119" s="431" t="s">
        <v>2327</v>
      </c>
      <c r="C119" s="432">
        <v>1925</v>
      </c>
      <c r="D119" s="431" t="s">
        <v>2328</v>
      </c>
      <c r="E119" s="442">
        <v>270000</v>
      </c>
      <c r="F119" s="434"/>
      <c r="G119" s="442"/>
      <c r="H119" s="442">
        <v>270000</v>
      </c>
      <c r="I119" s="435"/>
      <c r="J119" s="447" t="s">
        <v>991</v>
      </c>
    </row>
    <row r="120" spans="1:10" ht="19.5" customHeight="1">
      <c r="A120" s="453">
        <v>77</v>
      </c>
      <c r="B120" s="431" t="s">
        <v>2329</v>
      </c>
      <c r="C120" s="432">
        <v>1929</v>
      </c>
      <c r="D120" s="431" t="s">
        <v>2237</v>
      </c>
      <c r="E120" s="442">
        <v>270000</v>
      </c>
      <c r="F120" s="434"/>
      <c r="G120" s="442"/>
      <c r="H120" s="442">
        <v>270000</v>
      </c>
      <c r="I120" s="435"/>
      <c r="J120" s="447" t="s">
        <v>991</v>
      </c>
    </row>
    <row r="121" spans="1:10" ht="19.5" customHeight="1">
      <c r="A121" s="453">
        <v>78</v>
      </c>
      <c r="B121" s="443" t="s">
        <v>2330</v>
      </c>
      <c r="C121" s="432">
        <v>1930</v>
      </c>
      <c r="D121" s="443" t="s">
        <v>2237</v>
      </c>
      <c r="E121" s="442">
        <v>270000</v>
      </c>
      <c r="F121" s="434"/>
      <c r="G121" s="442"/>
      <c r="H121" s="442">
        <v>270000</v>
      </c>
      <c r="I121" s="435"/>
      <c r="J121" s="447" t="s">
        <v>991</v>
      </c>
    </row>
    <row r="122" spans="1:10" ht="19.5" customHeight="1">
      <c r="A122" s="453">
        <v>79</v>
      </c>
      <c r="B122" s="443" t="s">
        <v>2340</v>
      </c>
      <c r="C122" s="432">
        <v>1932</v>
      </c>
      <c r="D122" s="443" t="s">
        <v>2237</v>
      </c>
      <c r="E122" s="442">
        <v>270000</v>
      </c>
      <c r="F122" s="434"/>
      <c r="G122" s="442"/>
      <c r="H122" s="442">
        <v>270000</v>
      </c>
      <c r="I122" s="435"/>
      <c r="J122" s="447" t="s">
        <v>991</v>
      </c>
    </row>
    <row r="123" spans="1:10" ht="19.5" customHeight="1">
      <c r="A123" s="453">
        <v>80</v>
      </c>
      <c r="B123" s="443" t="s">
        <v>2341</v>
      </c>
      <c r="C123" s="432">
        <v>1932</v>
      </c>
      <c r="D123" s="443" t="s">
        <v>2237</v>
      </c>
      <c r="E123" s="442">
        <v>270000</v>
      </c>
      <c r="F123" s="434"/>
      <c r="G123" s="442"/>
      <c r="H123" s="442">
        <v>270000</v>
      </c>
      <c r="I123" s="435"/>
      <c r="J123" s="447" t="s">
        <v>991</v>
      </c>
    </row>
    <row r="124" spans="1:10" ht="19.5" customHeight="1">
      <c r="A124" s="453">
        <v>81</v>
      </c>
      <c r="B124" s="431" t="s">
        <v>588</v>
      </c>
      <c r="C124" s="432">
        <v>1930</v>
      </c>
      <c r="D124" s="431" t="s">
        <v>2240</v>
      </c>
      <c r="E124" s="442">
        <v>270000</v>
      </c>
      <c r="F124" s="434"/>
      <c r="G124" s="442"/>
      <c r="H124" s="442">
        <v>270000</v>
      </c>
      <c r="I124" s="435"/>
      <c r="J124" s="447" t="s">
        <v>991</v>
      </c>
    </row>
    <row r="125" spans="1:10" ht="19.5" customHeight="1">
      <c r="A125" s="453">
        <v>82</v>
      </c>
      <c r="B125" s="443" t="s">
        <v>2342</v>
      </c>
      <c r="C125" s="432">
        <v>1932</v>
      </c>
      <c r="D125" s="443" t="s">
        <v>2240</v>
      </c>
      <c r="E125" s="442">
        <v>270000</v>
      </c>
      <c r="F125" s="434"/>
      <c r="G125" s="442"/>
      <c r="H125" s="442">
        <v>270000</v>
      </c>
      <c r="I125" s="435"/>
      <c r="J125" s="447" t="s">
        <v>991</v>
      </c>
    </row>
    <row r="126" spans="1:10" ht="19.5" customHeight="1">
      <c r="A126" s="453">
        <v>83</v>
      </c>
      <c r="B126" s="443" t="s">
        <v>2343</v>
      </c>
      <c r="C126" s="432">
        <v>1932</v>
      </c>
      <c r="D126" s="443" t="s">
        <v>2240</v>
      </c>
      <c r="E126" s="442">
        <v>270000</v>
      </c>
      <c r="F126" s="434"/>
      <c r="G126" s="442"/>
      <c r="H126" s="442">
        <v>270000</v>
      </c>
      <c r="I126" s="435"/>
      <c r="J126" s="447" t="s">
        <v>991</v>
      </c>
    </row>
    <row r="127" spans="1:10" ht="19.5" customHeight="1">
      <c r="A127" s="453">
        <v>84</v>
      </c>
      <c r="B127" s="431" t="s">
        <v>2344</v>
      </c>
      <c r="C127" s="432">
        <v>1931</v>
      </c>
      <c r="D127" s="431" t="s">
        <v>2264</v>
      </c>
      <c r="E127" s="442">
        <v>270000</v>
      </c>
      <c r="F127" s="434"/>
      <c r="G127" s="442"/>
      <c r="H127" s="442">
        <v>270000</v>
      </c>
      <c r="I127" s="435"/>
      <c r="J127" s="447" t="s">
        <v>991</v>
      </c>
    </row>
    <row r="128" spans="1:10" ht="19.5" customHeight="1">
      <c r="A128" s="453">
        <v>85</v>
      </c>
      <c r="B128" s="431" t="s">
        <v>2345</v>
      </c>
      <c r="C128" s="432">
        <v>1922</v>
      </c>
      <c r="D128" s="443" t="s">
        <v>2269</v>
      </c>
      <c r="E128" s="442">
        <v>270000</v>
      </c>
      <c r="F128" s="434"/>
      <c r="G128" s="442"/>
      <c r="H128" s="442">
        <v>270000</v>
      </c>
      <c r="I128" s="435"/>
      <c r="J128" s="447" t="s">
        <v>991</v>
      </c>
    </row>
    <row r="129" spans="1:10" ht="19.5" customHeight="1">
      <c r="A129" s="453">
        <v>86</v>
      </c>
      <c r="B129" s="431" t="s">
        <v>2346</v>
      </c>
      <c r="C129" s="432">
        <v>1928</v>
      </c>
      <c r="D129" s="443" t="s">
        <v>2269</v>
      </c>
      <c r="E129" s="442">
        <v>270000</v>
      </c>
      <c r="F129" s="434"/>
      <c r="G129" s="442"/>
      <c r="H129" s="442">
        <v>270000</v>
      </c>
      <c r="I129" s="435"/>
      <c r="J129" s="447" t="s">
        <v>991</v>
      </c>
    </row>
    <row r="130" spans="1:10" ht="19.5" customHeight="1">
      <c r="A130" s="453">
        <v>87</v>
      </c>
      <c r="B130" s="431" t="s">
        <v>2347</v>
      </c>
      <c r="C130" s="432">
        <v>1925</v>
      </c>
      <c r="D130" s="431" t="s">
        <v>2230</v>
      </c>
      <c r="E130" s="442">
        <v>270000</v>
      </c>
      <c r="F130" s="434"/>
      <c r="G130" s="442"/>
      <c r="H130" s="442">
        <v>270000</v>
      </c>
      <c r="I130" s="435"/>
      <c r="J130" s="447" t="s">
        <v>991</v>
      </c>
    </row>
    <row r="131" spans="1:10" ht="19.5" customHeight="1">
      <c r="A131" s="453">
        <v>88</v>
      </c>
      <c r="B131" s="431" t="s">
        <v>2348</v>
      </c>
      <c r="C131" s="432">
        <v>1929</v>
      </c>
      <c r="D131" s="431" t="s">
        <v>2230</v>
      </c>
      <c r="E131" s="442">
        <v>270000</v>
      </c>
      <c r="F131" s="434"/>
      <c r="G131" s="442"/>
      <c r="H131" s="442">
        <v>270000</v>
      </c>
      <c r="I131" s="435"/>
      <c r="J131" s="447" t="s">
        <v>991</v>
      </c>
    </row>
    <row r="132" spans="1:10" ht="19.5" customHeight="1">
      <c r="A132" s="453">
        <v>89</v>
      </c>
      <c r="B132" s="443" t="s">
        <v>2349</v>
      </c>
      <c r="C132" s="432">
        <v>1930</v>
      </c>
      <c r="D132" s="443" t="s">
        <v>2230</v>
      </c>
      <c r="E132" s="442">
        <v>270000</v>
      </c>
      <c r="F132" s="434"/>
      <c r="G132" s="442"/>
      <c r="H132" s="442">
        <v>270000</v>
      </c>
      <c r="I132" s="435"/>
      <c r="J132" s="447" t="s">
        <v>991</v>
      </c>
    </row>
    <row r="133" spans="1:10" ht="19.5" customHeight="1">
      <c r="A133" s="453">
        <v>90</v>
      </c>
      <c r="B133" s="431" t="s">
        <v>235</v>
      </c>
      <c r="C133" s="432">
        <v>1923</v>
      </c>
      <c r="D133" s="431" t="s">
        <v>2243</v>
      </c>
      <c r="E133" s="442">
        <v>270000</v>
      </c>
      <c r="F133" s="434"/>
      <c r="G133" s="442"/>
      <c r="H133" s="442">
        <v>270000</v>
      </c>
      <c r="I133" s="435"/>
      <c r="J133" s="447" t="s">
        <v>991</v>
      </c>
    </row>
    <row r="134" spans="1:10" ht="19.5" customHeight="1">
      <c r="A134" s="453">
        <v>91</v>
      </c>
      <c r="B134" s="431" t="s">
        <v>2350</v>
      </c>
      <c r="C134" s="432">
        <v>1930</v>
      </c>
      <c r="D134" s="431" t="s">
        <v>2236</v>
      </c>
      <c r="E134" s="442">
        <v>270000</v>
      </c>
      <c r="F134" s="434"/>
      <c r="G134" s="442"/>
      <c r="H134" s="442">
        <v>270000</v>
      </c>
      <c r="I134" s="435"/>
      <c r="J134" s="447" t="s">
        <v>991</v>
      </c>
    </row>
    <row r="135" spans="1:10" ht="19.5" customHeight="1">
      <c r="A135" s="453">
        <v>92</v>
      </c>
      <c r="B135" s="431" t="s">
        <v>2352</v>
      </c>
      <c r="C135" s="432">
        <v>1922</v>
      </c>
      <c r="D135" s="431" t="s">
        <v>2236</v>
      </c>
      <c r="E135" s="442">
        <v>270000</v>
      </c>
      <c r="F135" s="434"/>
      <c r="G135" s="442"/>
      <c r="H135" s="442">
        <v>270000</v>
      </c>
      <c r="I135" s="435"/>
      <c r="J135" s="447" t="s">
        <v>991</v>
      </c>
    </row>
    <row r="136" spans="1:10" ht="19.5" customHeight="1">
      <c r="A136" s="453">
        <v>93</v>
      </c>
      <c r="B136" s="431" t="s">
        <v>589</v>
      </c>
      <c r="C136" s="432">
        <v>1931</v>
      </c>
      <c r="D136" s="431" t="s">
        <v>2236</v>
      </c>
      <c r="E136" s="442">
        <v>270000</v>
      </c>
      <c r="F136" s="434"/>
      <c r="G136" s="442"/>
      <c r="H136" s="442">
        <v>270000</v>
      </c>
      <c r="I136" s="435"/>
      <c r="J136" s="447" t="s">
        <v>991</v>
      </c>
    </row>
    <row r="137" spans="1:10" ht="19.5" customHeight="1">
      <c r="A137" s="453">
        <v>94</v>
      </c>
      <c r="B137" s="431" t="s">
        <v>2353</v>
      </c>
      <c r="C137" s="432">
        <v>1922</v>
      </c>
      <c r="D137" s="431" t="s">
        <v>2236</v>
      </c>
      <c r="E137" s="442">
        <v>270000</v>
      </c>
      <c r="F137" s="434"/>
      <c r="G137" s="442"/>
      <c r="H137" s="442">
        <v>270000</v>
      </c>
      <c r="I137" s="435"/>
      <c r="J137" s="447" t="s">
        <v>991</v>
      </c>
    </row>
    <row r="138" spans="1:10" ht="19.5" customHeight="1">
      <c r="A138" s="453">
        <v>95</v>
      </c>
      <c r="B138" s="431" t="s">
        <v>2354</v>
      </c>
      <c r="C138" s="432">
        <v>1925</v>
      </c>
      <c r="D138" s="431" t="s">
        <v>2312</v>
      </c>
      <c r="E138" s="442">
        <v>270000</v>
      </c>
      <c r="F138" s="434"/>
      <c r="G138" s="442"/>
      <c r="H138" s="442">
        <v>270000</v>
      </c>
      <c r="I138" s="435"/>
      <c r="J138" s="447" t="s">
        <v>991</v>
      </c>
    </row>
    <row r="139" spans="1:10" ht="19.5" customHeight="1">
      <c r="A139" s="453">
        <v>96</v>
      </c>
      <c r="B139" s="431" t="s">
        <v>2370</v>
      </c>
      <c r="C139" s="432">
        <v>1926</v>
      </c>
      <c r="D139" s="431" t="s">
        <v>2312</v>
      </c>
      <c r="E139" s="442">
        <v>270000</v>
      </c>
      <c r="F139" s="434"/>
      <c r="G139" s="442"/>
      <c r="H139" s="442">
        <v>270000</v>
      </c>
      <c r="I139" s="435"/>
      <c r="J139" s="447" t="s">
        <v>991</v>
      </c>
    </row>
    <row r="140" spans="1:10" ht="19.5" customHeight="1">
      <c r="A140" s="453">
        <v>97</v>
      </c>
      <c r="B140" s="443" t="s">
        <v>2371</v>
      </c>
      <c r="C140" s="432">
        <v>1920</v>
      </c>
      <c r="D140" s="443" t="s">
        <v>2252</v>
      </c>
      <c r="E140" s="442">
        <v>270000</v>
      </c>
      <c r="F140" s="434"/>
      <c r="G140" s="442"/>
      <c r="H140" s="442">
        <v>270000</v>
      </c>
      <c r="I140" s="435"/>
      <c r="J140" s="447" t="s">
        <v>991</v>
      </c>
    </row>
    <row r="141" spans="1:10" ht="19.5" customHeight="1">
      <c r="A141" s="453">
        <v>98</v>
      </c>
      <c r="B141" s="443" t="s">
        <v>2372</v>
      </c>
      <c r="C141" s="432">
        <v>1927</v>
      </c>
      <c r="D141" s="443" t="s">
        <v>2252</v>
      </c>
      <c r="E141" s="442">
        <v>270000</v>
      </c>
      <c r="F141" s="434"/>
      <c r="G141" s="442"/>
      <c r="H141" s="442">
        <v>270000</v>
      </c>
      <c r="I141" s="435"/>
      <c r="J141" s="447" t="s">
        <v>991</v>
      </c>
    </row>
    <row r="142" spans="1:10" ht="19.5" customHeight="1">
      <c r="A142" s="453">
        <v>99</v>
      </c>
      <c r="B142" s="443" t="s">
        <v>2373</v>
      </c>
      <c r="C142" s="432">
        <v>1928</v>
      </c>
      <c r="D142" s="443" t="s">
        <v>2374</v>
      </c>
      <c r="E142" s="442">
        <v>270000</v>
      </c>
      <c r="F142" s="434"/>
      <c r="G142" s="442"/>
      <c r="H142" s="442">
        <v>270000</v>
      </c>
      <c r="I142" s="435"/>
      <c r="J142" s="447" t="s">
        <v>991</v>
      </c>
    </row>
    <row r="143" spans="1:10" ht="19.5" customHeight="1">
      <c r="A143" s="453">
        <v>100</v>
      </c>
      <c r="B143" s="431" t="s">
        <v>2375</v>
      </c>
      <c r="C143" s="432">
        <v>1932</v>
      </c>
      <c r="D143" s="443" t="s">
        <v>2269</v>
      </c>
      <c r="E143" s="442">
        <v>270000</v>
      </c>
      <c r="F143" s="434"/>
      <c r="G143" s="442"/>
      <c r="H143" s="442">
        <v>270000</v>
      </c>
      <c r="I143" s="435"/>
      <c r="J143" s="447" t="s">
        <v>991</v>
      </c>
    </row>
    <row r="144" spans="1:10" ht="19.5" customHeight="1">
      <c r="A144" s="453">
        <v>101</v>
      </c>
      <c r="B144" s="443" t="s">
        <v>2376</v>
      </c>
      <c r="C144" s="432">
        <v>1932</v>
      </c>
      <c r="D144" s="431" t="s">
        <v>2243</v>
      </c>
      <c r="E144" s="442">
        <v>270000</v>
      </c>
      <c r="F144" s="434"/>
      <c r="G144" s="442"/>
      <c r="H144" s="442">
        <v>270000</v>
      </c>
      <c r="I144" s="435"/>
      <c r="J144" s="447" t="s">
        <v>991</v>
      </c>
    </row>
    <row r="145" spans="1:10" ht="19.5" customHeight="1">
      <c r="A145" s="453">
        <v>102</v>
      </c>
      <c r="B145" s="443" t="s">
        <v>2379</v>
      </c>
      <c r="C145" s="432">
        <v>1930</v>
      </c>
      <c r="D145" s="443" t="s">
        <v>2252</v>
      </c>
      <c r="E145" s="442">
        <v>270000</v>
      </c>
      <c r="F145" s="434"/>
      <c r="G145" s="442"/>
      <c r="H145" s="442">
        <v>270000</v>
      </c>
      <c r="I145" s="435"/>
      <c r="J145" s="447" t="s">
        <v>991</v>
      </c>
    </row>
    <row r="146" spans="1:10" ht="19.5" customHeight="1">
      <c r="A146" s="453">
        <v>103</v>
      </c>
      <c r="B146" s="443" t="s">
        <v>2286</v>
      </c>
      <c r="C146" s="432">
        <v>1935</v>
      </c>
      <c r="D146" s="443" t="s">
        <v>2264</v>
      </c>
      <c r="E146" s="442">
        <v>270000</v>
      </c>
      <c r="F146" s="434"/>
      <c r="G146" s="442"/>
      <c r="H146" s="442">
        <v>270000</v>
      </c>
      <c r="I146" s="435"/>
      <c r="J146" s="447" t="s">
        <v>991</v>
      </c>
    </row>
    <row r="147" spans="1:10" ht="19.5" customHeight="1">
      <c r="A147" s="453">
        <v>104</v>
      </c>
      <c r="B147" s="443" t="s">
        <v>386</v>
      </c>
      <c r="C147" s="432">
        <v>1935</v>
      </c>
      <c r="D147" s="443" t="s">
        <v>2249</v>
      </c>
      <c r="E147" s="442">
        <v>270000</v>
      </c>
      <c r="F147" s="434"/>
      <c r="G147" s="442"/>
      <c r="H147" s="442">
        <v>270000</v>
      </c>
      <c r="I147" s="435"/>
      <c r="J147" s="447" t="s">
        <v>991</v>
      </c>
    </row>
    <row r="148" spans="1:10" ht="19.5" customHeight="1">
      <c r="A148" s="453">
        <v>105</v>
      </c>
      <c r="B148" s="443" t="s">
        <v>2145</v>
      </c>
      <c r="C148" s="432">
        <v>1936</v>
      </c>
      <c r="D148" s="443" t="s">
        <v>2249</v>
      </c>
      <c r="E148" s="442">
        <v>270000</v>
      </c>
      <c r="F148" s="434"/>
      <c r="G148" s="442"/>
      <c r="H148" s="442">
        <f>SUM(E148:G148)</f>
        <v>270000</v>
      </c>
      <c r="I148" s="435"/>
      <c r="J148" s="447" t="s">
        <v>991</v>
      </c>
    </row>
    <row r="149" spans="1:10" ht="19.5" customHeight="1">
      <c r="A149" s="453">
        <v>106</v>
      </c>
      <c r="B149" s="443" t="s">
        <v>2308</v>
      </c>
      <c r="C149" s="432">
        <v>1930</v>
      </c>
      <c r="D149" s="443" t="s">
        <v>2236</v>
      </c>
      <c r="E149" s="442">
        <v>270000</v>
      </c>
      <c r="F149" s="434"/>
      <c r="G149" s="442"/>
      <c r="H149" s="433">
        <f>SUM(E149:G149)</f>
        <v>270000</v>
      </c>
      <c r="I149" s="435"/>
      <c r="J149" s="447" t="s">
        <v>991</v>
      </c>
    </row>
    <row r="150" spans="1:10" ht="19.5" customHeight="1">
      <c r="A150" s="453">
        <v>107</v>
      </c>
      <c r="B150" s="431" t="s">
        <v>2303</v>
      </c>
      <c r="C150" s="432">
        <v>1920</v>
      </c>
      <c r="D150" s="431" t="s">
        <v>2236</v>
      </c>
      <c r="E150" s="442">
        <v>270000</v>
      </c>
      <c r="F150" s="434"/>
      <c r="G150" s="442"/>
      <c r="H150" s="433">
        <f>SUM(E150:G150)</f>
        <v>270000</v>
      </c>
      <c r="I150" s="435"/>
      <c r="J150" s="447" t="s">
        <v>991</v>
      </c>
    </row>
    <row r="151" spans="1:10" ht="19.5" customHeight="1">
      <c r="A151" s="453">
        <v>108</v>
      </c>
      <c r="B151" s="443" t="s">
        <v>582</v>
      </c>
      <c r="C151" s="432">
        <v>1925</v>
      </c>
      <c r="D151" s="443" t="s">
        <v>2243</v>
      </c>
      <c r="E151" s="442">
        <v>270000</v>
      </c>
      <c r="F151" s="434"/>
      <c r="G151" s="442"/>
      <c r="H151" s="433">
        <f aca="true" t="shared" si="2" ref="H151:H158">SUM(E151:G151)</f>
        <v>270000</v>
      </c>
      <c r="I151" s="435"/>
      <c r="J151" s="447" t="s">
        <v>991</v>
      </c>
    </row>
    <row r="152" spans="1:10" ht="19.5" customHeight="1">
      <c r="A152" s="453">
        <v>109</v>
      </c>
      <c r="B152" s="443" t="s">
        <v>2296</v>
      </c>
      <c r="C152" s="432">
        <v>1928</v>
      </c>
      <c r="D152" s="443" t="s">
        <v>2230</v>
      </c>
      <c r="E152" s="442">
        <v>270000</v>
      </c>
      <c r="F152" s="434"/>
      <c r="G152" s="442"/>
      <c r="H152" s="433">
        <f t="shared" si="2"/>
        <v>270000</v>
      </c>
      <c r="I152" s="435"/>
      <c r="J152" s="447" t="s">
        <v>991</v>
      </c>
    </row>
    <row r="153" spans="1:10" ht="19.5" customHeight="1">
      <c r="A153" s="453">
        <v>110</v>
      </c>
      <c r="B153" s="443" t="s">
        <v>2294</v>
      </c>
      <c r="C153" s="432">
        <v>1930</v>
      </c>
      <c r="D153" s="443" t="s">
        <v>2230</v>
      </c>
      <c r="E153" s="442">
        <v>270000</v>
      </c>
      <c r="F153" s="434"/>
      <c r="G153" s="442"/>
      <c r="H153" s="433">
        <f t="shared" si="2"/>
        <v>270000</v>
      </c>
      <c r="I153" s="435"/>
      <c r="J153" s="447" t="s">
        <v>991</v>
      </c>
    </row>
    <row r="154" spans="1:10" ht="19.5" customHeight="1">
      <c r="A154" s="453">
        <v>111</v>
      </c>
      <c r="B154" s="431" t="s">
        <v>321</v>
      </c>
      <c r="C154" s="432">
        <v>1920</v>
      </c>
      <c r="D154" s="431" t="s">
        <v>2230</v>
      </c>
      <c r="E154" s="442">
        <v>270000</v>
      </c>
      <c r="F154" s="434"/>
      <c r="G154" s="442"/>
      <c r="H154" s="433">
        <f t="shared" si="2"/>
        <v>270000</v>
      </c>
      <c r="I154" s="435"/>
      <c r="J154" s="447" t="s">
        <v>991</v>
      </c>
    </row>
    <row r="155" spans="1:10" ht="19.5" customHeight="1">
      <c r="A155" s="453">
        <v>112</v>
      </c>
      <c r="B155" s="431" t="s">
        <v>2284</v>
      </c>
      <c r="C155" s="432">
        <v>1925</v>
      </c>
      <c r="D155" s="431" t="s">
        <v>2230</v>
      </c>
      <c r="E155" s="442">
        <v>270000</v>
      </c>
      <c r="F155" s="434"/>
      <c r="G155" s="442"/>
      <c r="H155" s="433">
        <f t="shared" si="2"/>
        <v>270000</v>
      </c>
      <c r="I155" s="435"/>
      <c r="J155" s="447" t="s">
        <v>991</v>
      </c>
    </row>
    <row r="156" spans="1:10" ht="19.5" customHeight="1">
      <c r="A156" s="453">
        <v>113</v>
      </c>
      <c r="B156" s="431" t="s">
        <v>2279</v>
      </c>
      <c r="C156" s="432">
        <v>1927</v>
      </c>
      <c r="D156" s="431" t="s">
        <v>2230</v>
      </c>
      <c r="E156" s="442">
        <v>270000</v>
      </c>
      <c r="F156" s="434"/>
      <c r="G156" s="442"/>
      <c r="H156" s="433">
        <f t="shared" si="2"/>
        <v>270000</v>
      </c>
      <c r="I156" s="435"/>
      <c r="J156" s="447" t="s">
        <v>991</v>
      </c>
    </row>
    <row r="157" spans="1:10" ht="19.5" customHeight="1">
      <c r="A157" s="453">
        <v>114</v>
      </c>
      <c r="B157" s="443" t="s">
        <v>1557</v>
      </c>
      <c r="C157" s="462">
        <v>1936</v>
      </c>
      <c r="D157" s="465" t="s">
        <v>598</v>
      </c>
      <c r="E157" s="442">
        <v>270000</v>
      </c>
      <c r="F157" s="434"/>
      <c r="G157" s="442"/>
      <c r="H157" s="433">
        <f t="shared" si="2"/>
        <v>270000</v>
      </c>
      <c r="I157" s="435"/>
      <c r="J157" s="447" t="s">
        <v>991</v>
      </c>
    </row>
    <row r="158" spans="1:10" ht="19.5" customHeight="1">
      <c r="A158" s="453">
        <v>115</v>
      </c>
      <c r="B158" s="443" t="s">
        <v>2297</v>
      </c>
      <c r="C158" s="432">
        <v>1928</v>
      </c>
      <c r="D158" s="466" t="s">
        <v>2230</v>
      </c>
      <c r="E158" s="442">
        <v>270000</v>
      </c>
      <c r="F158" s="434"/>
      <c r="G158" s="442"/>
      <c r="H158" s="433">
        <f t="shared" si="2"/>
        <v>270000</v>
      </c>
      <c r="I158" s="435"/>
      <c r="J158" s="447" t="s">
        <v>991</v>
      </c>
    </row>
    <row r="159" spans="1:10" ht="19.5" customHeight="1">
      <c r="A159" s="453">
        <v>116</v>
      </c>
      <c r="B159" s="443" t="s">
        <v>482</v>
      </c>
      <c r="C159" s="432">
        <v>1936</v>
      </c>
      <c r="D159" s="466" t="s">
        <v>2237</v>
      </c>
      <c r="E159" s="442">
        <v>270000</v>
      </c>
      <c r="F159" s="434"/>
      <c r="G159" s="442"/>
      <c r="H159" s="433">
        <f>E159+G159</f>
        <v>270000</v>
      </c>
      <c r="I159" s="435"/>
      <c r="J159" s="447" t="s">
        <v>991</v>
      </c>
    </row>
    <row r="160" spans="1:10" ht="19.5" customHeight="1">
      <c r="A160" s="453">
        <v>117</v>
      </c>
      <c r="B160" s="443" t="s">
        <v>2636</v>
      </c>
      <c r="C160" s="443">
        <v>1936</v>
      </c>
      <c r="D160" s="443" t="s">
        <v>2312</v>
      </c>
      <c r="E160" s="442">
        <v>270000</v>
      </c>
      <c r="F160" s="434"/>
      <c r="G160" s="442"/>
      <c r="H160" s="433">
        <f>E160+G160</f>
        <v>270000</v>
      </c>
      <c r="I160" s="435"/>
      <c r="J160" s="447"/>
    </row>
    <row r="161" spans="1:10" ht="19.5" customHeight="1">
      <c r="A161" s="453">
        <v>118</v>
      </c>
      <c r="B161" s="443" t="s">
        <v>1857</v>
      </c>
      <c r="C161" s="443">
        <v>1937</v>
      </c>
      <c r="D161" s="443" t="s">
        <v>2230</v>
      </c>
      <c r="E161" s="442">
        <v>270000</v>
      </c>
      <c r="G161" s="423"/>
      <c r="H161" s="891">
        <f aca="true" t="shared" si="3" ref="H161:H166">G161+E161</f>
        <v>270000</v>
      </c>
      <c r="I161" s="435"/>
      <c r="J161" s="447" t="s">
        <v>991</v>
      </c>
    </row>
    <row r="162" spans="1:10" ht="19.5" customHeight="1">
      <c r="A162" s="453">
        <v>119</v>
      </c>
      <c r="B162" s="443" t="s">
        <v>230</v>
      </c>
      <c r="C162" s="443">
        <v>1937</v>
      </c>
      <c r="D162" s="443" t="s">
        <v>2236</v>
      </c>
      <c r="E162" s="442">
        <v>270000</v>
      </c>
      <c r="F162" s="442"/>
      <c r="G162" s="442"/>
      <c r="H162" s="442">
        <f t="shared" si="3"/>
        <v>270000</v>
      </c>
      <c r="I162" s="435"/>
      <c r="J162" s="447"/>
    </row>
    <row r="163" spans="1:10" ht="19.5" customHeight="1">
      <c r="A163" s="453">
        <v>120</v>
      </c>
      <c r="B163" s="443" t="s">
        <v>776</v>
      </c>
      <c r="C163" s="443">
        <v>1937</v>
      </c>
      <c r="D163" s="443" t="s">
        <v>320</v>
      </c>
      <c r="E163" s="442">
        <v>270000</v>
      </c>
      <c r="F163" s="442"/>
      <c r="G163" s="442"/>
      <c r="H163" s="442">
        <f t="shared" si="3"/>
        <v>270000</v>
      </c>
      <c r="I163" s="435"/>
      <c r="J163" s="447"/>
    </row>
    <row r="164" spans="1:10" ht="19.5" customHeight="1">
      <c r="A164" s="435"/>
      <c r="B164" s="344" t="s">
        <v>2170</v>
      </c>
      <c r="C164" s="344">
        <v>1937</v>
      </c>
      <c r="D164" s="443" t="s">
        <v>2236</v>
      </c>
      <c r="E164" s="442">
        <v>270000</v>
      </c>
      <c r="F164" s="442"/>
      <c r="G164" s="442"/>
      <c r="H164" s="442">
        <f t="shared" si="3"/>
        <v>270000</v>
      </c>
      <c r="I164" s="435"/>
      <c r="J164" s="447"/>
    </row>
    <row r="165" spans="1:10" ht="19.5" customHeight="1">
      <c r="A165" s="435">
        <v>121</v>
      </c>
      <c r="B165" s="529" t="s">
        <v>1016</v>
      </c>
      <c r="C165" s="344">
        <v>1937</v>
      </c>
      <c r="D165" s="443" t="s">
        <v>2236</v>
      </c>
      <c r="E165" s="442">
        <v>270000</v>
      </c>
      <c r="F165" s="344">
        <v>6</v>
      </c>
      <c r="G165" s="1111">
        <v>1620000</v>
      </c>
      <c r="H165" s="1089">
        <f t="shared" si="3"/>
        <v>1890000</v>
      </c>
      <c r="I165" s="435"/>
      <c r="J165" s="447" t="s">
        <v>2013</v>
      </c>
    </row>
    <row r="166" spans="1:10" ht="19.5" customHeight="1">
      <c r="A166" s="1302"/>
      <c r="B166" s="1542" t="s">
        <v>2672</v>
      </c>
      <c r="C166" s="1543"/>
      <c r="D166" s="1544"/>
      <c r="E166" s="1303">
        <f>SUM(E44:E165)</f>
        <v>32670000</v>
      </c>
      <c r="F166" s="1304"/>
      <c r="G166" s="1101">
        <v>1620000</v>
      </c>
      <c r="H166" s="1303">
        <f t="shared" si="3"/>
        <v>34290000</v>
      </c>
      <c r="I166" s="1275"/>
      <c r="J166" s="426"/>
    </row>
    <row r="167" spans="1:10" ht="19.5" customHeight="1">
      <c r="A167" s="427">
        <v>7</v>
      </c>
      <c r="B167" s="1548" t="s">
        <v>2637</v>
      </c>
      <c r="C167" s="1549"/>
      <c r="D167" s="1549"/>
      <c r="E167" s="1549"/>
      <c r="F167" s="429"/>
      <c r="G167" s="428"/>
      <c r="H167" s="428"/>
      <c r="I167" s="429"/>
      <c r="J167" s="865"/>
    </row>
    <row r="168" spans="1:10" ht="19.5" customHeight="1">
      <c r="A168" s="430">
        <v>1</v>
      </c>
      <c r="B168" s="443" t="s">
        <v>2381</v>
      </c>
      <c r="C168" s="432">
        <v>1993</v>
      </c>
      <c r="D168" s="443" t="s">
        <v>2269</v>
      </c>
      <c r="E168" s="433">
        <v>405000</v>
      </c>
      <c r="F168" s="435"/>
      <c r="G168" s="447"/>
      <c r="H168" s="433">
        <f>E168+G168</f>
        <v>405000</v>
      </c>
      <c r="I168" s="441"/>
      <c r="J168" s="426"/>
    </row>
    <row r="169" spans="1:10" ht="19.5" customHeight="1">
      <c r="A169" s="430">
        <v>2</v>
      </c>
      <c r="B169" s="443" t="s">
        <v>2383</v>
      </c>
      <c r="C169" s="432">
        <v>1972</v>
      </c>
      <c r="D169" s="443" t="s">
        <v>2236</v>
      </c>
      <c r="E169" s="433">
        <v>405000</v>
      </c>
      <c r="F169" s="435"/>
      <c r="G169" s="447"/>
      <c r="H169" s="433">
        <f aca="true" t="shared" si="4" ref="H169:H177">E169+G169</f>
        <v>405000</v>
      </c>
      <c r="I169" s="441"/>
      <c r="J169" s="426"/>
    </row>
    <row r="170" spans="1:10" ht="19.5" customHeight="1">
      <c r="A170" s="430">
        <v>3</v>
      </c>
      <c r="B170" s="443" t="s">
        <v>2384</v>
      </c>
      <c r="C170" s="432">
        <v>1985</v>
      </c>
      <c r="D170" s="443" t="s">
        <v>2230</v>
      </c>
      <c r="E170" s="433">
        <v>405000</v>
      </c>
      <c r="F170" s="435"/>
      <c r="G170" s="447"/>
      <c r="H170" s="433">
        <f t="shared" si="4"/>
        <v>405000</v>
      </c>
      <c r="I170" s="441"/>
      <c r="J170" s="426"/>
    </row>
    <row r="171" spans="1:10" ht="19.5" customHeight="1">
      <c r="A171" s="430">
        <v>4</v>
      </c>
      <c r="B171" s="443" t="s">
        <v>2385</v>
      </c>
      <c r="C171" s="432">
        <v>1969</v>
      </c>
      <c r="D171" s="443" t="s">
        <v>2237</v>
      </c>
      <c r="E171" s="433">
        <v>405000</v>
      </c>
      <c r="F171" s="435"/>
      <c r="G171" s="447"/>
      <c r="H171" s="433">
        <f t="shared" si="4"/>
        <v>405000</v>
      </c>
      <c r="I171" s="441"/>
      <c r="J171" s="426"/>
    </row>
    <row r="172" spans="1:10" ht="19.5" customHeight="1">
      <c r="A172" s="430">
        <v>5</v>
      </c>
      <c r="B172" s="443" t="s">
        <v>2397</v>
      </c>
      <c r="C172" s="432">
        <v>1960</v>
      </c>
      <c r="D172" s="443" t="s">
        <v>2243</v>
      </c>
      <c r="E172" s="433">
        <v>405000</v>
      </c>
      <c r="F172" s="435"/>
      <c r="G172" s="447"/>
      <c r="H172" s="433">
        <f t="shared" si="4"/>
        <v>405000</v>
      </c>
      <c r="I172" s="441"/>
      <c r="J172" s="426"/>
    </row>
    <row r="173" spans="1:10" ht="19.5" customHeight="1">
      <c r="A173" s="430">
        <v>6</v>
      </c>
      <c r="B173" s="443" t="s">
        <v>2399</v>
      </c>
      <c r="C173" s="432">
        <v>1969</v>
      </c>
      <c r="D173" s="443" t="s">
        <v>2236</v>
      </c>
      <c r="E173" s="433">
        <v>405000</v>
      </c>
      <c r="F173" s="435"/>
      <c r="G173" s="442"/>
      <c r="H173" s="433">
        <f t="shared" si="4"/>
        <v>405000</v>
      </c>
      <c r="I173" s="441"/>
      <c r="J173" s="426"/>
    </row>
    <row r="174" spans="1:10" ht="19.5" customHeight="1">
      <c r="A174" s="430">
        <v>7</v>
      </c>
      <c r="B174" s="443" t="s">
        <v>2400</v>
      </c>
      <c r="C174" s="432">
        <v>1992</v>
      </c>
      <c r="D174" s="443" t="s">
        <v>2249</v>
      </c>
      <c r="E174" s="433">
        <v>405000</v>
      </c>
      <c r="F174" s="435"/>
      <c r="G174" s="442"/>
      <c r="H174" s="433">
        <f t="shared" si="4"/>
        <v>405000</v>
      </c>
      <c r="I174" s="441"/>
      <c r="J174" s="426"/>
    </row>
    <row r="175" spans="1:10" ht="19.5" customHeight="1">
      <c r="A175" s="430">
        <v>8</v>
      </c>
      <c r="B175" s="443" t="s">
        <v>1647</v>
      </c>
      <c r="C175" s="432">
        <v>1957</v>
      </c>
      <c r="D175" s="443" t="s">
        <v>2230</v>
      </c>
      <c r="E175" s="433">
        <v>405000</v>
      </c>
      <c r="F175" s="435"/>
      <c r="G175" s="447"/>
      <c r="H175" s="433">
        <f t="shared" si="4"/>
        <v>405000</v>
      </c>
      <c r="I175" s="441"/>
      <c r="J175" s="426"/>
    </row>
    <row r="176" spans="1:10" ht="19.5" customHeight="1">
      <c r="A176" s="430">
        <v>9</v>
      </c>
      <c r="B176" s="1321" t="s">
        <v>1656</v>
      </c>
      <c r="C176" s="1306">
        <v>1967</v>
      </c>
      <c r="D176" s="1321" t="s">
        <v>2243</v>
      </c>
      <c r="E176" s="1307">
        <v>405000</v>
      </c>
      <c r="F176" s="1308"/>
      <c r="G176" s="1372"/>
      <c r="H176" s="1307">
        <f t="shared" si="4"/>
        <v>405000</v>
      </c>
      <c r="I176" s="1309" t="s">
        <v>2097</v>
      </c>
      <c r="J176" s="426"/>
    </row>
    <row r="177" spans="1:10" ht="19.5" customHeight="1">
      <c r="A177" s="430">
        <v>10</v>
      </c>
      <c r="B177" s="443" t="s">
        <v>1657</v>
      </c>
      <c r="C177" s="432">
        <v>1968</v>
      </c>
      <c r="D177" s="443" t="s">
        <v>2269</v>
      </c>
      <c r="E177" s="433">
        <v>405000</v>
      </c>
      <c r="F177" s="435"/>
      <c r="G177" s="447"/>
      <c r="H177" s="433">
        <f t="shared" si="4"/>
        <v>405000</v>
      </c>
      <c r="I177" s="441"/>
      <c r="J177" s="426"/>
    </row>
    <row r="178" spans="1:10" ht="19.5" customHeight="1">
      <c r="A178" s="430">
        <v>11</v>
      </c>
      <c r="B178" s="431" t="s">
        <v>2402</v>
      </c>
      <c r="C178" s="432">
        <v>1967</v>
      </c>
      <c r="D178" s="431" t="s">
        <v>2243</v>
      </c>
      <c r="E178" s="433">
        <v>405000</v>
      </c>
      <c r="F178" s="435"/>
      <c r="G178" s="447"/>
      <c r="H178" s="433">
        <v>405000</v>
      </c>
      <c r="I178" s="441"/>
      <c r="J178" s="447" t="s">
        <v>991</v>
      </c>
    </row>
    <row r="179" spans="1:10" ht="19.5" customHeight="1">
      <c r="A179" s="430">
        <v>12</v>
      </c>
      <c r="B179" s="431" t="s">
        <v>515</v>
      </c>
      <c r="C179" s="432">
        <v>1982</v>
      </c>
      <c r="D179" s="431" t="s">
        <v>2243</v>
      </c>
      <c r="E179" s="433">
        <v>405000</v>
      </c>
      <c r="F179" s="435"/>
      <c r="G179" s="447"/>
      <c r="H179" s="433">
        <v>405000</v>
      </c>
      <c r="I179" s="441"/>
      <c r="J179" s="447" t="s">
        <v>991</v>
      </c>
    </row>
    <row r="180" spans="1:10" ht="19.5" customHeight="1">
      <c r="A180" s="430">
        <v>13</v>
      </c>
      <c r="B180" s="431" t="s">
        <v>2403</v>
      </c>
      <c r="C180" s="432">
        <v>1978</v>
      </c>
      <c r="D180" s="431" t="s">
        <v>2243</v>
      </c>
      <c r="E180" s="433">
        <v>405000</v>
      </c>
      <c r="F180" s="435"/>
      <c r="G180" s="447"/>
      <c r="H180" s="433">
        <v>405000</v>
      </c>
      <c r="I180" s="441"/>
      <c r="J180" s="447" t="s">
        <v>991</v>
      </c>
    </row>
    <row r="181" spans="1:10" ht="19.5" customHeight="1">
      <c r="A181" s="430">
        <v>14</v>
      </c>
      <c r="B181" s="443" t="s">
        <v>2404</v>
      </c>
      <c r="C181" s="432">
        <v>1972</v>
      </c>
      <c r="D181" s="443" t="s">
        <v>2230</v>
      </c>
      <c r="E181" s="433">
        <v>405000</v>
      </c>
      <c r="F181" s="435"/>
      <c r="G181" s="447"/>
      <c r="H181" s="433">
        <v>405000</v>
      </c>
      <c r="I181" s="441"/>
      <c r="J181" s="447" t="s">
        <v>991</v>
      </c>
    </row>
    <row r="182" spans="1:10" ht="19.5" customHeight="1">
      <c r="A182" s="430">
        <v>15</v>
      </c>
      <c r="B182" s="443" t="s">
        <v>2405</v>
      </c>
      <c r="C182" s="432">
        <v>1960</v>
      </c>
      <c r="D182" s="443" t="s">
        <v>2406</v>
      </c>
      <c r="E182" s="433">
        <v>405000</v>
      </c>
      <c r="F182" s="435"/>
      <c r="G182" s="447"/>
      <c r="H182" s="433">
        <v>405000</v>
      </c>
      <c r="I182" s="441"/>
      <c r="J182" s="447" t="s">
        <v>991</v>
      </c>
    </row>
    <row r="183" spans="1:10" ht="19.5" customHeight="1">
      <c r="A183" s="430">
        <v>16</v>
      </c>
      <c r="B183" s="443" t="s">
        <v>600</v>
      </c>
      <c r="C183" s="432">
        <v>1962</v>
      </c>
      <c r="D183" s="443" t="s">
        <v>2407</v>
      </c>
      <c r="E183" s="433">
        <v>405000</v>
      </c>
      <c r="F183" s="435"/>
      <c r="G183" s="447"/>
      <c r="H183" s="433">
        <v>405000</v>
      </c>
      <c r="I183" s="441"/>
      <c r="J183" s="447" t="s">
        <v>991</v>
      </c>
    </row>
    <row r="184" spans="1:10" ht="19.5" customHeight="1">
      <c r="A184" s="430">
        <v>17</v>
      </c>
      <c r="B184" s="443" t="s">
        <v>2408</v>
      </c>
      <c r="C184" s="432">
        <v>1970</v>
      </c>
      <c r="D184" s="443" t="s">
        <v>2230</v>
      </c>
      <c r="E184" s="433">
        <v>405000</v>
      </c>
      <c r="F184" s="435"/>
      <c r="G184" s="447"/>
      <c r="H184" s="433">
        <v>405000</v>
      </c>
      <c r="I184" s="441"/>
      <c r="J184" s="447" t="s">
        <v>991</v>
      </c>
    </row>
    <row r="185" spans="1:10" ht="19.5" customHeight="1">
      <c r="A185" s="430">
        <v>18</v>
      </c>
      <c r="B185" s="443" t="s">
        <v>516</v>
      </c>
      <c r="C185" s="432">
        <v>1962</v>
      </c>
      <c r="D185" s="443" t="s">
        <v>2406</v>
      </c>
      <c r="E185" s="433">
        <v>405000</v>
      </c>
      <c r="F185" s="435"/>
      <c r="G185" s="447"/>
      <c r="H185" s="433">
        <v>405000</v>
      </c>
      <c r="I185" s="441"/>
      <c r="J185" s="447" t="s">
        <v>991</v>
      </c>
    </row>
    <row r="186" spans="1:10" ht="19.5" customHeight="1">
      <c r="A186" s="430">
        <v>19</v>
      </c>
      <c r="B186" s="443" t="s">
        <v>2410</v>
      </c>
      <c r="C186" s="432">
        <v>1968</v>
      </c>
      <c r="D186" s="443" t="s">
        <v>2269</v>
      </c>
      <c r="E186" s="433">
        <v>405000</v>
      </c>
      <c r="F186" s="435"/>
      <c r="G186" s="447"/>
      <c r="H186" s="433">
        <v>405000</v>
      </c>
      <c r="I186" s="441"/>
      <c r="J186" s="447" t="s">
        <v>991</v>
      </c>
    </row>
    <row r="187" spans="1:10" ht="19.5" customHeight="1">
      <c r="A187" s="430">
        <v>20</v>
      </c>
      <c r="B187" s="443" t="s">
        <v>2411</v>
      </c>
      <c r="C187" s="432">
        <v>1959</v>
      </c>
      <c r="D187" s="443" t="s">
        <v>1659</v>
      </c>
      <c r="E187" s="433">
        <v>405000</v>
      </c>
      <c r="F187" s="435"/>
      <c r="G187" s="447"/>
      <c r="H187" s="433">
        <v>405000</v>
      </c>
      <c r="I187" s="441"/>
      <c r="J187" s="447" t="s">
        <v>991</v>
      </c>
    </row>
    <row r="188" spans="1:10" ht="19.5" customHeight="1">
      <c r="A188" s="430">
        <v>21</v>
      </c>
      <c r="B188" s="443" t="s">
        <v>2412</v>
      </c>
      <c r="C188" s="432">
        <v>1974</v>
      </c>
      <c r="D188" s="443" t="s">
        <v>2237</v>
      </c>
      <c r="E188" s="433">
        <v>405000</v>
      </c>
      <c r="F188" s="435"/>
      <c r="G188" s="447"/>
      <c r="H188" s="433">
        <v>405000</v>
      </c>
      <c r="I188" s="441"/>
      <c r="J188" s="447" t="s">
        <v>991</v>
      </c>
    </row>
    <row r="189" spans="1:10" ht="19.5" customHeight="1">
      <c r="A189" s="430">
        <v>22</v>
      </c>
      <c r="B189" s="443" t="s">
        <v>2419</v>
      </c>
      <c r="C189" s="432">
        <v>1961</v>
      </c>
      <c r="D189" s="443" t="s">
        <v>2237</v>
      </c>
      <c r="E189" s="433">
        <v>405000</v>
      </c>
      <c r="F189" s="435"/>
      <c r="G189" s="447"/>
      <c r="H189" s="433">
        <v>405000</v>
      </c>
      <c r="I189" s="441"/>
      <c r="J189" s="447" t="s">
        <v>991</v>
      </c>
    </row>
    <row r="190" spans="1:10" ht="19.5" customHeight="1">
      <c r="A190" s="430">
        <v>23</v>
      </c>
      <c r="B190" s="443" t="s">
        <v>2420</v>
      </c>
      <c r="C190" s="432">
        <v>1961</v>
      </c>
      <c r="D190" s="443" t="s">
        <v>2230</v>
      </c>
      <c r="E190" s="433">
        <v>405000</v>
      </c>
      <c r="F190" s="435"/>
      <c r="G190" s="447"/>
      <c r="H190" s="433">
        <v>405000</v>
      </c>
      <c r="I190" s="441"/>
      <c r="J190" s="447" t="s">
        <v>991</v>
      </c>
    </row>
    <row r="191" spans="1:10" ht="19.5" customHeight="1">
      <c r="A191" s="430">
        <v>24</v>
      </c>
      <c r="B191" s="443" t="s">
        <v>2421</v>
      </c>
      <c r="C191" s="432">
        <v>1967</v>
      </c>
      <c r="D191" s="443" t="s">
        <v>2240</v>
      </c>
      <c r="E191" s="433">
        <v>405000</v>
      </c>
      <c r="F191" s="435"/>
      <c r="G191" s="447"/>
      <c r="H191" s="433">
        <v>405000</v>
      </c>
      <c r="I191" s="441"/>
      <c r="J191" s="447" t="s">
        <v>991</v>
      </c>
    </row>
    <row r="192" spans="1:10" ht="19.5" customHeight="1">
      <c r="A192" s="430">
        <v>25</v>
      </c>
      <c r="B192" s="443" t="s">
        <v>2422</v>
      </c>
      <c r="C192" s="432">
        <v>1969</v>
      </c>
      <c r="D192" s="443" t="s">
        <v>2269</v>
      </c>
      <c r="E192" s="433">
        <v>405000</v>
      </c>
      <c r="F192" s="435"/>
      <c r="G192" s="447"/>
      <c r="H192" s="433">
        <v>405000</v>
      </c>
      <c r="I192" s="441"/>
      <c r="J192" s="447" t="s">
        <v>991</v>
      </c>
    </row>
    <row r="193" spans="1:10" ht="19.5" customHeight="1">
      <c r="A193" s="430">
        <v>26</v>
      </c>
      <c r="B193" s="443" t="s">
        <v>2424</v>
      </c>
      <c r="C193" s="432">
        <v>1978</v>
      </c>
      <c r="D193" s="443" t="s">
        <v>2230</v>
      </c>
      <c r="E193" s="433">
        <v>405000</v>
      </c>
      <c r="F193" s="435"/>
      <c r="G193" s="447"/>
      <c r="H193" s="433">
        <v>405000</v>
      </c>
      <c r="I193" s="441"/>
      <c r="J193" s="447" t="s">
        <v>991</v>
      </c>
    </row>
    <row r="194" spans="1:10" ht="19.5" customHeight="1">
      <c r="A194" s="430">
        <v>27</v>
      </c>
      <c r="B194" s="1321" t="s">
        <v>1660</v>
      </c>
      <c r="C194" s="1306">
        <v>1977</v>
      </c>
      <c r="D194" s="1321" t="s">
        <v>2252</v>
      </c>
      <c r="E194" s="1307">
        <v>0</v>
      </c>
      <c r="F194" s="1308"/>
      <c r="G194" s="1372"/>
      <c r="H194" s="1307">
        <v>0</v>
      </c>
      <c r="I194" s="441" t="s">
        <v>2097</v>
      </c>
      <c r="J194" s="447" t="s">
        <v>991</v>
      </c>
    </row>
    <row r="195" spans="1:10" ht="19.5" customHeight="1">
      <c r="A195" s="430">
        <v>28</v>
      </c>
      <c r="B195" s="443" t="s">
        <v>1661</v>
      </c>
      <c r="C195" s="432">
        <v>1972</v>
      </c>
      <c r="D195" s="443" t="s">
        <v>2230</v>
      </c>
      <c r="E195" s="433">
        <v>405000</v>
      </c>
      <c r="F195" s="435"/>
      <c r="G195" s="447"/>
      <c r="H195" s="433">
        <v>405000</v>
      </c>
      <c r="I195" s="441"/>
      <c r="J195" s="447" t="s">
        <v>991</v>
      </c>
    </row>
    <row r="196" spans="1:10" ht="19.5" customHeight="1">
      <c r="A196" s="430">
        <v>29</v>
      </c>
      <c r="B196" s="443" t="s">
        <v>1662</v>
      </c>
      <c r="C196" s="432">
        <v>1966</v>
      </c>
      <c r="D196" s="443" t="s">
        <v>2269</v>
      </c>
      <c r="E196" s="433">
        <v>405000</v>
      </c>
      <c r="F196" s="435"/>
      <c r="G196" s="447"/>
      <c r="H196" s="433">
        <v>405000</v>
      </c>
      <c r="I196" s="441"/>
      <c r="J196" s="447" t="s">
        <v>991</v>
      </c>
    </row>
    <row r="197" spans="1:10" ht="19.5" customHeight="1">
      <c r="A197" s="430">
        <v>30</v>
      </c>
      <c r="B197" s="443" t="s">
        <v>1663</v>
      </c>
      <c r="C197" s="432">
        <v>1980</v>
      </c>
      <c r="D197" s="443" t="s">
        <v>2230</v>
      </c>
      <c r="E197" s="433">
        <v>405000</v>
      </c>
      <c r="F197" s="435"/>
      <c r="G197" s="447"/>
      <c r="H197" s="433">
        <v>405000</v>
      </c>
      <c r="I197" s="441"/>
      <c r="J197" s="447" t="s">
        <v>991</v>
      </c>
    </row>
    <row r="198" spans="1:10" ht="19.5" customHeight="1">
      <c r="A198" s="430">
        <v>31</v>
      </c>
      <c r="B198" s="443" t="s">
        <v>1658</v>
      </c>
      <c r="C198" s="432">
        <v>1993</v>
      </c>
      <c r="D198" s="443" t="s">
        <v>2252</v>
      </c>
      <c r="E198" s="433">
        <v>405000</v>
      </c>
      <c r="F198" s="435"/>
      <c r="G198" s="433"/>
      <c r="H198" s="433">
        <f aca="true" t="shared" si="5" ref="H198:H206">SUM(E198:G198)</f>
        <v>405000</v>
      </c>
      <c r="I198" s="441"/>
      <c r="J198" s="447" t="s">
        <v>991</v>
      </c>
    </row>
    <row r="199" spans="1:10" ht="19.5" customHeight="1">
      <c r="A199" s="430">
        <v>32</v>
      </c>
      <c r="B199" s="443" t="s">
        <v>2386</v>
      </c>
      <c r="C199" s="432">
        <v>1995</v>
      </c>
      <c r="D199" s="443" t="s">
        <v>2249</v>
      </c>
      <c r="E199" s="433">
        <v>405000</v>
      </c>
      <c r="F199" s="435"/>
      <c r="G199" s="433"/>
      <c r="H199" s="433">
        <f t="shared" si="5"/>
        <v>405000</v>
      </c>
      <c r="I199" s="441"/>
      <c r="J199" s="447" t="s">
        <v>991</v>
      </c>
    </row>
    <row r="200" spans="1:10" ht="19.5" customHeight="1">
      <c r="A200" s="430">
        <v>33</v>
      </c>
      <c r="B200" s="443" t="s">
        <v>2387</v>
      </c>
      <c r="C200" s="432">
        <v>1978</v>
      </c>
      <c r="D200" s="443" t="s">
        <v>2243</v>
      </c>
      <c r="E200" s="433">
        <v>405000</v>
      </c>
      <c r="F200" s="435"/>
      <c r="G200" s="433"/>
      <c r="H200" s="433">
        <f t="shared" si="5"/>
        <v>405000</v>
      </c>
      <c r="I200" s="441"/>
      <c r="J200" s="447" t="s">
        <v>991</v>
      </c>
    </row>
    <row r="201" spans="1:10" ht="19.5" customHeight="1">
      <c r="A201" s="430">
        <v>34</v>
      </c>
      <c r="B201" s="443" t="s">
        <v>2382</v>
      </c>
      <c r="C201" s="432">
        <v>1988</v>
      </c>
      <c r="D201" s="443" t="s">
        <v>2269</v>
      </c>
      <c r="E201" s="433">
        <v>405000</v>
      </c>
      <c r="F201" s="435"/>
      <c r="G201" s="433"/>
      <c r="H201" s="433">
        <f t="shared" si="5"/>
        <v>405000</v>
      </c>
      <c r="I201" s="441"/>
      <c r="J201" s="447" t="s">
        <v>991</v>
      </c>
    </row>
    <row r="202" spans="1:10" ht="19.5" customHeight="1">
      <c r="A202" s="430">
        <v>35</v>
      </c>
      <c r="B202" s="431" t="s">
        <v>2129</v>
      </c>
      <c r="C202" s="432">
        <v>1981</v>
      </c>
      <c r="D202" s="431" t="s">
        <v>2230</v>
      </c>
      <c r="E202" s="433">
        <v>405000</v>
      </c>
      <c r="F202" s="435"/>
      <c r="G202" s="433"/>
      <c r="H202" s="433">
        <f t="shared" si="5"/>
        <v>405000</v>
      </c>
      <c r="I202" s="441"/>
      <c r="J202" s="447"/>
    </row>
    <row r="203" spans="1:10" ht="19.5" customHeight="1">
      <c r="A203" s="430">
        <v>36</v>
      </c>
      <c r="B203" s="431" t="s">
        <v>774</v>
      </c>
      <c r="C203" s="432">
        <v>1972</v>
      </c>
      <c r="D203" s="431" t="s">
        <v>2638</v>
      </c>
      <c r="E203" s="433">
        <v>405000</v>
      </c>
      <c r="F203" s="435"/>
      <c r="G203" s="433"/>
      <c r="H203" s="433">
        <f t="shared" si="5"/>
        <v>405000</v>
      </c>
      <c r="I203" s="441"/>
      <c r="J203" s="447"/>
    </row>
    <row r="204" spans="1:10" ht="19.5" customHeight="1">
      <c r="A204" s="430">
        <v>37</v>
      </c>
      <c r="B204" s="431" t="s">
        <v>2639</v>
      </c>
      <c r="C204" s="432">
        <v>1984</v>
      </c>
      <c r="D204" s="431" t="s">
        <v>2312</v>
      </c>
      <c r="E204" s="433">
        <v>405000</v>
      </c>
      <c r="F204" s="435"/>
      <c r="G204" s="433"/>
      <c r="H204" s="433">
        <f t="shared" si="5"/>
        <v>405000</v>
      </c>
      <c r="I204" s="441"/>
      <c r="J204" s="447"/>
    </row>
    <row r="205" spans="1:10" ht="19.5" customHeight="1">
      <c r="A205" s="430">
        <v>38</v>
      </c>
      <c r="B205" s="431" t="s">
        <v>2640</v>
      </c>
      <c r="C205" s="432">
        <v>1969</v>
      </c>
      <c r="D205" s="431" t="s">
        <v>2641</v>
      </c>
      <c r="E205" s="433">
        <v>405000</v>
      </c>
      <c r="F205" s="435"/>
      <c r="G205" s="433"/>
      <c r="H205" s="433">
        <f t="shared" si="5"/>
        <v>405000</v>
      </c>
      <c r="I205" s="441"/>
      <c r="J205" s="447"/>
    </row>
    <row r="206" spans="1:10" ht="19.5" customHeight="1">
      <c r="A206" s="430">
        <v>39</v>
      </c>
      <c r="B206" s="529" t="s">
        <v>2642</v>
      </c>
      <c r="C206" s="344">
        <v>1998</v>
      </c>
      <c r="D206" s="529" t="s">
        <v>2249</v>
      </c>
      <c r="E206" s="433">
        <v>405000</v>
      </c>
      <c r="F206" s="435"/>
      <c r="G206" s="433"/>
      <c r="H206" s="433">
        <f t="shared" si="5"/>
        <v>405000</v>
      </c>
      <c r="I206" s="441"/>
      <c r="J206" s="447"/>
    </row>
    <row r="207" spans="1:10" ht="19.5" customHeight="1">
      <c r="A207" s="430">
        <v>40</v>
      </c>
      <c r="B207" s="1305" t="s">
        <v>1017</v>
      </c>
      <c r="C207" s="1306">
        <v>1964</v>
      </c>
      <c r="D207" s="1305" t="s">
        <v>1018</v>
      </c>
      <c r="E207" s="1307">
        <v>405000</v>
      </c>
      <c r="F207" s="1308">
        <v>1</v>
      </c>
      <c r="G207" s="1307">
        <v>405000</v>
      </c>
      <c r="H207" s="1307">
        <f aca="true" t="shared" si="6" ref="H207:H213">G207+E207</f>
        <v>810000</v>
      </c>
      <c r="I207" s="1309"/>
      <c r="J207" s="447" t="s">
        <v>991</v>
      </c>
    </row>
    <row r="208" spans="1:10" ht="19.5" customHeight="1">
      <c r="A208" s="430">
        <v>41</v>
      </c>
      <c r="B208" s="1305" t="s">
        <v>1019</v>
      </c>
      <c r="C208" s="1306">
        <v>1967</v>
      </c>
      <c r="D208" s="1305" t="s">
        <v>1018</v>
      </c>
      <c r="E208" s="1307">
        <v>405000</v>
      </c>
      <c r="F208" s="1308">
        <v>1</v>
      </c>
      <c r="G208" s="1307">
        <v>405000</v>
      </c>
      <c r="H208" s="1307">
        <f t="shared" si="6"/>
        <v>810000</v>
      </c>
      <c r="I208" s="1310"/>
      <c r="J208" s="447" t="s">
        <v>991</v>
      </c>
    </row>
    <row r="209" spans="1:10" ht="19.5" customHeight="1">
      <c r="A209" s="430">
        <v>42</v>
      </c>
      <c r="B209" s="1305" t="s">
        <v>1020</v>
      </c>
      <c r="C209" s="1306">
        <v>1965</v>
      </c>
      <c r="D209" s="1305" t="s">
        <v>1021</v>
      </c>
      <c r="E209" s="1307">
        <v>405000</v>
      </c>
      <c r="F209" s="1308">
        <v>1</v>
      </c>
      <c r="G209" s="1307">
        <v>405000</v>
      </c>
      <c r="H209" s="1307">
        <f t="shared" si="6"/>
        <v>810000</v>
      </c>
      <c r="I209" s="1310"/>
      <c r="J209" s="447" t="s">
        <v>991</v>
      </c>
    </row>
    <row r="210" spans="1:10" ht="19.5" customHeight="1">
      <c r="A210" s="430">
        <v>43</v>
      </c>
      <c r="B210" s="1305" t="s">
        <v>1022</v>
      </c>
      <c r="C210" s="1306">
        <v>1971</v>
      </c>
      <c r="D210" s="1305" t="s">
        <v>2269</v>
      </c>
      <c r="E210" s="1307">
        <v>405000</v>
      </c>
      <c r="F210" s="1308">
        <v>1</v>
      </c>
      <c r="G210" s="1307">
        <v>405000</v>
      </c>
      <c r="H210" s="1307">
        <f t="shared" si="6"/>
        <v>810000</v>
      </c>
      <c r="I210" s="1310"/>
      <c r="J210" s="447" t="s">
        <v>991</v>
      </c>
    </row>
    <row r="211" spans="1:10" ht="19.5" customHeight="1">
      <c r="A211" s="430">
        <v>44</v>
      </c>
      <c r="B211" s="1305" t="s">
        <v>2645</v>
      </c>
      <c r="C211" s="1306">
        <v>1965</v>
      </c>
      <c r="D211" s="1305" t="s">
        <v>2249</v>
      </c>
      <c r="E211" s="1307">
        <v>405000</v>
      </c>
      <c r="F211" s="1308">
        <v>1</v>
      </c>
      <c r="G211" s="1307">
        <v>405000</v>
      </c>
      <c r="H211" s="1307">
        <f t="shared" si="6"/>
        <v>810000</v>
      </c>
      <c r="I211" s="1310"/>
      <c r="J211" s="447"/>
    </row>
    <row r="212" spans="1:12" ht="19.5" customHeight="1">
      <c r="A212" s="430">
        <v>45</v>
      </c>
      <c r="B212" s="1242" t="s">
        <v>1023</v>
      </c>
      <c r="C212" s="1243">
        <v>1967</v>
      </c>
      <c r="D212" s="1305" t="s">
        <v>2230</v>
      </c>
      <c r="E212" s="1307">
        <v>405000</v>
      </c>
      <c r="F212" s="1308">
        <v>1</v>
      </c>
      <c r="G212" s="1307">
        <v>405000</v>
      </c>
      <c r="H212" s="1307">
        <f t="shared" si="6"/>
        <v>810000</v>
      </c>
      <c r="I212" s="1310"/>
      <c r="J212" s="447" t="s">
        <v>991</v>
      </c>
      <c r="K212" s="1556"/>
      <c r="L212" s="1557"/>
    </row>
    <row r="213" spans="1:10" ht="19.5" customHeight="1">
      <c r="A213" s="424"/>
      <c r="B213" s="1539" t="s">
        <v>2672</v>
      </c>
      <c r="C213" s="1540"/>
      <c r="D213" s="1541"/>
      <c r="E213" s="468">
        <f>SUM(E168:E212)</f>
        <v>17820000</v>
      </c>
      <c r="F213" s="441"/>
      <c r="G213" s="439">
        <f>SUM(G207:G212)</f>
        <v>2430000</v>
      </c>
      <c r="H213" s="468">
        <f t="shared" si="6"/>
        <v>20250000</v>
      </c>
      <c r="I213" s="441"/>
      <c r="J213" s="447"/>
    </row>
    <row r="214" spans="1:10" ht="19.5" customHeight="1">
      <c r="A214" s="424">
        <v>9</v>
      </c>
      <c r="B214" s="1545" t="s">
        <v>994</v>
      </c>
      <c r="C214" s="1546"/>
      <c r="D214" s="1546"/>
      <c r="E214" s="1546"/>
      <c r="F214" s="1546"/>
      <c r="G214" s="1547"/>
      <c r="H214" s="426"/>
      <c r="I214" s="441"/>
      <c r="J214" s="447"/>
    </row>
    <row r="215" spans="1:10" ht="19.5" customHeight="1">
      <c r="A215" s="435">
        <v>1</v>
      </c>
      <c r="B215" s="448" t="s">
        <v>2425</v>
      </c>
      <c r="C215" s="435">
        <v>2003</v>
      </c>
      <c r="D215" s="448" t="s">
        <v>2237</v>
      </c>
      <c r="E215" s="442">
        <v>540000</v>
      </c>
      <c r="F215" s="435"/>
      <c r="G215" s="447"/>
      <c r="H215" s="442">
        <f>E215+G215</f>
        <v>540000</v>
      </c>
      <c r="I215" s="441"/>
      <c r="J215" s="447"/>
    </row>
    <row r="216" spans="1:10" ht="19.5" customHeight="1">
      <c r="A216" s="435">
        <v>2</v>
      </c>
      <c r="B216" s="448" t="s">
        <v>2426</v>
      </c>
      <c r="C216" s="435">
        <v>2006</v>
      </c>
      <c r="D216" s="448" t="s">
        <v>2240</v>
      </c>
      <c r="E216" s="442">
        <v>540000</v>
      </c>
      <c r="F216" s="435"/>
      <c r="G216" s="442"/>
      <c r="H216" s="442">
        <f>E216+G216</f>
        <v>540000</v>
      </c>
      <c r="I216" s="441"/>
      <c r="J216" s="447"/>
    </row>
    <row r="217" spans="1:10" ht="19.5" customHeight="1">
      <c r="A217" s="435">
        <v>3</v>
      </c>
      <c r="B217" s="448" t="s">
        <v>514</v>
      </c>
      <c r="C217" s="435">
        <v>2010</v>
      </c>
      <c r="D217" s="448" t="s">
        <v>2430</v>
      </c>
      <c r="E217" s="442">
        <v>540000</v>
      </c>
      <c r="F217" s="435"/>
      <c r="G217" s="442"/>
      <c r="H217" s="442">
        <f>E217+G217</f>
        <v>540000</v>
      </c>
      <c r="I217" s="441"/>
      <c r="J217" s="447"/>
    </row>
    <row r="218" spans="1:10" ht="19.5" customHeight="1">
      <c r="A218" s="435">
        <v>4</v>
      </c>
      <c r="B218" s="448" t="s">
        <v>2427</v>
      </c>
      <c r="C218" s="435">
        <v>2009</v>
      </c>
      <c r="D218" s="448" t="s">
        <v>2230</v>
      </c>
      <c r="E218" s="442">
        <v>540000</v>
      </c>
      <c r="F218" s="435"/>
      <c r="G218" s="447"/>
      <c r="H218" s="442">
        <v>540000</v>
      </c>
      <c r="I218" s="441"/>
      <c r="J218" s="447" t="s">
        <v>991</v>
      </c>
    </row>
    <row r="219" spans="1:10" ht="19.5" customHeight="1">
      <c r="A219" s="435">
        <v>5</v>
      </c>
      <c r="B219" s="448" t="s">
        <v>2428</v>
      </c>
      <c r="C219" s="435">
        <v>2007</v>
      </c>
      <c r="D219" s="448" t="s">
        <v>2230</v>
      </c>
      <c r="E219" s="442">
        <v>540000</v>
      </c>
      <c r="F219" s="435"/>
      <c r="G219" s="447"/>
      <c r="H219" s="442">
        <v>540000</v>
      </c>
      <c r="I219" s="441"/>
      <c r="J219" s="447" t="s">
        <v>991</v>
      </c>
    </row>
    <row r="220" spans="1:10" ht="19.5" customHeight="1">
      <c r="A220" s="435">
        <v>6</v>
      </c>
      <c r="B220" s="448" t="s">
        <v>1664</v>
      </c>
      <c r="C220" s="435">
        <v>2008</v>
      </c>
      <c r="D220" s="448" t="s">
        <v>2252</v>
      </c>
      <c r="E220" s="442">
        <v>540000</v>
      </c>
      <c r="F220" s="435"/>
      <c r="G220" s="447"/>
      <c r="H220" s="442">
        <v>540000</v>
      </c>
      <c r="I220" s="441"/>
      <c r="J220" s="447" t="s">
        <v>991</v>
      </c>
    </row>
    <row r="221" spans="1:10" ht="19.5" customHeight="1">
      <c r="A221" s="435">
        <v>7</v>
      </c>
      <c r="B221" s="448" t="s">
        <v>2645</v>
      </c>
      <c r="C221" s="435">
        <v>2004</v>
      </c>
      <c r="D221" s="448" t="s">
        <v>2230</v>
      </c>
      <c r="E221" s="442">
        <v>540000</v>
      </c>
      <c r="F221" s="435"/>
      <c r="G221" s="447"/>
      <c r="H221" s="442">
        <v>540000</v>
      </c>
      <c r="I221" s="769"/>
      <c r="J221" s="447" t="s">
        <v>991</v>
      </c>
    </row>
    <row r="222" spans="1:10" ht="19.5" customHeight="1">
      <c r="A222" s="435">
        <v>8</v>
      </c>
      <c r="B222" s="448" t="s">
        <v>2646</v>
      </c>
      <c r="C222" s="435">
        <v>2012</v>
      </c>
      <c r="D222" s="448" t="s">
        <v>2230</v>
      </c>
      <c r="E222" s="442">
        <v>540000</v>
      </c>
      <c r="F222" s="435"/>
      <c r="G222" s="447"/>
      <c r="H222" s="442">
        <v>540000</v>
      </c>
      <c r="I222" s="769"/>
      <c r="J222" s="447" t="s">
        <v>991</v>
      </c>
    </row>
    <row r="223" spans="1:10" ht="19.5" customHeight="1">
      <c r="A223" s="435">
        <v>9</v>
      </c>
      <c r="B223" s="448" t="s">
        <v>2647</v>
      </c>
      <c r="C223" s="435">
        <v>2009</v>
      </c>
      <c r="D223" s="448" t="s">
        <v>2230</v>
      </c>
      <c r="E223" s="442">
        <v>540000</v>
      </c>
      <c r="F223" s="435"/>
      <c r="G223" s="447"/>
      <c r="H223" s="442">
        <v>540000</v>
      </c>
      <c r="I223" s="769"/>
      <c r="J223" s="447" t="s">
        <v>991</v>
      </c>
    </row>
    <row r="224" spans="1:10" ht="19.5" customHeight="1">
      <c r="A224" s="435">
        <v>10</v>
      </c>
      <c r="B224" s="489" t="s">
        <v>2648</v>
      </c>
      <c r="C224" s="965">
        <v>2009</v>
      </c>
      <c r="D224" s="489" t="s">
        <v>2249</v>
      </c>
      <c r="E224" s="442">
        <v>540000</v>
      </c>
      <c r="F224" s="435"/>
      <c r="G224" s="442"/>
      <c r="H224" s="442">
        <v>540000</v>
      </c>
      <c r="I224" s="769"/>
      <c r="J224" s="447" t="s">
        <v>991</v>
      </c>
    </row>
    <row r="225" spans="1:10" ht="19.5" customHeight="1">
      <c r="A225" s="435">
        <v>11</v>
      </c>
      <c r="B225" s="966" t="s">
        <v>2649</v>
      </c>
      <c r="C225" s="435">
        <v>2008</v>
      </c>
      <c r="D225" s="448" t="s">
        <v>2230</v>
      </c>
      <c r="E225" s="442">
        <v>540000</v>
      </c>
      <c r="F225" s="435"/>
      <c r="G225" s="442"/>
      <c r="H225" s="442">
        <v>540000</v>
      </c>
      <c r="I225" s="769"/>
      <c r="J225" s="447"/>
    </row>
    <row r="226" spans="1:10" ht="19.5" customHeight="1">
      <c r="A226" s="435">
        <v>12</v>
      </c>
      <c r="B226" s="1311" t="s">
        <v>1024</v>
      </c>
      <c r="C226" s="1308">
        <v>2006</v>
      </c>
      <c r="D226" s="1312" t="s">
        <v>2230</v>
      </c>
      <c r="E226" s="1313">
        <v>540000</v>
      </c>
      <c r="F226" s="1308">
        <v>1</v>
      </c>
      <c r="G226" s="1313">
        <v>540000</v>
      </c>
      <c r="H226" s="1313">
        <f>G226+E226</f>
        <v>1080000</v>
      </c>
      <c r="I226" s="1310"/>
      <c r="J226" s="447"/>
    </row>
    <row r="227" spans="1:10" ht="19.5" customHeight="1">
      <c r="A227" s="435"/>
      <c r="B227" s="1539" t="s">
        <v>2672</v>
      </c>
      <c r="C227" s="1540"/>
      <c r="D227" s="1541"/>
      <c r="E227" s="439">
        <f>SUM(E215:E226)</f>
        <v>6480000</v>
      </c>
      <c r="F227" s="441"/>
      <c r="G227" s="439">
        <v>540000</v>
      </c>
      <c r="H227" s="439">
        <f>SUM(H215:H226)</f>
        <v>7020000</v>
      </c>
      <c r="I227" s="435"/>
      <c r="J227" s="447"/>
    </row>
    <row r="228" spans="1:10" ht="19.5" customHeight="1">
      <c r="A228" s="424">
        <v>11</v>
      </c>
      <c r="B228" s="1545" t="s">
        <v>2149</v>
      </c>
      <c r="C228" s="1546"/>
      <c r="D228" s="1546"/>
      <c r="E228" s="1546"/>
      <c r="F228" s="1546"/>
      <c r="G228" s="1547"/>
      <c r="H228" s="426"/>
      <c r="I228" s="441" t="s">
        <v>1297</v>
      </c>
      <c r="J228" s="426"/>
    </row>
    <row r="229" spans="1:10" ht="19.5" customHeight="1">
      <c r="A229" s="435">
        <v>1</v>
      </c>
      <c r="B229" s="448" t="s">
        <v>2431</v>
      </c>
      <c r="C229" s="435">
        <v>1949</v>
      </c>
      <c r="D229" s="448" t="s">
        <v>2312</v>
      </c>
      <c r="E229" s="469">
        <v>540000</v>
      </c>
      <c r="F229" s="435"/>
      <c r="G229" s="447"/>
      <c r="H229" s="442">
        <f aca="true" t="shared" si="7" ref="H229:H235">G229+E229</f>
        <v>540000</v>
      </c>
      <c r="I229" s="441"/>
      <c r="J229" s="447"/>
    </row>
    <row r="230" spans="1:10" ht="19.5" customHeight="1">
      <c r="A230" s="435">
        <v>2</v>
      </c>
      <c r="B230" s="448" t="s">
        <v>2432</v>
      </c>
      <c r="C230" s="435">
        <v>1946</v>
      </c>
      <c r="D230" s="448" t="s">
        <v>601</v>
      </c>
      <c r="E230" s="469">
        <v>540000</v>
      </c>
      <c r="F230" s="435"/>
      <c r="G230" s="447"/>
      <c r="H230" s="442">
        <f t="shared" si="7"/>
        <v>540000</v>
      </c>
      <c r="I230" s="441"/>
      <c r="J230" s="447"/>
    </row>
    <row r="231" spans="1:10" ht="19.5" customHeight="1">
      <c r="A231" s="435">
        <v>3</v>
      </c>
      <c r="B231" s="448" t="s">
        <v>2434</v>
      </c>
      <c r="C231" s="435">
        <v>1937</v>
      </c>
      <c r="D231" s="448" t="s">
        <v>2236</v>
      </c>
      <c r="E231" s="469">
        <v>540000</v>
      </c>
      <c r="F231" s="435"/>
      <c r="G231" s="447"/>
      <c r="H231" s="442">
        <f t="shared" si="7"/>
        <v>540000</v>
      </c>
      <c r="I231" s="441"/>
      <c r="J231" s="447"/>
    </row>
    <row r="232" spans="1:10" ht="19.5" customHeight="1">
      <c r="A232" s="435">
        <v>4</v>
      </c>
      <c r="B232" s="448" t="s">
        <v>2435</v>
      </c>
      <c r="C232" s="435">
        <v>1948</v>
      </c>
      <c r="D232" s="443" t="s">
        <v>2249</v>
      </c>
      <c r="E232" s="469">
        <v>540000</v>
      </c>
      <c r="F232" s="435"/>
      <c r="G232" s="442"/>
      <c r="H232" s="442">
        <f t="shared" si="7"/>
        <v>540000</v>
      </c>
      <c r="I232" s="441"/>
      <c r="J232" s="447"/>
    </row>
    <row r="233" spans="1:10" ht="19.5" customHeight="1">
      <c r="A233" s="435">
        <v>5</v>
      </c>
      <c r="B233" s="448" t="s">
        <v>1459</v>
      </c>
      <c r="C233" s="435">
        <v>1930</v>
      </c>
      <c r="D233" s="443" t="s">
        <v>2243</v>
      </c>
      <c r="E233" s="469">
        <v>540000</v>
      </c>
      <c r="F233" s="435"/>
      <c r="G233" s="442"/>
      <c r="H233" s="442">
        <f t="shared" si="7"/>
        <v>540000</v>
      </c>
      <c r="I233" s="441"/>
      <c r="J233" s="447"/>
    </row>
    <row r="234" spans="1:10" ht="19.5" customHeight="1">
      <c r="A234" s="435">
        <v>6</v>
      </c>
      <c r="B234" s="448" t="s">
        <v>1665</v>
      </c>
      <c r="C234" s="448">
        <v>1950</v>
      </c>
      <c r="D234" s="448" t="s">
        <v>2243</v>
      </c>
      <c r="E234" s="469">
        <v>540000</v>
      </c>
      <c r="F234" s="447"/>
      <c r="G234" s="447"/>
      <c r="H234" s="442">
        <f t="shared" si="7"/>
        <v>540000</v>
      </c>
      <c r="I234" s="441"/>
      <c r="J234" s="447"/>
    </row>
    <row r="235" spans="1:10" ht="19.5" customHeight="1">
      <c r="A235" s="435">
        <v>7</v>
      </c>
      <c r="B235" s="966" t="s">
        <v>1882</v>
      </c>
      <c r="C235" s="476">
        <v>1936</v>
      </c>
      <c r="D235" s="967" t="s">
        <v>2264</v>
      </c>
      <c r="E235" s="968">
        <v>540000</v>
      </c>
      <c r="F235" s="476"/>
      <c r="G235" s="433"/>
      <c r="H235" s="442">
        <f t="shared" si="7"/>
        <v>540000</v>
      </c>
      <c r="I235" s="441"/>
      <c r="J235" s="426"/>
    </row>
    <row r="236" spans="1:10" ht="19.5" customHeight="1">
      <c r="A236" s="435">
        <v>8</v>
      </c>
      <c r="B236" s="448" t="s">
        <v>2437</v>
      </c>
      <c r="C236" s="435">
        <v>1933</v>
      </c>
      <c r="D236" s="443" t="s">
        <v>2237</v>
      </c>
      <c r="E236" s="442">
        <v>540000</v>
      </c>
      <c r="F236" s="435"/>
      <c r="G236" s="442"/>
      <c r="H236" s="442">
        <v>540000</v>
      </c>
      <c r="I236" s="441"/>
      <c r="J236" s="467" t="s">
        <v>991</v>
      </c>
    </row>
    <row r="237" spans="1:10" ht="19.5" customHeight="1">
      <c r="A237" s="435">
        <v>9</v>
      </c>
      <c r="B237" s="448" t="s">
        <v>2438</v>
      </c>
      <c r="C237" s="435">
        <v>1943</v>
      </c>
      <c r="D237" s="443" t="s">
        <v>2249</v>
      </c>
      <c r="E237" s="442">
        <v>540000</v>
      </c>
      <c r="F237" s="435"/>
      <c r="G237" s="442"/>
      <c r="H237" s="442">
        <v>540000</v>
      </c>
      <c r="I237" s="441"/>
      <c r="J237" s="467" t="s">
        <v>991</v>
      </c>
    </row>
    <row r="238" spans="1:12" ht="19.5" customHeight="1">
      <c r="A238" s="435">
        <v>10</v>
      </c>
      <c r="B238" s="448" t="s">
        <v>690</v>
      </c>
      <c r="C238" s="435">
        <v>1941</v>
      </c>
      <c r="D238" s="443" t="s">
        <v>2237</v>
      </c>
      <c r="E238" s="442">
        <v>540000</v>
      </c>
      <c r="F238" s="435"/>
      <c r="G238" s="442"/>
      <c r="H238" s="442">
        <v>540000</v>
      </c>
      <c r="I238" s="441"/>
      <c r="J238" s="467" t="s">
        <v>991</v>
      </c>
      <c r="K238" s="1566"/>
      <c r="L238" s="1567"/>
    </row>
    <row r="239" spans="1:10" ht="19.5" customHeight="1">
      <c r="A239" s="435">
        <v>11</v>
      </c>
      <c r="B239" s="443" t="s">
        <v>2423</v>
      </c>
      <c r="C239" s="432">
        <v>1954</v>
      </c>
      <c r="D239" s="443" t="s">
        <v>2240</v>
      </c>
      <c r="E239" s="442">
        <v>540000</v>
      </c>
      <c r="F239" s="435"/>
      <c r="G239" s="442"/>
      <c r="H239" s="442">
        <v>540000</v>
      </c>
      <c r="I239" s="441"/>
      <c r="J239" s="467" t="s">
        <v>991</v>
      </c>
    </row>
    <row r="240" spans="1:10" ht="19.5" customHeight="1">
      <c r="A240" s="435">
        <v>12</v>
      </c>
      <c r="B240" s="448" t="s">
        <v>2433</v>
      </c>
      <c r="C240" s="435">
        <v>1946</v>
      </c>
      <c r="D240" s="448" t="s">
        <v>2237</v>
      </c>
      <c r="E240" s="442">
        <v>540000</v>
      </c>
      <c r="F240" s="435"/>
      <c r="G240" s="442"/>
      <c r="H240" s="442">
        <f aca="true" t="shared" si="8" ref="H240:H247">SUM(E240:G240)</f>
        <v>540000</v>
      </c>
      <c r="I240" s="441"/>
      <c r="J240" s="467" t="s">
        <v>991</v>
      </c>
    </row>
    <row r="241" spans="1:10" ht="19.5" customHeight="1">
      <c r="A241" s="435">
        <v>13</v>
      </c>
      <c r="B241" s="448" t="s">
        <v>2436</v>
      </c>
      <c r="C241" s="435">
        <v>1945</v>
      </c>
      <c r="D241" s="443" t="s">
        <v>2249</v>
      </c>
      <c r="E241" s="442">
        <v>540000</v>
      </c>
      <c r="F241" s="435"/>
      <c r="G241" s="442"/>
      <c r="H241" s="442">
        <f t="shared" si="8"/>
        <v>540000</v>
      </c>
      <c r="I241" s="441"/>
      <c r="J241" s="467" t="s">
        <v>991</v>
      </c>
    </row>
    <row r="242" spans="1:10" ht="19.5" customHeight="1">
      <c r="A242" s="435">
        <v>15</v>
      </c>
      <c r="B242" s="448" t="s">
        <v>2643</v>
      </c>
      <c r="C242" s="435">
        <v>1942</v>
      </c>
      <c r="D242" s="443" t="s">
        <v>1669</v>
      </c>
      <c r="E242" s="442">
        <v>540000</v>
      </c>
      <c r="F242" s="435"/>
      <c r="G242" s="442"/>
      <c r="H242" s="442">
        <f t="shared" si="8"/>
        <v>540000</v>
      </c>
      <c r="I242" s="769"/>
      <c r="J242" s="467" t="s">
        <v>991</v>
      </c>
    </row>
    <row r="243" spans="1:10" ht="19.5" customHeight="1">
      <c r="A243" s="435">
        <v>16</v>
      </c>
      <c r="B243" s="448" t="s">
        <v>2644</v>
      </c>
      <c r="C243" s="435">
        <v>1940</v>
      </c>
      <c r="D243" s="443" t="s">
        <v>2230</v>
      </c>
      <c r="E243" s="442">
        <v>540000</v>
      </c>
      <c r="F243" s="435"/>
      <c r="G243" s="442"/>
      <c r="H243" s="442">
        <f t="shared" si="8"/>
        <v>540000</v>
      </c>
      <c r="I243" s="769"/>
      <c r="J243" s="467" t="s">
        <v>991</v>
      </c>
    </row>
    <row r="244" spans="1:10" ht="19.5" customHeight="1">
      <c r="A244" s="435">
        <v>17</v>
      </c>
      <c r="B244" s="448" t="s">
        <v>1209</v>
      </c>
      <c r="C244" s="435">
        <v>1938</v>
      </c>
      <c r="D244" s="443" t="s">
        <v>1669</v>
      </c>
      <c r="E244" s="442">
        <v>540000</v>
      </c>
      <c r="F244" s="435"/>
      <c r="G244" s="442"/>
      <c r="H244" s="442">
        <f t="shared" si="8"/>
        <v>540000</v>
      </c>
      <c r="I244" s="769"/>
      <c r="J244" s="467" t="s">
        <v>991</v>
      </c>
    </row>
    <row r="245" spans="1:10" ht="19.5" customHeight="1">
      <c r="A245" s="435">
        <v>18</v>
      </c>
      <c r="B245" s="764" t="s">
        <v>1883</v>
      </c>
      <c r="C245" s="765">
        <v>1925</v>
      </c>
      <c r="D245" s="766" t="s">
        <v>1884</v>
      </c>
      <c r="E245" s="767">
        <v>540000</v>
      </c>
      <c r="F245" s="768"/>
      <c r="G245" s="767"/>
      <c r="H245" s="767">
        <f t="shared" si="8"/>
        <v>540000</v>
      </c>
      <c r="I245" s="769"/>
      <c r="J245" s="467" t="s">
        <v>991</v>
      </c>
    </row>
    <row r="246" spans="1:10" ht="19.5" customHeight="1">
      <c r="A246" s="435">
        <v>19</v>
      </c>
      <c r="B246" s="443" t="s">
        <v>2398</v>
      </c>
      <c r="C246" s="432">
        <v>1956</v>
      </c>
      <c r="D246" s="443" t="s">
        <v>2236</v>
      </c>
      <c r="E246" s="767">
        <v>540000</v>
      </c>
      <c r="F246" s="768"/>
      <c r="G246" s="767"/>
      <c r="H246" s="767">
        <f>G246+E246</f>
        <v>540000</v>
      </c>
      <c r="I246" s="769"/>
      <c r="J246" s="467" t="s">
        <v>991</v>
      </c>
    </row>
    <row r="247" spans="1:10" ht="19.5" customHeight="1">
      <c r="A247" s="1314">
        <v>20</v>
      </c>
      <c r="B247" s="1317" t="s">
        <v>1885</v>
      </c>
      <c r="C247" s="1315">
        <v>1956</v>
      </c>
      <c r="D247" s="1316" t="s">
        <v>1884</v>
      </c>
      <c r="E247" s="767">
        <v>540000</v>
      </c>
      <c r="F247" s="768"/>
      <c r="G247" s="767"/>
      <c r="H247" s="767">
        <f t="shared" si="8"/>
        <v>540000</v>
      </c>
      <c r="I247" s="769"/>
      <c r="J247" s="467"/>
    </row>
    <row r="248" spans="1:10" ht="19.5" customHeight="1">
      <c r="A248" s="435">
        <v>21</v>
      </c>
      <c r="B248" s="1319" t="s">
        <v>2397</v>
      </c>
      <c r="C248" s="1324">
        <v>1944</v>
      </c>
      <c r="D248" s="1325" t="s">
        <v>2269</v>
      </c>
      <c r="E248" s="1322">
        <v>540000</v>
      </c>
      <c r="F248" s="1323">
        <v>1</v>
      </c>
      <c r="G248" s="1322">
        <v>540000</v>
      </c>
      <c r="H248" s="1322">
        <f>G248+E248</f>
        <v>1080000</v>
      </c>
      <c r="I248" s="769"/>
      <c r="J248" s="467"/>
    </row>
    <row r="249" spans="1:10" ht="19.5" customHeight="1">
      <c r="A249" s="1314">
        <v>22</v>
      </c>
      <c r="B249" s="1319" t="s">
        <v>1026</v>
      </c>
      <c r="C249" s="1324">
        <v>1937</v>
      </c>
      <c r="D249" s="1325" t="s">
        <v>2269</v>
      </c>
      <c r="E249" s="1322">
        <v>540000</v>
      </c>
      <c r="F249" s="1323">
        <v>1</v>
      </c>
      <c r="G249" s="1322">
        <v>540000</v>
      </c>
      <c r="H249" s="1322">
        <f>G249+E249</f>
        <v>1080000</v>
      </c>
      <c r="I249" s="769"/>
      <c r="J249" s="467"/>
    </row>
    <row r="250" spans="1:10" ht="19.5" customHeight="1">
      <c r="A250" s="435">
        <v>23</v>
      </c>
      <c r="B250" s="1319" t="s">
        <v>1025</v>
      </c>
      <c r="C250" s="1320">
        <v>1954</v>
      </c>
      <c r="D250" s="1321" t="s">
        <v>2237</v>
      </c>
      <c r="E250" s="1322">
        <v>540000</v>
      </c>
      <c r="F250" s="1323">
        <v>1</v>
      </c>
      <c r="G250" s="1322">
        <v>540000</v>
      </c>
      <c r="H250" s="1322">
        <f>G250+E250</f>
        <v>1080000</v>
      </c>
      <c r="I250" s="769"/>
      <c r="J250" s="467"/>
    </row>
    <row r="251" spans="1:10" ht="19.5" customHeight="1">
      <c r="A251" s="435"/>
      <c r="B251" s="1539" t="s">
        <v>2672</v>
      </c>
      <c r="C251" s="1540"/>
      <c r="D251" s="1541"/>
      <c r="E251" s="464">
        <f>SUM(E229:E250)</f>
        <v>11880000</v>
      </c>
      <c r="F251" s="464"/>
      <c r="G251" s="1318">
        <f>SUM(G248:G250)</f>
        <v>1620000</v>
      </c>
      <c r="H251" s="464">
        <f>G251+E251</f>
        <v>13500000</v>
      </c>
      <c r="I251" s="435"/>
      <c r="J251" s="447"/>
    </row>
    <row r="252" spans="1:10" ht="19.5" customHeight="1">
      <c r="A252" s="424">
        <v>13</v>
      </c>
      <c r="B252" s="1545" t="s">
        <v>325</v>
      </c>
      <c r="C252" s="1546"/>
      <c r="D252" s="1546"/>
      <c r="E252" s="1546"/>
      <c r="F252" s="1546"/>
      <c r="G252" s="1547"/>
      <c r="H252" s="426"/>
      <c r="I252" s="441"/>
      <c r="J252" s="426"/>
    </row>
    <row r="253" spans="1:10" ht="19.5" customHeight="1">
      <c r="A253" s="430">
        <v>1</v>
      </c>
      <c r="B253" s="443" t="s">
        <v>2440</v>
      </c>
      <c r="C253" s="432">
        <v>1997</v>
      </c>
      <c r="D253" s="443" t="s">
        <v>2269</v>
      </c>
      <c r="E253" s="433">
        <v>540000</v>
      </c>
      <c r="F253" s="435"/>
      <c r="G253" s="447"/>
      <c r="H253" s="433">
        <f aca="true" t="shared" si="9" ref="H253:H259">E253+G253</f>
        <v>540000</v>
      </c>
      <c r="I253" s="441"/>
      <c r="J253" s="426"/>
    </row>
    <row r="254" spans="1:10" ht="19.5" customHeight="1">
      <c r="A254" s="430">
        <v>2</v>
      </c>
      <c r="B254" s="443" t="s">
        <v>511</v>
      </c>
      <c r="C254" s="432">
        <v>1987</v>
      </c>
      <c r="D254" s="443" t="s">
        <v>2269</v>
      </c>
      <c r="E254" s="433">
        <v>540000</v>
      </c>
      <c r="F254" s="435"/>
      <c r="G254" s="447"/>
      <c r="H254" s="433">
        <f t="shared" si="9"/>
        <v>540000</v>
      </c>
      <c r="I254" s="441"/>
      <c r="J254" s="426"/>
    </row>
    <row r="255" spans="1:10" ht="19.5" customHeight="1">
      <c r="A255" s="430">
        <v>3</v>
      </c>
      <c r="B255" s="443" t="s">
        <v>2441</v>
      </c>
      <c r="C255" s="432">
        <v>1994</v>
      </c>
      <c r="D255" s="443" t="s">
        <v>2269</v>
      </c>
      <c r="E255" s="433">
        <v>540000</v>
      </c>
      <c r="F255" s="435"/>
      <c r="G255" s="447"/>
      <c r="H255" s="433">
        <f t="shared" si="9"/>
        <v>540000</v>
      </c>
      <c r="I255" s="441"/>
      <c r="J255" s="426"/>
    </row>
    <row r="256" spans="1:10" ht="19.5" customHeight="1">
      <c r="A256" s="430">
        <v>4</v>
      </c>
      <c r="B256" s="443" t="s">
        <v>2351</v>
      </c>
      <c r="C256" s="432">
        <v>1987</v>
      </c>
      <c r="D256" s="443" t="s">
        <v>2230</v>
      </c>
      <c r="E256" s="433">
        <v>540000</v>
      </c>
      <c r="F256" s="435"/>
      <c r="G256" s="442"/>
      <c r="H256" s="433">
        <f t="shared" si="9"/>
        <v>540000</v>
      </c>
      <c r="I256" s="441"/>
      <c r="J256" s="426"/>
    </row>
    <row r="257" spans="1:10" ht="19.5" customHeight="1">
      <c r="A257" s="430">
        <v>5</v>
      </c>
      <c r="B257" s="448" t="s">
        <v>2442</v>
      </c>
      <c r="C257" s="435">
        <v>1999</v>
      </c>
      <c r="D257" s="448" t="s">
        <v>2312</v>
      </c>
      <c r="E257" s="433">
        <v>540000</v>
      </c>
      <c r="F257" s="435"/>
      <c r="G257" s="447"/>
      <c r="H257" s="433">
        <f t="shared" si="9"/>
        <v>540000</v>
      </c>
      <c r="I257" s="441"/>
      <c r="J257" s="426"/>
    </row>
    <row r="258" spans="1:10" ht="19.5" customHeight="1">
      <c r="A258" s="430">
        <v>6</v>
      </c>
      <c r="B258" s="448" t="s">
        <v>1666</v>
      </c>
      <c r="C258" s="435">
        <v>1962</v>
      </c>
      <c r="D258" s="448" t="s">
        <v>2237</v>
      </c>
      <c r="E258" s="433">
        <v>540000</v>
      </c>
      <c r="F258" s="435"/>
      <c r="G258" s="447"/>
      <c r="H258" s="433">
        <f t="shared" si="9"/>
        <v>540000</v>
      </c>
      <c r="I258" s="441"/>
      <c r="J258" s="426"/>
    </row>
    <row r="259" spans="1:10" ht="19.5" customHeight="1">
      <c r="A259" s="430">
        <v>7</v>
      </c>
      <c r="B259" s="448" t="s">
        <v>2741</v>
      </c>
      <c r="C259" s="435">
        <v>2000</v>
      </c>
      <c r="D259" s="448" t="s">
        <v>2236</v>
      </c>
      <c r="E259" s="433">
        <v>540000</v>
      </c>
      <c r="F259" s="435"/>
      <c r="G259" s="447"/>
      <c r="H259" s="433">
        <f t="shared" si="9"/>
        <v>540000</v>
      </c>
      <c r="I259" s="441"/>
      <c r="J259" s="470"/>
    </row>
    <row r="260" spans="1:10" ht="19.5" customHeight="1">
      <c r="A260" s="430">
        <v>8</v>
      </c>
      <c r="B260" s="431" t="s">
        <v>2443</v>
      </c>
      <c r="C260" s="432">
        <v>1989</v>
      </c>
      <c r="D260" s="443" t="s">
        <v>2269</v>
      </c>
      <c r="E260" s="433">
        <v>540000</v>
      </c>
      <c r="F260" s="435"/>
      <c r="G260" s="447"/>
      <c r="H260" s="433">
        <v>540000</v>
      </c>
      <c r="I260" s="441"/>
      <c r="J260" s="467" t="s">
        <v>991</v>
      </c>
    </row>
    <row r="261" spans="1:10" ht="19.5" customHeight="1">
      <c r="A261" s="430">
        <v>9</v>
      </c>
      <c r="B261" s="431" t="s">
        <v>2444</v>
      </c>
      <c r="C261" s="432">
        <v>1963</v>
      </c>
      <c r="D261" s="431" t="s">
        <v>2230</v>
      </c>
      <c r="E261" s="433">
        <v>540000</v>
      </c>
      <c r="F261" s="435"/>
      <c r="G261" s="447"/>
      <c r="H261" s="433">
        <v>540000</v>
      </c>
      <c r="I261" s="441"/>
      <c r="J261" s="467" t="s">
        <v>991</v>
      </c>
    </row>
    <row r="262" spans="1:10" ht="19.5" customHeight="1">
      <c r="A262" s="430">
        <v>10</v>
      </c>
      <c r="B262" s="431" t="s">
        <v>2445</v>
      </c>
      <c r="C262" s="432">
        <v>1972</v>
      </c>
      <c r="D262" s="431" t="s">
        <v>2236</v>
      </c>
      <c r="E262" s="433">
        <v>540000</v>
      </c>
      <c r="F262" s="435"/>
      <c r="G262" s="447"/>
      <c r="H262" s="433">
        <v>540000</v>
      </c>
      <c r="I262" s="441"/>
      <c r="J262" s="467" t="s">
        <v>991</v>
      </c>
    </row>
    <row r="263" spans="1:10" ht="19.5" customHeight="1">
      <c r="A263" s="430">
        <v>11</v>
      </c>
      <c r="B263" s="443" t="s">
        <v>1060</v>
      </c>
      <c r="C263" s="432">
        <v>1993</v>
      </c>
      <c r="D263" s="443" t="s">
        <v>2230</v>
      </c>
      <c r="E263" s="433">
        <v>540000</v>
      </c>
      <c r="F263" s="435"/>
      <c r="G263" s="447"/>
      <c r="H263" s="433">
        <v>540000</v>
      </c>
      <c r="I263" s="441"/>
      <c r="J263" s="467" t="s">
        <v>991</v>
      </c>
    </row>
    <row r="264" spans="1:10" ht="19.5" customHeight="1">
      <c r="A264" s="430">
        <v>12</v>
      </c>
      <c r="B264" s="443" t="s">
        <v>2446</v>
      </c>
      <c r="C264" s="432">
        <v>1984</v>
      </c>
      <c r="D264" s="443" t="s">
        <v>2240</v>
      </c>
      <c r="E264" s="433">
        <v>540000</v>
      </c>
      <c r="F264" s="435"/>
      <c r="G264" s="447"/>
      <c r="H264" s="433">
        <v>540000</v>
      </c>
      <c r="I264" s="435"/>
      <c r="J264" s="467" t="s">
        <v>991</v>
      </c>
    </row>
    <row r="265" spans="1:10" ht="19.5" customHeight="1">
      <c r="A265" s="430">
        <v>13</v>
      </c>
      <c r="B265" s="443" t="s">
        <v>2447</v>
      </c>
      <c r="C265" s="432">
        <v>1963</v>
      </c>
      <c r="D265" s="443" t="s">
        <v>2240</v>
      </c>
      <c r="E265" s="433">
        <v>540000</v>
      </c>
      <c r="F265" s="435"/>
      <c r="G265" s="447"/>
      <c r="H265" s="433">
        <v>540000</v>
      </c>
      <c r="I265" s="435"/>
      <c r="J265" s="467" t="s">
        <v>991</v>
      </c>
    </row>
    <row r="266" spans="1:10" ht="19.5" customHeight="1">
      <c r="A266" s="430">
        <v>14</v>
      </c>
      <c r="B266" s="443" t="s">
        <v>2448</v>
      </c>
      <c r="C266" s="432">
        <v>1977</v>
      </c>
      <c r="D266" s="443" t="s">
        <v>2243</v>
      </c>
      <c r="E266" s="433">
        <v>540000</v>
      </c>
      <c r="F266" s="435"/>
      <c r="G266" s="447"/>
      <c r="H266" s="433">
        <v>540000</v>
      </c>
      <c r="I266" s="435"/>
      <c r="J266" s="467" t="s">
        <v>991</v>
      </c>
    </row>
    <row r="267" spans="1:10" ht="19.5" customHeight="1">
      <c r="A267" s="430">
        <v>15</v>
      </c>
      <c r="B267" s="443" t="s">
        <v>2449</v>
      </c>
      <c r="C267" s="432">
        <v>1983</v>
      </c>
      <c r="D267" s="443" t="s">
        <v>2243</v>
      </c>
      <c r="E267" s="433">
        <v>540000</v>
      </c>
      <c r="F267" s="435"/>
      <c r="G267" s="447"/>
      <c r="H267" s="433">
        <v>540000</v>
      </c>
      <c r="I267" s="435"/>
      <c r="J267" s="467" t="s">
        <v>991</v>
      </c>
    </row>
    <row r="268" spans="1:10" ht="19.5" customHeight="1">
      <c r="A268" s="430">
        <v>16</v>
      </c>
      <c r="B268" s="443" t="s">
        <v>2450</v>
      </c>
      <c r="C268" s="432">
        <v>1985</v>
      </c>
      <c r="D268" s="443" t="s">
        <v>2243</v>
      </c>
      <c r="E268" s="433">
        <v>540000</v>
      </c>
      <c r="F268" s="435"/>
      <c r="G268" s="447"/>
      <c r="H268" s="433">
        <v>540000</v>
      </c>
      <c r="I268" s="435"/>
      <c r="J268" s="467" t="s">
        <v>991</v>
      </c>
    </row>
    <row r="269" spans="1:10" ht="19.5" customHeight="1">
      <c r="A269" s="430">
        <v>17</v>
      </c>
      <c r="B269" s="443" t="s">
        <v>2451</v>
      </c>
      <c r="C269" s="432">
        <v>1989</v>
      </c>
      <c r="D269" s="443" t="s">
        <v>2243</v>
      </c>
      <c r="E269" s="433">
        <v>540000</v>
      </c>
      <c r="F269" s="435"/>
      <c r="G269" s="447"/>
      <c r="H269" s="433">
        <v>540000</v>
      </c>
      <c r="I269" s="435"/>
      <c r="J269" s="467" t="s">
        <v>991</v>
      </c>
    </row>
    <row r="270" spans="1:10" ht="19.5" customHeight="1">
      <c r="A270" s="430">
        <v>18</v>
      </c>
      <c r="B270" s="443" t="s">
        <v>2452</v>
      </c>
      <c r="C270" s="432">
        <v>1988</v>
      </c>
      <c r="D270" s="443" t="s">
        <v>2230</v>
      </c>
      <c r="E270" s="433">
        <v>540000</v>
      </c>
      <c r="F270" s="435"/>
      <c r="G270" s="447"/>
      <c r="H270" s="433">
        <v>540000</v>
      </c>
      <c r="I270" s="459"/>
      <c r="J270" s="467" t="s">
        <v>991</v>
      </c>
    </row>
    <row r="271" spans="1:10" ht="19.5" customHeight="1">
      <c r="A271" s="430">
        <v>19</v>
      </c>
      <c r="B271" s="443" t="s">
        <v>2453</v>
      </c>
      <c r="C271" s="432">
        <v>1990</v>
      </c>
      <c r="D271" s="443" t="s">
        <v>2236</v>
      </c>
      <c r="E271" s="433">
        <v>540000</v>
      </c>
      <c r="F271" s="435"/>
      <c r="G271" s="447"/>
      <c r="H271" s="447">
        <v>540000</v>
      </c>
      <c r="I271" s="447"/>
      <c r="J271" s="467" t="s">
        <v>991</v>
      </c>
    </row>
    <row r="272" spans="1:10" ht="19.5" customHeight="1">
      <c r="A272" s="430">
        <v>20</v>
      </c>
      <c r="B272" s="443" t="s">
        <v>2454</v>
      </c>
      <c r="C272" s="432">
        <v>1963</v>
      </c>
      <c r="D272" s="443" t="s">
        <v>2236</v>
      </c>
      <c r="E272" s="433">
        <v>540000</v>
      </c>
      <c r="F272" s="435"/>
      <c r="G272" s="447"/>
      <c r="H272" s="447">
        <v>540000</v>
      </c>
      <c r="I272" s="447"/>
      <c r="J272" s="467" t="s">
        <v>991</v>
      </c>
    </row>
    <row r="273" spans="1:10" ht="19.5" customHeight="1">
      <c r="A273" s="430">
        <v>21</v>
      </c>
      <c r="B273" s="431" t="s">
        <v>2401</v>
      </c>
      <c r="C273" s="432">
        <v>1959</v>
      </c>
      <c r="D273" s="431" t="s">
        <v>2243</v>
      </c>
      <c r="E273" s="433">
        <v>540000</v>
      </c>
      <c r="F273" s="970"/>
      <c r="G273" s="442"/>
      <c r="H273" s="433">
        <f>E273+G273</f>
        <v>540000</v>
      </c>
      <c r="I273" s="447"/>
      <c r="J273" s="467" t="s">
        <v>991</v>
      </c>
    </row>
    <row r="274" spans="1:10" ht="19.5" customHeight="1">
      <c r="A274" s="424"/>
      <c r="B274" s="1539" t="s">
        <v>2672</v>
      </c>
      <c r="C274" s="1540"/>
      <c r="D274" s="1541"/>
      <c r="E274" s="468">
        <f>SUM(E253:E273)</f>
        <v>11340000</v>
      </c>
      <c r="F274" s="471"/>
      <c r="G274" s="439"/>
      <c r="H274" s="468">
        <f>G274+E274</f>
        <v>11340000</v>
      </c>
      <c r="I274" s="435"/>
      <c r="J274" s="447"/>
    </row>
    <row r="275" spans="1:10" ht="19.5" customHeight="1">
      <c r="A275" s="424">
        <v>15</v>
      </c>
      <c r="B275" s="1545" t="s">
        <v>2143</v>
      </c>
      <c r="C275" s="1546"/>
      <c r="D275" s="1546"/>
      <c r="E275" s="1546"/>
      <c r="F275" s="1546"/>
      <c r="G275" s="1547"/>
      <c r="H275" s="439"/>
      <c r="I275" s="441"/>
      <c r="J275" s="426"/>
    </row>
    <row r="276" spans="1:10" ht="19.5" customHeight="1">
      <c r="A276" s="430">
        <v>1</v>
      </c>
      <c r="B276" s="448" t="s">
        <v>2738</v>
      </c>
      <c r="C276" s="435">
        <v>2009</v>
      </c>
      <c r="D276" s="448" t="s">
        <v>2230</v>
      </c>
      <c r="E276" s="442">
        <v>675000</v>
      </c>
      <c r="F276" s="435"/>
      <c r="G276" s="447"/>
      <c r="H276" s="442">
        <f>E276+G276</f>
        <v>675000</v>
      </c>
      <c r="I276" s="441"/>
      <c r="J276" s="426"/>
    </row>
    <row r="277" spans="1:10" ht="19.5" customHeight="1">
      <c r="A277" s="430">
        <v>2</v>
      </c>
      <c r="B277" s="448" t="s">
        <v>2739</v>
      </c>
      <c r="C277" s="435">
        <v>2007</v>
      </c>
      <c r="D277" s="448" t="s">
        <v>2230</v>
      </c>
      <c r="E277" s="442">
        <v>675000</v>
      </c>
      <c r="F277" s="435"/>
      <c r="G277" s="447"/>
      <c r="H277" s="442">
        <f aca="true" t="shared" si="10" ref="H277:H282">E277+G277</f>
        <v>675000</v>
      </c>
      <c r="I277" s="441"/>
      <c r="J277" s="426"/>
    </row>
    <row r="278" spans="1:10" ht="19.5" customHeight="1">
      <c r="A278" s="430">
        <v>3</v>
      </c>
      <c r="B278" s="448" t="s">
        <v>2740</v>
      </c>
      <c r="C278" s="435">
        <v>2003</v>
      </c>
      <c r="D278" s="448" t="s">
        <v>2230</v>
      </c>
      <c r="E278" s="442">
        <v>675000</v>
      </c>
      <c r="F278" s="435"/>
      <c r="G278" s="447"/>
      <c r="H278" s="442">
        <f t="shared" si="10"/>
        <v>675000</v>
      </c>
      <c r="I278" s="441"/>
      <c r="J278" s="426"/>
    </row>
    <row r="279" spans="1:10" ht="19.5" customHeight="1">
      <c r="A279" s="430">
        <v>4</v>
      </c>
      <c r="B279" s="448" t="s">
        <v>2742</v>
      </c>
      <c r="C279" s="435">
        <v>2008</v>
      </c>
      <c r="D279" s="448" t="s">
        <v>2240</v>
      </c>
      <c r="E279" s="442">
        <v>675000</v>
      </c>
      <c r="F279" s="435"/>
      <c r="G279" s="447"/>
      <c r="H279" s="442">
        <f t="shared" si="10"/>
        <v>675000</v>
      </c>
      <c r="I279" s="441"/>
      <c r="J279" s="426"/>
    </row>
    <row r="280" spans="1:10" ht="19.5" customHeight="1">
      <c r="A280" s="430">
        <v>5</v>
      </c>
      <c r="B280" s="448" t="s">
        <v>2743</v>
      </c>
      <c r="C280" s="435">
        <v>2012</v>
      </c>
      <c r="D280" s="448" t="s">
        <v>2406</v>
      </c>
      <c r="E280" s="442">
        <v>675000</v>
      </c>
      <c r="F280" s="435"/>
      <c r="G280" s="447"/>
      <c r="H280" s="442">
        <f t="shared" si="10"/>
        <v>675000</v>
      </c>
      <c r="I280" s="441"/>
      <c r="J280" s="426"/>
    </row>
    <row r="281" spans="1:10" ht="19.5" customHeight="1">
      <c r="A281" s="430">
        <v>6</v>
      </c>
      <c r="B281" s="448" t="s">
        <v>1667</v>
      </c>
      <c r="C281" s="435">
        <v>2013</v>
      </c>
      <c r="D281" s="448" t="s">
        <v>2237</v>
      </c>
      <c r="E281" s="442">
        <v>675000</v>
      </c>
      <c r="F281" s="435"/>
      <c r="G281" s="447"/>
      <c r="H281" s="442">
        <f t="shared" si="10"/>
        <v>675000</v>
      </c>
      <c r="I281" s="441"/>
      <c r="J281" s="426"/>
    </row>
    <row r="282" spans="1:10" ht="19.5" customHeight="1">
      <c r="A282" s="430">
        <v>7</v>
      </c>
      <c r="B282" s="448" t="s">
        <v>1668</v>
      </c>
      <c r="C282" s="435">
        <v>2013</v>
      </c>
      <c r="D282" s="448" t="s">
        <v>2230</v>
      </c>
      <c r="E282" s="442">
        <v>675000</v>
      </c>
      <c r="F282" s="435"/>
      <c r="G282" s="447"/>
      <c r="H282" s="442">
        <f t="shared" si="10"/>
        <v>675000</v>
      </c>
      <c r="I282" s="441"/>
      <c r="J282" s="426"/>
    </row>
    <row r="283" spans="1:10" ht="19.5" customHeight="1">
      <c r="A283" s="430">
        <v>8</v>
      </c>
      <c r="B283" s="448" t="s">
        <v>2744</v>
      </c>
      <c r="C283" s="435">
        <v>2008</v>
      </c>
      <c r="D283" s="448" t="s">
        <v>2230</v>
      </c>
      <c r="E283" s="442">
        <v>675000</v>
      </c>
      <c r="F283" s="435"/>
      <c r="G283" s="447"/>
      <c r="H283" s="442">
        <v>675000</v>
      </c>
      <c r="I283" s="441"/>
      <c r="J283" s="467" t="s">
        <v>991</v>
      </c>
    </row>
    <row r="284" spans="1:10" ht="19.5" customHeight="1">
      <c r="A284" s="430">
        <v>9</v>
      </c>
      <c r="B284" s="448" t="s">
        <v>2745</v>
      </c>
      <c r="C284" s="435">
        <v>2001</v>
      </c>
      <c r="D284" s="448" t="s">
        <v>2230</v>
      </c>
      <c r="E284" s="442">
        <v>675000</v>
      </c>
      <c r="F284" s="435"/>
      <c r="G284" s="447"/>
      <c r="H284" s="442">
        <v>675000</v>
      </c>
      <c r="I284" s="441"/>
      <c r="J284" s="467" t="s">
        <v>991</v>
      </c>
    </row>
    <row r="285" spans="1:10" ht="19.5" customHeight="1">
      <c r="A285" s="430">
        <v>10</v>
      </c>
      <c r="B285" s="448" t="s">
        <v>2746</v>
      </c>
      <c r="C285" s="435">
        <v>2006</v>
      </c>
      <c r="D285" s="448" t="s">
        <v>2236</v>
      </c>
      <c r="E285" s="442">
        <v>675000</v>
      </c>
      <c r="F285" s="435"/>
      <c r="G285" s="447"/>
      <c r="H285" s="442">
        <v>675000</v>
      </c>
      <c r="I285" s="441"/>
      <c r="J285" s="467" t="s">
        <v>991</v>
      </c>
    </row>
    <row r="286" spans="1:10" ht="19.5" customHeight="1">
      <c r="A286" s="437">
        <v>11</v>
      </c>
      <c r="B286" s="489" t="s">
        <v>2650</v>
      </c>
      <c r="C286" s="965">
        <v>2015</v>
      </c>
      <c r="D286" s="489" t="s">
        <v>2269</v>
      </c>
      <c r="E286" s="1326">
        <v>675000</v>
      </c>
      <c r="F286" s="1314"/>
      <c r="G286" s="1326"/>
      <c r="H286" s="442">
        <v>675000</v>
      </c>
      <c r="I286" s="769"/>
      <c r="J286" s="467" t="s">
        <v>991</v>
      </c>
    </row>
    <row r="287" spans="1:10" ht="19.5" customHeight="1">
      <c r="A287" s="435">
        <v>12</v>
      </c>
      <c r="B287" s="1242" t="s">
        <v>1027</v>
      </c>
      <c r="C287" s="1243">
        <v>2010</v>
      </c>
      <c r="D287" s="1242" t="s">
        <v>2264</v>
      </c>
      <c r="E287" s="1327">
        <v>675000</v>
      </c>
      <c r="F287" s="1308"/>
      <c r="G287" s="1313">
        <v>675000</v>
      </c>
      <c r="H287" s="1313">
        <f>G287+E287</f>
        <v>1350000</v>
      </c>
      <c r="I287" s="769"/>
      <c r="J287" s="467"/>
    </row>
    <row r="288" spans="1:10" ht="19.5" customHeight="1">
      <c r="A288" s="424"/>
      <c r="B288" s="1539" t="s">
        <v>2672</v>
      </c>
      <c r="C288" s="1540"/>
      <c r="D288" s="1541"/>
      <c r="E288" s="472">
        <f>SUM(E276:E287)</f>
        <v>8100000</v>
      </c>
      <c r="F288" s="473"/>
      <c r="G288" s="439">
        <v>675000</v>
      </c>
      <c r="H288" s="439">
        <f>G288+E288</f>
        <v>8775000</v>
      </c>
      <c r="I288" s="441"/>
      <c r="J288" s="426"/>
    </row>
    <row r="289" spans="1:10" ht="19.5" customHeight="1">
      <c r="A289" s="424">
        <v>17</v>
      </c>
      <c r="B289" s="1545" t="s">
        <v>2144</v>
      </c>
      <c r="C289" s="1546"/>
      <c r="D289" s="1546"/>
      <c r="E289" s="1546"/>
      <c r="F289" s="1546"/>
      <c r="G289" s="1547"/>
      <c r="H289" s="439"/>
      <c r="I289" s="441"/>
      <c r="J289" s="426"/>
    </row>
    <row r="290" spans="1:10" ht="19.5" customHeight="1">
      <c r="A290" s="430">
        <v>1</v>
      </c>
      <c r="B290" s="448" t="s">
        <v>2747</v>
      </c>
      <c r="C290" s="435">
        <v>1940</v>
      </c>
      <c r="D290" s="448" t="s">
        <v>2237</v>
      </c>
      <c r="E290" s="442">
        <v>675000</v>
      </c>
      <c r="F290" s="435"/>
      <c r="G290" s="447"/>
      <c r="H290" s="442">
        <f>E290+G290</f>
        <v>675000</v>
      </c>
      <c r="I290" s="441"/>
      <c r="J290" s="426"/>
    </row>
    <row r="291" spans="1:10" ht="19.5" customHeight="1">
      <c r="A291" s="430">
        <v>2</v>
      </c>
      <c r="B291" s="448" t="s">
        <v>2748</v>
      </c>
      <c r="C291" s="435">
        <v>1941</v>
      </c>
      <c r="D291" s="448" t="s">
        <v>2237</v>
      </c>
      <c r="E291" s="442">
        <v>675000</v>
      </c>
      <c r="F291" s="435"/>
      <c r="G291" s="442"/>
      <c r="H291" s="442">
        <f>E291+G291</f>
        <v>675000</v>
      </c>
      <c r="I291" s="441"/>
      <c r="J291" s="426"/>
    </row>
    <row r="292" spans="1:10" ht="19.5" customHeight="1">
      <c r="A292" s="430">
        <v>3</v>
      </c>
      <c r="B292" s="448" t="s">
        <v>2429</v>
      </c>
      <c r="C292" s="435">
        <v>1939</v>
      </c>
      <c r="D292" s="448" t="s">
        <v>1669</v>
      </c>
      <c r="E292" s="442">
        <v>675000</v>
      </c>
      <c r="F292" s="435"/>
      <c r="G292" s="447"/>
      <c r="H292" s="442">
        <f>E292+G292</f>
        <v>675000</v>
      </c>
      <c r="I292" s="441"/>
      <c r="J292" s="426"/>
    </row>
    <row r="293" spans="1:15" ht="18.75" customHeight="1">
      <c r="A293" s="430">
        <v>4</v>
      </c>
      <c r="B293" s="474" t="s">
        <v>542</v>
      </c>
      <c r="C293" s="446">
        <v>1937</v>
      </c>
      <c r="D293" s="475" t="s">
        <v>2269</v>
      </c>
      <c r="E293" s="442">
        <v>675000</v>
      </c>
      <c r="F293" s="476"/>
      <c r="G293" s="433"/>
      <c r="H293" s="442">
        <f>E293+G293</f>
        <v>675000</v>
      </c>
      <c r="I293" s="441"/>
      <c r="J293" s="426"/>
      <c r="L293" s="431"/>
      <c r="M293" s="432"/>
      <c r="N293" s="431"/>
      <c r="O293" s="769"/>
    </row>
    <row r="294" spans="1:15" ht="19.5" customHeight="1">
      <c r="A294" s="430">
        <v>5</v>
      </c>
      <c r="B294" s="448" t="s">
        <v>2749</v>
      </c>
      <c r="C294" s="435">
        <v>1932</v>
      </c>
      <c r="D294" s="448" t="s">
        <v>2237</v>
      </c>
      <c r="E294" s="442">
        <v>675000</v>
      </c>
      <c r="F294" s="435"/>
      <c r="G294" s="447"/>
      <c r="H294" s="442">
        <v>675000</v>
      </c>
      <c r="I294" s="441"/>
      <c r="J294" s="467" t="s">
        <v>991</v>
      </c>
      <c r="L294" s="771"/>
      <c r="M294" s="768"/>
      <c r="N294" s="772"/>
      <c r="O294" s="770"/>
    </row>
    <row r="295" spans="1:10" ht="19.5" customHeight="1">
      <c r="A295" s="430">
        <v>6</v>
      </c>
      <c r="B295" s="448" t="s">
        <v>2027</v>
      </c>
      <c r="C295" s="435">
        <v>1934</v>
      </c>
      <c r="D295" s="448" t="s">
        <v>2269</v>
      </c>
      <c r="E295" s="442">
        <v>675000</v>
      </c>
      <c r="F295" s="435"/>
      <c r="G295" s="447"/>
      <c r="H295" s="442">
        <v>675000</v>
      </c>
      <c r="I295" s="441"/>
      <c r="J295" s="467" t="s">
        <v>991</v>
      </c>
    </row>
    <row r="296" spans="1:10" ht="19.5" customHeight="1">
      <c r="A296" s="430">
        <v>7</v>
      </c>
      <c r="B296" s="772" t="s">
        <v>383</v>
      </c>
      <c r="C296" s="773">
        <v>1935</v>
      </c>
      <c r="D296" s="772" t="s">
        <v>2249</v>
      </c>
      <c r="E296" s="767">
        <v>675000</v>
      </c>
      <c r="F296" s="774"/>
      <c r="G296" s="767"/>
      <c r="H296" s="767">
        <f>E296+G296</f>
        <v>675000</v>
      </c>
      <c r="I296" s="770"/>
      <c r="J296" s="971"/>
    </row>
    <row r="297" spans="1:10" ht="19.5" customHeight="1">
      <c r="A297" s="435">
        <v>8</v>
      </c>
      <c r="B297" s="1329" t="s">
        <v>1028</v>
      </c>
      <c r="C297" s="1330">
        <v>1941</v>
      </c>
      <c r="D297" s="1329" t="s">
        <v>2269</v>
      </c>
      <c r="E297" s="1322">
        <v>675000</v>
      </c>
      <c r="F297" s="1331"/>
      <c r="G297" s="1322">
        <v>675000</v>
      </c>
      <c r="H297" s="1322">
        <f>G297+E297</f>
        <v>1350000</v>
      </c>
      <c r="I297" s="770"/>
      <c r="J297" s="971"/>
    </row>
    <row r="298" spans="1:10" ht="19.5" customHeight="1">
      <c r="A298" s="441"/>
      <c r="B298" s="1328" t="s">
        <v>2672</v>
      </c>
      <c r="C298" s="432"/>
      <c r="D298" s="432"/>
      <c r="E298" s="439">
        <f>SUM(E290:E297)</f>
        <v>5400000</v>
      </c>
      <c r="F298" s="439">
        <f>SUM(F294:F296)</f>
        <v>0</v>
      </c>
      <c r="G298" s="439">
        <f>G297</f>
        <v>675000</v>
      </c>
      <c r="H298" s="439">
        <f>G298+E298</f>
        <v>6075000</v>
      </c>
      <c r="I298" s="441"/>
      <c r="J298" s="426"/>
    </row>
    <row r="299" spans="1:10" ht="19.5" customHeight="1">
      <c r="A299" s="424">
        <v>19</v>
      </c>
      <c r="B299" s="1545" t="s">
        <v>995</v>
      </c>
      <c r="C299" s="1546"/>
      <c r="D299" s="1546"/>
      <c r="E299" s="1546"/>
      <c r="F299" s="1546"/>
      <c r="G299" s="1547"/>
      <c r="H299" s="439"/>
      <c r="I299" s="441"/>
      <c r="J299" s="426"/>
    </row>
    <row r="300" spans="1:10" ht="19.5" customHeight="1">
      <c r="A300" s="432">
        <v>1</v>
      </c>
      <c r="B300" s="443" t="s">
        <v>2750</v>
      </c>
      <c r="C300" s="432">
        <v>1954</v>
      </c>
      <c r="D300" s="443" t="s">
        <v>2269</v>
      </c>
      <c r="E300" s="477">
        <v>270000</v>
      </c>
      <c r="F300" s="478"/>
      <c r="G300" s="477"/>
      <c r="H300" s="477">
        <f>E300+G300</f>
        <v>270000</v>
      </c>
      <c r="I300" s="432"/>
      <c r="J300" s="867"/>
    </row>
    <row r="301" spans="1:10" ht="19.5" customHeight="1">
      <c r="A301" s="432">
        <v>2</v>
      </c>
      <c r="B301" s="443" t="s">
        <v>2751</v>
      </c>
      <c r="C301" s="432">
        <v>1970</v>
      </c>
      <c r="D301" s="443" t="s">
        <v>2230</v>
      </c>
      <c r="E301" s="477">
        <v>270000</v>
      </c>
      <c r="F301" s="478"/>
      <c r="G301" s="477"/>
      <c r="H301" s="477">
        <f aca="true" t="shared" si="11" ref="H301:H330">E301+G301</f>
        <v>270000</v>
      </c>
      <c r="I301" s="432"/>
      <c r="J301" s="867"/>
    </row>
    <row r="302" spans="1:10" ht="19.5" customHeight="1">
      <c r="A302" s="432">
        <v>3</v>
      </c>
      <c r="B302" s="443" t="s">
        <v>2752</v>
      </c>
      <c r="C302" s="432">
        <v>1983</v>
      </c>
      <c r="D302" s="443" t="s">
        <v>2236</v>
      </c>
      <c r="E302" s="477">
        <v>270000</v>
      </c>
      <c r="F302" s="478"/>
      <c r="G302" s="477"/>
      <c r="H302" s="477">
        <f t="shared" si="11"/>
        <v>270000</v>
      </c>
      <c r="I302" s="432"/>
      <c r="J302" s="867"/>
    </row>
    <row r="303" spans="1:10" ht="19.5" customHeight="1">
      <c r="A303" s="432">
        <v>4</v>
      </c>
      <c r="B303" s="443" t="s">
        <v>2753</v>
      </c>
      <c r="C303" s="432">
        <v>1968</v>
      </c>
      <c r="D303" s="443" t="s">
        <v>2269</v>
      </c>
      <c r="E303" s="477">
        <v>270000</v>
      </c>
      <c r="F303" s="478"/>
      <c r="G303" s="477"/>
      <c r="H303" s="477">
        <f t="shared" si="11"/>
        <v>270000</v>
      </c>
      <c r="I303" s="432"/>
      <c r="J303" s="867"/>
    </row>
    <row r="304" spans="1:10" ht="19.5" customHeight="1">
      <c r="A304" s="432">
        <v>5</v>
      </c>
      <c r="B304" s="443" t="s">
        <v>2754</v>
      </c>
      <c r="C304" s="432">
        <v>1954</v>
      </c>
      <c r="D304" s="443" t="s">
        <v>2230</v>
      </c>
      <c r="E304" s="477">
        <v>270000</v>
      </c>
      <c r="F304" s="478"/>
      <c r="G304" s="477"/>
      <c r="H304" s="477">
        <f t="shared" si="11"/>
        <v>270000</v>
      </c>
      <c r="I304" s="432"/>
      <c r="J304" s="867"/>
    </row>
    <row r="305" spans="1:10" ht="19.5" customHeight="1">
      <c r="A305" s="432">
        <v>6</v>
      </c>
      <c r="B305" s="443" t="s">
        <v>2755</v>
      </c>
      <c r="C305" s="432">
        <v>1959</v>
      </c>
      <c r="D305" s="443" t="s">
        <v>2269</v>
      </c>
      <c r="E305" s="477">
        <v>270000</v>
      </c>
      <c r="F305" s="478"/>
      <c r="G305" s="477"/>
      <c r="H305" s="477">
        <f t="shared" si="11"/>
        <v>270000</v>
      </c>
      <c r="I305" s="432"/>
      <c r="J305" s="867"/>
    </row>
    <row r="306" spans="1:10" ht="19.5" customHeight="1">
      <c r="A306" s="432">
        <v>7</v>
      </c>
      <c r="B306" s="443" t="s">
        <v>2756</v>
      </c>
      <c r="C306" s="432">
        <v>1964</v>
      </c>
      <c r="D306" s="443" t="s">
        <v>2269</v>
      </c>
      <c r="E306" s="477">
        <v>270000</v>
      </c>
      <c r="F306" s="478"/>
      <c r="G306" s="477"/>
      <c r="H306" s="477">
        <f t="shared" si="11"/>
        <v>270000</v>
      </c>
      <c r="I306" s="432"/>
      <c r="J306" s="867"/>
    </row>
    <row r="307" spans="1:10" ht="19.5" customHeight="1">
      <c r="A307" s="432">
        <v>8</v>
      </c>
      <c r="B307" s="443" t="s">
        <v>2757</v>
      </c>
      <c r="C307" s="432">
        <v>1940</v>
      </c>
      <c r="D307" s="443" t="s">
        <v>2240</v>
      </c>
      <c r="E307" s="477">
        <v>270000</v>
      </c>
      <c r="F307" s="478"/>
      <c r="G307" s="477"/>
      <c r="H307" s="477">
        <f t="shared" si="11"/>
        <v>270000</v>
      </c>
      <c r="I307" s="432"/>
      <c r="J307" s="867"/>
    </row>
    <row r="308" spans="1:10" ht="19.5" customHeight="1">
      <c r="A308" s="432">
        <v>9</v>
      </c>
      <c r="B308" s="443" t="s">
        <v>2758</v>
      </c>
      <c r="C308" s="432">
        <v>1965</v>
      </c>
      <c r="D308" s="443" t="s">
        <v>2240</v>
      </c>
      <c r="E308" s="477">
        <v>270000</v>
      </c>
      <c r="F308" s="478"/>
      <c r="G308" s="477"/>
      <c r="H308" s="477">
        <f t="shared" si="11"/>
        <v>270000</v>
      </c>
      <c r="I308" s="432"/>
      <c r="J308" s="867"/>
    </row>
    <row r="309" spans="1:10" ht="19.5" customHeight="1">
      <c r="A309" s="432">
        <v>10</v>
      </c>
      <c r="B309" s="443" t="s">
        <v>2759</v>
      </c>
      <c r="C309" s="432">
        <v>1959</v>
      </c>
      <c r="D309" s="443" t="s">
        <v>2237</v>
      </c>
      <c r="E309" s="477">
        <v>270000</v>
      </c>
      <c r="F309" s="478"/>
      <c r="G309" s="477"/>
      <c r="H309" s="477">
        <f t="shared" si="11"/>
        <v>270000</v>
      </c>
      <c r="I309" s="432"/>
      <c r="J309" s="867"/>
    </row>
    <row r="310" spans="1:10" ht="19.5" customHeight="1">
      <c r="A310" s="432">
        <v>11</v>
      </c>
      <c r="B310" s="443" t="s">
        <v>2760</v>
      </c>
      <c r="C310" s="432">
        <v>1974</v>
      </c>
      <c r="D310" s="443" t="s">
        <v>2237</v>
      </c>
      <c r="E310" s="477">
        <v>270000</v>
      </c>
      <c r="F310" s="478"/>
      <c r="G310" s="477"/>
      <c r="H310" s="477">
        <f t="shared" si="11"/>
        <v>270000</v>
      </c>
      <c r="I310" s="432"/>
      <c r="J310" s="867"/>
    </row>
    <row r="311" spans="1:10" ht="19.5" customHeight="1">
      <c r="A311" s="432">
        <v>12</v>
      </c>
      <c r="B311" s="443" t="s">
        <v>2751</v>
      </c>
      <c r="C311" s="432">
        <v>1977</v>
      </c>
      <c r="D311" s="443" t="s">
        <v>2230</v>
      </c>
      <c r="E311" s="477">
        <v>270000</v>
      </c>
      <c r="F311" s="478"/>
      <c r="G311" s="477"/>
      <c r="H311" s="477">
        <f t="shared" si="11"/>
        <v>270000</v>
      </c>
      <c r="I311" s="432"/>
      <c r="J311" s="867"/>
    </row>
    <row r="312" spans="1:10" ht="19.5" customHeight="1">
      <c r="A312" s="432">
        <v>13</v>
      </c>
      <c r="B312" s="443" t="s">
        <v>2761</v>
      </c>
      <c r="C312" s="432">
        <v>1976</v>
      </c>
      <c r="D312" s="443" t="s">
        <v>2230</v>
      </c>
      <c r="E312" s="477">
        <v>270000</v>
      </c>
      <c r="F312" s="478"/>
      <c r="G312" s="477"/>
      <c r="H312" s="477">
        <f t="shared" si="11"/>
        <v>270000</v>
      </c>
      <c r="I312" s="432"/>
      <c r="J312" s="867"/>
    </row>
    <row r="313" spans="1:10" ht="19.5" customHeight="1">
      <c r="A313" s="432">
        <v>14</v>
      </c>
      <c r="B313" s="443" t="s">
        <v>2762</v>
      </c>
      <c r="C313" s="432">
        <v>1977</v>
      </c>
      <c r="D313" s="443" t="s">
        <v>2230</v>
      </c>
      <c r="E313" s="477">
        <v>270000</v>
      </c>
      <c r="F313" s="478"/>
      <c r="G313" s="477"/>
      <c r="H313" s="477">
        <f t="shared" si="11"/>
        <v>270000</v>
      </c>
      <c r="I313" s="432"/>
      <c r="J313" s="867"/>
    </row>
    <row r="314" spans="1:10" ht="19.5" customHeight="1">
      <c r="A314" s="432">
        <v>15</v>
      </c>
      <c r="B314" s="443" t="s">
        <v>2763</v>
      </c>
      <c r="C314" s="432">
        <v>1979</v>
      </c>
      <c r="D314" s="443" t="s">
        <v>2230</v>
      </c>
      <c r="E314" s="477">
        <v>270000</v>
      </c>
      <c r="F314" s="478"/>
      <c r="G314" s="477"/>
      <c r="H314" s="477">
        <f t="shared" si="11"/>
        <v>270000</v>
      </c>
      <c r="I314" s="432"/>
      <c r="J314" s="867"/>
    </row>
    <row r="315" spans="1:10" ht="19.5" customHeight="1">
      <c r="A315" s="432">
        <v>16</v>
      </c>
      <c r="B315" s="443" t="s">
        <v>2764</v>
      </c>
      <c r="C315" s="432">
        <v>1982</v>
      </c>
      <c r="D315" s="443" t="s">
        <v>2230</v>
      </c>
      <c r="E315" s="477">
        <v>270000</v>
      </c>
      <c r="F315" s="478"/>
      <c r="G315" s="477"/>
      <c r="H315" s="477">
        <f t="shared" si="11"/>
        <v>270000</v>
      </c>
      <c r="I315" s="432"/>
      <c r="J315" s="867"/>
    </row>
    <row r="316" spans="1:10" ht="19.5" customHeight="1">
      <c r="A316" s="432">
        <v>17</v>
      </c>
      <c r="B316" s="443" t="s">
        <v>2765</v>
      </c>
      <c r="C316" s="432">
        <v>1976</v>
      </c>
      <c r="D316" s="443" t="s">
        <v>2304</v>
      </c>
      <c r="E316" s="477">
        <v>270000</v>
      </c>
      <c r="F316" s="478"/>
      <c r="G316" s="477"/>
      <c r="H316" s="477">
        <f t="shared" si="11"/>
        <v>270000</v>
      </c>
      <c r="I316" s="432"/>
      <c r="J316" s="867"/>
    </row>
    <row r="317" spans="1:10" ht="19.5" customHeight="1">
      <c r="A317" s="432">
        <v>18</v>
      </c>
      <c r="B317" s="443" t="s">
        <v>2766</v>
      </c>
      <c r="C317" s="432">
        <v>1968</v>
      </c>
      <c r="D317" s="443" t="s">
        <v>2312</v>
      </c>
      <c r="E317" s="477">
        <v>270000</v>
      </c>
      <c r="F317" s="478"/>
      <c r="G317" s="477"/>
      <c r="H317" s="477">
        <f t="shared" si="11"/>
        <v>270000</v>
      </c>
      <c r="I317" s="432"/>
      <c r="J317" s="867"/>
    </row>
    <row r="318" spans="1:10" ht="19.5" customHeight="1">
      <c r="A318" s="432">
        <v>19</v>
      </c>
      <c r="B318" s="443" t="s">
        <v>2767</v>
      </c>
      <c r="C318" s="432">
        <v>1986</v>
      </c>
      <c r="D318" s="443" t="s">
        <v>2240</v>
      </c>
      <c r="E318" s="477">
        <v>270000</v>
      </c>
      <c r="F318" s="478"/>
      <c r="G318" s="477"/>
      <c r="H318" s="477">
        <f t="shared" si="11"/>
        <v>270000</v>
      </c>
      <c r="I318" s="432"/>
      <c r="J318" s="867"/>
    </row>
    <row r="319" spans="1:10" ht="19.5" customHeight="1">
      <c r="A319" s="432">
        <v>20</v>
      </c>
      <c r="B319" s="443" t="s">
        <v>2380</v>
      </c>
      <c r="C319" s="432">
        <v>1968</v>
      </c>
      <c r="D319" s="443" t="s">
        <v>2269</v>
      </c>
      <c r="E319" s="477">
        <v>270000</v>
      </c>
      <c r="F319" s="478"/>
      <c r="G319" s="477"/>
      <c r="H319" s="477">
        <f t="shared" si="11"/>
        <v>270000</v>
      </c>
      <c r="I319" s="432"/>
      <c r="J319" s="867"/>
    </row>
    <row r="320" spans="1:10" ht="19.5" customHeight="1">
      <c r="A320" s="432">
        <v>21</v>
      </c>
      <c r="B320" s="443" t="s">
        <v>2769</v>
      </c>
      <c r="C320" s="432">
        <v>1965</v>
      </c>
      <c r="D320" s="443" t="s">
        <v>2230</v>
      </c>
      <c r="E320" s="477">
        <v>270000</v>
      </c>
      <c r="F320" s="478"/>
      <c r="G320" s="477"/>
      <c r="H320" s="477">
        <f t="shared" si="11"/>
        <v>270000</v>
      </c>
      <c r="I320" s="432"/>
      <c r="J320" s="867"/>
    </row>
    <row r="321" spans="1:10" ht="19.5" customHeight="1">
      <c r="A321" s="432">
        <v>22</v>
      </c>
      <c r="B321" s="443" t="s">
        <v>2770</v>
      </c>
      <c r="C321" s="432">
        <v>1950</v>
      </c>
      <c r="D321" s="443" t="s">
        <v>2237</v>
      </c>
      <c r="E321" s="477">
        <v>270000</v>
      </c>
      <c r="F321" s="478"/>
      <c r="G321" s="477"/>
      <c r="H321" s="477">
        <f t="shared" si="11"/>
        <v>270000</v>
      </c>
      <c r="I321" s="432"/>
      <c r="J321" s="867"/>
    </row>
    <row r="322" spans="1:10" ht="19.5" customHeight="1">
      <c r="A322" s="432">
        <v>23</v>
      </c>
      <c r="B322" s="443" t="s">
        <v>2777</v>
      </c>
      <c r="C322" s="432">
        <v>1964</v>
      </c>
      <c r="D322" s="443" t="s">
        <v>2269</v>
      </c>
      <c r="E322" s="477">
        <v>270000</v>
      </c>
      <c r="F322" s="478"/>
      <c r="G322" s="477"/>
      <c r="H322" s="477">
        <f t="shared" si="11"/>
        <v>270000</v>
      </c>
      <c r="I322" s="432"/>
      <c r="J322" s="867"/>
    </row>
    <row r="323" spans="1:10" ht="19.5" customHeight="1">
      <c r="A323" s="432">
        <v>24</v>
      </c>
      <c r="B323" s="443" t="s">
        <v>1670</v>
      </c>
      <c r="C323" s="432">
        <v>1965</v>
      </c>
      <c r="D323" s="443" t="s">
        <v>2237</v>
      </c>
      <c r="E323" s="477">
        <v>270000</v>
      </c>
      <c r="F323" s="478"/>
      <c r="G323" s="477"/>
      <c r="H323" s="477">
        <f t="shared" si="11"/>
        <v>270000</v>
      </c>
      <c r="I323" s="432"/>
      <c r="J323" s="867"/>
    </row>
    <row r="324" spans="1:10" ht="19.5" customHeight="1">
      <c r="A324" s="432">
        <v>25</v>
      </c>
      <c r="B324" s="443" t="s">
        <v>1671</v>
      </c>
      <c r="C324" s="432">
        <v>1967</v>
      </c>
      <c r="D324" s="443" t="s">
        <v>1669</v>
      </c>
      <c r="E324" s="477">
        <v>270000</v>
      </c>
      <c r="F324" s="478"/>
      <c r="G324" s="477"/>
      <c r="H324" s="477">
        <f t="shared" si="11"/>
        <v>270000</v>
      </c>
      <c r="I324" s="432"/>
      <c r="J324" s="867"/>
    </row>
    <row r="325" spans="1:10" ht="19.5" customHeight="1">
      <c r="A325" s="432">
        <v>26</v>
      </c>
      <c r="B325" s="443" t="s">
        <v>1672</v>
      </c>
      <c r="C325" s="432">
        <v>1962</v>
      </c>
      <c r="D325" s="443" t="s">
        <v>2230</v>
      </c>
      <c r="E325" s="477">
        <v>270000</v>
      </c>
      <c r="F325" s="478"/>
      <c r="G325" s="477"/>
      <c r="H325" s="477">
        <f t="shared" si="11"/>
        <v>270000</v>
      </c>
      <c r="I325" s="432"/>
      <c r="J325" s="867"/>
    </row>
    <row r="326" spans="1:10" ht="19.5" customHeight="1">
      <c r="A326" s="432">
        <v>27</v>
      </c>
      <c r="B326" s="443" t="s">
        <v>1673</v>
      </c>
      <c r="C326" s="432">
        <v>1984</v>
      </c>
      <c r="D326" s="443" t="s">
        <v>2237</v>
      </c>
      <c r="E326" s="477">
        <v>270000</v>
      </c>
      <c r="F326" s="478"/>
      <c r="G326" s="477"/>
      <c r="H326" s="477">
        <f t="shared" si="11"/>
        <v>270000</v>
      </c>
      <c r="I326" s="432"/>
      <c r="J326" s="867"/>
    </row>
    <row r="327" spans="1:10" ht="19.5" customHeight="1">
      <c r="A327" s="432">
        <v>28</v>
      </c>
      <c r="B327" s="443" t="s">
        <v>2148</v>
      </c>
      <c r="C327" s="432">
        <v>1939</v>
      </c>
      <c r="D327" s="443" t="s">
        <v>2269</v>
      </c>
      <c r="E327" s="477">
        <v>270000</v>
      </c>
      <c r="F327" s="478"/>
      <c r="G327" s="477"/>
      <c r="H327" s="477">
        <f t="shared" si="11"/>
        <v>270000</v>
      </c>
      <c r="I327" s="432"/>
      <c r="J327" s="867"/>
    </row>
    <row r="328" spans="1:10" ht="19.5" customHeight="1">
      <c r="A328" s="432">
        <v>29</v>
      </c>
      <c r="B328" s="443" t="s">
        <v>2778</v>
      </c>
      <c r="C328" s="432">
        <v>1962</v>
      </c>
      <c r="D328" s="443" t="s">
        <v>2230</v>
      </c>
      <c r="E328" s="477">
        <v>270000</v>
      </c>
      <c r="F328" s="478"/>
      <c r="G328" s="477"/>
      <c r="H328" s="477">
        <f t="shared" si="11"/>
        <v>270000</v>
      </c>
      <c r="I328" s="432"/>
      <c r="J328" s="867"/>
    </row>
    <row r="329" spans="1:10" ht="19.5" customHeight="1">
      <c r="A329" s="432">
        <v>30</v>
      </c>
      <c r="B329" s="443" t="s">
        <v>1056</v>
      </c>
      <c r="C329" s="432">
        <v>1967</v>
      </c>
      <c r="D329" s="443" t="s">
        <v>2236</v>
      </c>
      <c r="E329" s="477">
        <v>810000</v>
      </c>
      <c r="F329" s="478"/>
      <c r="G329" s="477"/>
      <c r="H329" s="477">
        <f t="shared" si="11"/>
        <v>810000</v>
      </c>
      <c r="I329" s="432"/>
      <c r="J329" s="867"/>
    </row>
    <row r="330" spans="1:10" ht="19.5" customHeight="1">
      <c r="A330" s="432">
        <v>31</v>
      </c>
      <c r="B330" s="443" t="s">
        <v>1886</v>
      </c>
      <c r="C330" s="432">
        <v>1978</v>
      </c>
      <c r="D330" s="443" t="s">
        <v>2249</v>
      </c>
      <c r="E330" s="477">
        <v>1080000</v>
      </c>
      <c r="F330" s="478"/>
      <c r="G330" s="477"/>
      <c r="H330" s="477">
        <f t="shared" si="11"/>
        <v>1080000</v>
      </c>
      <c r="I330" s="432"/>
      <c r="J330" s="867"/>
    </row>
    <row r="331" spans="1:16" ht="19.5" customHeight="1">
      <c r="A331" s="432">
        <v>32</v>
      </c>
      <c r="B331" s="443" t="s">
        <v>611</v>
      </c>
      <c r="C331" s="432">
        <v>1946</v>
      </c>
      <c r="D331" s="443" t="s">
        <v>2230</v>
      </c>
      <c r="E331" s="477">
        <v>270000</v>
      </c>
      <c r="F331" s="478"/>
      <c r="G331" s="477"/>
      <c r="H331" s="477">
        <f>E331+G331</f>
        <v>270000</v>
      </c>
      <c r="I331" s="969"/>
      <c r="J331" s="972"/>
      <c r="K331" s="1568"/>
      <c r="L331" s="1569"/>
      <c r="M331" s="1569"/>
      <c r="N331" s="1569"/>
      <c r="O331" s="1569"/>
      <c r="P331" s="1569"/>
    </row>
    <row r="332" spans="1:16" ht="19.5" customHeight="1">
      <c r="A332" s="432">
        <v>33</v>
      </c>
      <c r="B332" s="443" t="s">
        <v>1887</v>
      </c>
      <c r="C332" s="432">
        <v>1936</v>
      </c>
      <c r="D332" s="443" t="s">
        <v>2249</v>
      </c>
      <c r="E332" s="477">
        <v>270000</v>
      </c>
      <c r="F332" s="478"/>
      <c r="G332" s="477"/>
      <c r="H332" s="477">
        <f>E332+G332</f>
        <v>270000</v>
      </c>
      <c r="I332" s="432"/>
      <c r="J332" s="867"/>
      <c r="K332" s="1568"/>
      <c r="L332" s="1569"/>
      <c r="M332" s="1569"/>
      <c r="N332" s="1569"/>
      <c r="O332" s="1569"/>
      <c r="P332" s="1569"/>
    </row>
    <row r="333" spans="1:10" ht="19.5" customHeight="1">
      <c r="A333" s="432">
        <v>34</v>
      </c>
      <c r="B333" s="443" t="s">
        <v>1888</v>
      </c>
      <c r="C333" s="432">
        <v>1985</v>
      </c>
      <c r="D333" s="443" t="s">
        <v>2269</v>
      </c>
      <c r="E333" s="477">
        <v>270000</v>
      </c>
      <c r="F333" s="478"/>
      <c r="G333" s="477"/>
      <c r="H333" s="477">
        <f>E333+G333</f>
        <v>270000</v>
      </c>
      <c r="I333" s="432"/>
      <c r="J333" s="867"/>
    </row>
    <row r="334" spans="1:10" ht="19.5" customHeight="1">
      <c r="A334" s="432">
        <v>35</v>
      </c>
      <c r="B334" s="443" t="s">
        <v>1656</v>
      </c>
      <c r="C334" s="432">
        <v>1967</v>
      </c>
      <c r="D334" s="443" t="s">
        <v>2249</v>
      </c>
      <c r="E334" s="477">
        <v>270000</v>
      </c>
      <c r="F334" s="478"/>
      <c r="G334" s="477"/>
      <c r="H334" s="477">
        <f>E334+G334</f>
        <v>270000</v>
      </c>
      <c r="I334" s="432"/>
      <c r="J334" s="867"/>
    </row>
    <row r="335" spans="1:10" ht="19.5" customHeight="1">
      <c r="A335" s="481"/>
      <c r="B335" s="1570" t="s">
        <v>2672</v>
      </c>
      <c r="C335" s="1570"/>
      <c r="D335" s="1570"/>
      <c r="E335" s="482">
        <f>SUM(E300:E334)</f>
        <v>10800000</v>
      </c>
      <c r="F335" s="482">
        <f>SUM(F300:F334)</f>
        <v>0</v>
      </c>
      <c r="G335" s="482">
        <f>SUM(G300:G334)</f>
        <v>0</v>
      </c>
      <c r="H335" s="482">
        <f>SUM(H300:H334)</f>
        <v>10800000</v>
      </c>
      <c r="I335" s="481"/>
      <c r="J335" s="868"/>
    </row>
    <row r="336" spans="1:10" ht="19.5" customHeight="1">
      <c r="A336" s="481">
        <v>20</v>
      </c>
      <c r="B336" s="1539" t="s">
        <v>590</v>
      </c>
      <c r="C336" s="1540"/>
      <c r="D336" s="1540"/>
      <c r="E336" s="1540"/>
      <c r="F336" s="1540"/>
      <c r="G336" s="1541"/>
      <c r="H336" s="477"/>
      <c r="I336" s="432"/>
      <c r="J336" s="867"/>
    </row>
    <row r="337" spans="1:10" ht="19.5" customHeight="1">
      <c r="A337" s="432">
        <v>1</v>
      </c>
      <c r="B337" s="443" t="s">
        <v>2351</v>
      </c>
      <c r="C337" s="432">
        <v>1987</v>
      </c>
      <c r="D337" s="432" t="s">
        <v>2230</v>
      </c>
      <c r="E337" s="477">
        <v>405000</v>
      </c>
      <c r="F337" s="478"/>
      <c r="G337" s="477"/>
      <c r="H337" s="477">
        <f>E337+G337</f>
        <v>405000</v>
      </c>
      <c r="I337" s="432"/>
      <c r="J337" s="867"/>
    </row>
    <row r="338" spans="1:10" ht="19.5" customHeight="1">
      <c r="A338" s="481"/>
      <c r="B338" s="1539" t="s">
        <v>2672</v>
      </c>
      <c r="C338" s="1540"/>
      <c r="D338" s="1541"/>
      <c r="E338" s="482">
        <f>SUM(E337)</f>
        <v>405000</v>
      </c>
      <c r="F338" s="482">
        <f>SUM(F337)</f>
        <v>0</v>
      </c>
      <c r="G338" s="482">
        <f>SUM(G337)</f>
        <v>0</v>
      </c>
      <c r="H338" s="482">
        <f>SUM(H337)</f>
        <v>405000</v>
      </c>
      <c r="I338" s="481"/>
      <c r="J338" s="868"/>
    </row>
    <row r="339" spans="1:10" ht="19.5" customHeight="1">
      <c r="A339" s="481">
        <v>21</v>
      </c>
      <c r="B339" s="1533" t="s">
        <v>591</v>
      </c>
      <c r="C339" s="1534"/>
      <c r="D339" s="1535"/>
      <c r="E339" s="477"/>
      <c r="F339" s="478"/>
      <c r="G339" s="477"/>
      <c r="H339" s="477"/>
      <c r="I339" s="432"/>
      <c r="J339" s="867"/>
    </row>
    <row r="340" spans="1:10" ht="19.5" customHeight="1">
      <c r="A340" s="481">
        <v>1</v>
      </c>
      <c r="B340" s="1536"/>
      <c r="C340" s="1537"/>
      <c r="D340" s="1538"/>
      <c r="E340" s="477"/>
      <c r="F340" s="477"/>
      <c r="G340" s="477"/>
      <c r="H340" s="477"/>
      <c r="I340" s="432"/>
      <c r="J340" s="867"/>
    </row>
    <row r="341" spans="1:10" ht="19.5" customHeight="1">
      <c r="A341" s="481"/>
      <c r="B341" s="1536"/>
      <c r="C341" s="1537"/>
      <c r="D341" s="1538"/>
      <c r="E341" s="477"/>
      <c r="F341" s="477"/>
      <c r="G341" s="477"/>
      <c r="H341" s="477"/>
      <c r="I341" s="432"/>
      <c r="J341" s="867" t="s">
        <v>1297</v>
      </c>
    </row>
    <row r="342" spans="1:10" ht="19.5" customHeight="1">
      <c r="A342" s="432"/>
      <c r="B342" s="1536"/>
      <c r="C342" s="1537"/>
      <c r="D342" s="1538"/>
      <c r="E342" s="477"/>
      <c r="F342" s="478"/>
      <c r="G342" s="477"/>
      <c r="H342" s="477"/>
      <c r="I342" s="432"/>
      <c r="J342" s="867"/>
    </row>
    <row r="343" spans="1:10" ht="19.5" customHeight="1">
      <c r="A343" s="432"/>
      <c r="B343" s="1539" t="s">
        <v>1889</v>
      </c>
      <c r="C343" s="1540"/>
      <c r="D343" s="1541"/>
      <c r="E343" s="482">
        <f>SUM(E340:E342)</f>
        <v>0</v>
      </c>
      <c r="F343" s="482">
        <f>SUM(F342:F342)</f>
        <v>0</v>
      </c>
      <c r="G343" s="483">
        <f>SUM(G342:G342)</f>
        <v>0</v>
      </c>
      <c r="H343" s="482">
        <f>SUM(H340:H342)</f>
        <v>0</v>
      </c>
      <c r="I343" s="432"/>
      <c r="J343" s="867"/>
    </row>
    <row r="344" spans="1:10" ht="19.5" customHeight="1">
      <c r="A344" s="1530" t="s">
        <v>2780</v>
      </c>
      <c r="B344" s="1531"/>
      <c r="C344" s="1532"/>
      <c r="D344" s="481"/>
      <c r="E344" s="482">
        <f>E343+E338+E335+E298+E288+E274+E251+E227+E213+E166+E42+E37+E27+E21</f>
        <v>115155000</v>
      </c>
      <c r="F344" s="482"/>
      <c r="G344" s="483">
        <f>G343+G338+G335+G297+G288+G274+G251+G227+G213++G166+G42+G37+G27+G21</f>
        <v>7560000</v>
      </c>
      <c r="H344" s="482">
        <f>H343+H338+H335+H298+H288+H274+H251+H227+H213+H166+H42+H37+H27+H21</f>
        <v>122715000</v>
      </c>
      <c r="I344" s="481"/>
      <c r="J344" s="868"/>
    </row>
    <row r="345" spans="1:10" ht="19.5" customHeight="1">
      <c r="A345" s="484"/>
      <c r="B345" s="1529" t="s">
        <v>1047</v>
      </c>
      <c r="C345" s="1529"/>
      <c r="D345" s="1529"/>
      <c r="E345" s="1529"/>
      <c r="F345" s="1529"/>
      <c r="G345" s="1529"/>
      <c r="H345" s="1529"/>
      <c r="I345" s="1529"/>
      <c r="J345" s="487"/>
    </row>
    <row r="346" spans="1:10" ht="19.5" customHeight="1">
      <c r="A346" s="484"/>
      <c r="B346" s="356"/>
      <c r="C346" s="357"/>
      <c r="D346" s="358"/>
      <c r="E346" s="485" t="s">
        <v>1892</v>
      </c>
      <c r="F346" s="1525" t="s">
        <v>2519</v>
      </c>
      <c r="G346" s="1525"/>
      <c r="H346" s="1525"/>
      <c r="I346" s="1525"/>
      <c r="J346" s="1525"/>
    </row>
    <row r="347" spans="1:10" ht="19.5" customHeight="1">
      <c r="A347" s="484"/>
      <c r="B347" s="1526" t="s">
        <v>2068</v>
      </c>
      <c r="C347" s="1526"/>
      <c r="D347" s="1526"/>
      <c r="E347" s="360" t="s">
        <v>2736</v>
      </c>
      <c r="F347" s="1527" t="s">
        <v>1298</v>
      </c>
      <c r="G347" s="1527"/>
      <c r="H347" s="1527"/>
      <c r="I347" s="1527"/>
      <c r="J347" s="1527"/>
    </row>
    <row r="348" spans="1:10" ht="19.5" customHeight="1">
      <c r="A348" s="484"/>
      <c r="B348" s="356"/>
      <c r="C348" s="359"/>
      <c r="D348" s="358"/>
      <c r="E348" s="361"/>
      <c r="F348" s="359"/>
      <c r="G348" s="361"/>
      <c r="H348" s="361"/>
      <c r="I348" s="359"/>
      <c r="J348" s="361"/>
    </row>
    <row r="349" spans="1:10" ht="19.5" customHeight="1">
      <c r="A349" s="484"/>
      <c r="B349" s="356"/>
      <c r="C349" s="359"/>
      <c r="D349" s="358"/>
      <c r="E349" s="361"/>
      <c r="F349" s="359"/>
      <c r="G349" s="361"/>
      <c r="H349" s="361"/>
      <c r="I349" s="359"/>
      <c r="J349" s="361"/>
    </row>
    <row r="350" spans="1:10" ht="19.5" customHeight="1">
      <c r="A350" s="484"/>
      <c r="B350" s="356"/>
      <c r="C350" s="359"/>
      <c r="D350" s="358"/>
      <c r="E350" s="361"/>
      <c r="F350" s="359"/>
      <c r="G350" s="361"/>
      <c r="H350" s="361"/>
      <c r="I350" s="359"/>
      <c r="J350" s="361"/>
    </row>
    <row r="351" spans="1:10" ht="19.5" customHeight="1">
      <c r="A351" s="484"/>
      <c r="B351" s="1528" t="s">
        <v>2067</v>
      </c>
      <c r="C351" s="1528"/>
      <c r="D351" s="362"/>
      <c r="E351" s="363" t="s">
        <v>909</v>
      </c>
      <c r="F351" s="364"/>
      <c r="G351" s="365"/>
      <c r="H351" s="366"/>
      <c r="I351" s="367"/>
      <c r="J351" s="365"/>
    </row>
    <row r="352" spans="1:10" ht="19.5" customHeight="1">
      <c r="A352" s="484"/>
      <c r="B352" s="362"/>
      <c r="C352" s="362"/>
      <c r="D352" s="362"/>
      <c r="E352" s="363"/>
      <c r="F352" s="364"/>
      <c r="G352" s="365"/>
      <c r="H352" s="366"/>
      <c r="I352" s="367"/>
      <c r="J352" s="365"/>
    </row>
    <row r="353" spans="1:10" ht="19.5" customHeight="1">
      <c r="A353" s="484"/>
      <c r="B353" s="356"/>
      <c r="C353" s="1444" t="s">
        <v>585</v>
      </c>
      <c r="D353" s="1444"/>
      <c r="E353" s="1444"/>
      <c r="F353" s="1444"/>
      <c r="G353" s="1444"/>
      <c r="H353" s="1444"/>
      <c r="I353" s="1444"/>
      <c r="J353" s="365"/>
    </row>
    <row r="354" spans="1:10" ht="19.5" customHeight="1">
      <c r="A354" s="484"/>
      <c r="B354" s="1444" t="s">
        <v>584</v>
      </c>
      <c r="C354" s="1444"/>
      <c r="D354" s="1444" t="s">
        <v>607</v>
      </c>
      <c r="E354" s="1444"/>
      <c r="F354" s="1444"/>
      <c r="G354" s="1444"/>
      <c r="H354" s="1444"/>
      <c r="I354" s="1444"/>
      <c r="J354" s="1444"/>
    </row>
    <row r="355" spans="1:10" ht="19.5" customHeight="1">
      <c r="A355" s="484"/>
      <c r="B355" s="356"/>
      <c r="C355" s="364"/>
      <c r="D355" s="364"/>
      <c r="E355" s="365"/>
      <c r="F355" s="364"/>
      <c r="G355" s="365"/>
      <c r="H355" s="366"/>
      <c r="I355" s="367"/>
      <c r="J355" s="365"/>
    </row>
    <row r="356" spans="1:10" ht="19.5" customHeight="1">
      <c r="A356" s="484"/>
      <c r="B356" s="486"/>
      <c r="C356" s="484"/>
      <c r="D356" s="484"/>
      <c r="E356" s="487"/>
      <c r="F356" s="484"/>
      <c r="G356" s="487"/>
      <c r="H356" s="487"/>
      <c r="I356" s="484"/>
      <c r="J356" s="487"/>
    </row>
    <row r="357" spans="1:10" ht="19.5" customHeight="1">
      <c r="A357" s="484"/>
      <c r="B357" s="486"/>
      <c r="C357" s="484"/>
      <c r="D357" s="484"/>
      <c r="E357" s="487"/>
      <c r="F357" s="484"/>
      <c r="G357" s="487"/>
      <c r="H357" s="487"/>
      <c r="I357" s="484"/>
      <c r="J357" s="487"/>
    </row>
    <row r="358" spans="1:10" ht="19.5" customHeight="1">
      <c r="A358" s="484"/>
      <c r="B358" s="486"/>
      <c r="C358" s="484"/>
      <c r="D358" s="484"/>
      <c r="E358" s="487"/>
      <c r="F358" s="484"/>
      <c r="G358" s="487"/>
      <c r="H358" s="487"/>
      <c r="I358" s="484"/>
      <c r="J358" s="487"/>
    </row>
    <row r="359" spans="1:10" ht="19.5" customHeight="1">
      <c r="A359" s="484"/>
      <c r="B359" s="486"/>
      <c r="C359" s="484"/>
      <c r="D359" s="484"/>
      <c r="E359" s="487"/>
      <c r="F359" s="484"/>
      <c r="G359" s="487"/>
      <c r="H359" s="487"/>
      <c r="I359" s="484"/>
      <c r="J359" s="487"/>
    </row>
    <row r="360" spans="1:10" ht="19.5" customHeight="1">
      <c r="A360" s="488"/>
      <c r="B360" s="488"/>
      <c r="C360" s="484"/>
      <c r="D360" s="484"/>
      <c r="E360" s="487"/>
      <c r="F360" s="484"/>
      <c r="G360" s="487"/>
      <c r="H360" s="487"/>
      <c r="I360" s="484"/>
      <c r="J360" s="487"/>
    </row>
    <row r="361" spans="1:10" ht="19.5" customHeight="1">
      <c r="A361" s="488"/>
      <c r="B361" s="488"/>
      <c r="C361" s="484"/>
      <c r="D361" s="484"/>
      <c r="E361" s="487"/>
      <c r="F361" s="484"/>
      <c r="G361" s="487"/>
      <c r="H361" s="487"/>
      <c r="I361" s="484"/>
      <c r="J361" s="487"/>
    </row>
    <row r="362" spans="1:10" ht="19.5" customHeight="1">
      <c r="A362" s="488"/>
      <c r="B362" s="488"/>
      <c r="C362" s="484"/>
      <c r="D362" s="484"/>
      <c r="E362" s="487"/>
      <c r="F362" s="484"/>
      <c r="G362" s="487"/>
      <c r="H362" s="487"/>
      <c r="I362" s="484"/>
      <c r="J362" s="487"/>
    </row>
    <row r="363" spans="1:10" ht="19.5" customHeight="1">
      <c r="A363" s="488"/>
      <c r="B363" s="488"/>
      <c r="C363" s="484"/>
      <c r="D363" s="484"/>
      <c r="E363" s="487"/>
      <c r="F363" s="484"/>
      <c r="G363" s="487"/>
      <c r="H363" s="487"/>
      <c r="I363" s="484"/>
      <c r="J363" s="487"/>
    </row>
    <row r="364" spans="1:10" ht="19.5" customHeight="1">
      <c r="A364" s="488"/>
      <c r="B364" s="488"/>
      <c r="C364" s="484"/>
      <c r="D364" s="484"/>
      <c r="E364" s="487"/>
      <c r="F364" s="484"/>
      <c r="G364" s="487"/>
      <c r="H364" s="487"/>
      <c r="I364" s="484"/>
      <c r="J364" s="487"/>
    </row>
  </sheetData>
  <mergeCells count="53">
    <mergeCell ref="K238:L238"/>
    <mergeCell ref="K331:P331"/>
    <mergeCell ref="K332:P332"/>
    <mergeCell ref="B338:D338"/>
    <mergeCell ref="B289:G289"/>
    <mergeCell ref="B251:D251"/>
    <mergeCell ref="B288:D288"/>
    <mergeCell ref="B299:G299"/>
    <mergeCell ref="B335:D335"/>
    <mergeCell ref="B336:G336"/>
    <mergeCell ref="K212:L212"/>
    <mergeCell ref="A6:A7"/>
    <mergeCell ref="B6:B7"/>
    <mergeCell ref="C6:C7"/>
    <mergeCell ref="D6:D7"/>
    <mergeCell ref="I6:I7"/>
    <mergeCell ref="J6:J7"/>
    <mergeCell ref="B8:F8"/>
    <mergeCell ref="F6:G6"/>
    <mergeCell ref="H6:H7"/>
    <mergeCell ref="E6:E7"/>
    <mergeCell ref="B42:D42"/>
    <mergeCell ref="B37:D37"/>
    <mergeCell ref="B27:D27"/>
    <mergeCell ref="B21:D21"/>
    <mergeCell ref="B22:F22"/>
    <mergeCell ref="A2:B2"/>
    <mergeCell ref="D4:G4"/>
    <mergeCell ref="A5:J5"/>
    <mergeCell ref="B3:J3"/>
    <mergeCell ref="B166:D166"/>
    <mergeCell ref="B252:G252"/>
    <mergeCell ref="B274:D274"/>
    <mergeCell ref="B275:G275"/>
    <mergeCell ref="B167:E167"/>
    <mergeCell ref="B228:G228"/>
    <mergeCell ref="B213:D213"/>
    <mergeCell ref="B214:G214"/>
    <mergeCell ref="B227:D227"/>
    <mergeCell ref="B345:I345"/>
    <mergeCell ref="A344:C344"/>
    <mergeCell ref="B339:D339"/>
    <mergeCell ref="B342:D342"/>
    <mergeCell ref="B343:D343"/>
    <mergeCell ref="B340:D340"/>
    <mergeCell ref="B341:D341"/>
    <mergeCell ref="F346:J346"/>
    <mergeCell ref="B354:C354"/>
    <mergeCell ref="D354:J354"/>
    <mergeCell ref="B347:D347"/>
    <mergeCell ref="F347:J347"/>
    <mergeCell ref="B351:C351"/>
    <mergeCell ref="C353:I353"/>
  </mergeCells>
  <printOptions/>
  <pageMargins left="0.33" right="0.2" top="0.52" bottom="0.3" header="0.43" footer="0.2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L383"/>
  <sheetViews>
    <sheetView workbookViewId="0" topLeftCell="A362">
      <selection activeCell="A370" sqref="A370:J370"/>
    </sheetView>
  </sheetViews>
  <sheetFormatPr defaultColWidth="9.00390625" defaultRowHeight="19.5" customHeight="1"/>
  <cols>
    <col min="1" max="1" width="3.75390625" style="751" customWidth="1"/>
    <col min="2" max="2" width="19.375" style="752" customWidth="1"/>
    <col min="3" max="3" width="5.625" style="753" customWidth="1"/>
    <col min="4" max="4" width="8.00390625" style="754" customWidth="1"/>
    <col min="5" max="5" width="12.50390625" style="755" customWidth="1"/>
    <col min="6" max="6" width="6.125" style="559" customWidth="1"/>
    <col min="7" max="7" width="10.875" style="559" customWidth="1"/>
    <col min="8" max="8" width="13.625" style="755" customWidth="1"/>
    <col min="9" max="9" width="8.375" style="559" customWidth="1"/>
    <col min="10" max="10" width="9.375" style="886" customWidth="1"/>
    <col min="11" max="11" width="23.25390625" style="559" customWidth="1"/>
    <col min="12" max="12" width="9.00390625" style="559" customWidth="1"/>
    <col min="13" max="13" width="10.50390625" style="559" bestFit="1" customWidth="1"/>
    <col min="14" max="16384" width="9.00390625" style="559" customWidth="1"/>
  </cols>
  <sheetData>
    <row r="1" spans="1:10" ht="19.5" customHeight="1">
      <c r="A1" s="553" t="s">
        <v>2227</v>
      </c>
      <c r="B1" s="553"/>
      <c r="C1" s="554"/>
      <c r="D1" s="555"/>
      <c r="E1" s="556"/>
      <c r="F1" s="557"/>
      <c r="G1" s="558"/>
      <c r="H1" s="556"/>
      <c r="I1" s="558"/>
      <c r="J1" s="556"/>
    </row>
    <row r="2" spans="1:10" ht="19.5" customHeight="1">
      <c r="A2" s="1606" t="s">
        <v>634</v>
      </c>
      <c r="B2" s="1606"/>
      <c r="C2" s="554"/>
      <c r="D2" s="555"/>
      <c r="E2" s="556"/>
      <c r="F2" s="557"/>
      <c r="G2" s="558"/>
      <c r="H2" s="556"/>
      <c r="I2" s="558"/>
      <c r="J2" s="556"/>
    </row>
    <row r="3" spans="1:10" ht="19.5" customHeight="1">
      <c r="A3" s="560"/>
      <c r="B3" s="1501" t="s">
        <v>1315</v>
      </c>
      <c r="C3" s="1501"/>
      <c r="D3" s="1501"/>
      <c r="E3" s="1501"/>
      <c r="F3" s="1501"/>
      <c r="G3" s="1501"/>
      <c r="H3" s="1501"/>
      <c r="I3" s="1501"/>
      <c r="J3" s="1501"/>
    </row>
    <row r="4" spans="1:10" ht="19.5" customHeight="1">
      <c r="A4" s="561"/>
      <c r="B4" s="1617" t="s">
        <v>2520</v>
      </c>
      <c r="C4" s="1617"/>
      <c r="D4" s="1617"/>
      <c r="E4" s="1617"/>
      <c r="F4" s="1617"/>
      <c r="G4" s="1617"/>
      <c r="H4" s="1617"/>
      <c r="I4" s="1617"/>
      <c r="J4" s="869"/>
    </row>
    <row r="5" spans="1:10" ht="19.5" customHeight="1">
      <c r="A5" s="561"/>
      <c r="B5" s="562" t="s">
        <v>2388</v>
      </c>
      <c r="C5" s="563"/>
      <c r="D5" s="564"/>
      <c r="E5" s="556"/>
      <c r="F5" s="565"/>
      <c r="G5" s="565"/>
      <c r="H5" s="566"/>
      <c r="I5" s="565"/>
      <c r="J5" s="870"/>
    </row>
    <row r="6" spans="1:10" ht="19.5" customHeight="1">
      <c r="A6" s="1609" t="s">
        <v>1229</v>
      </c>
      <c r="B6" s="1611" t="s">
        <v>1316</v>
      </c>
      <c r="C6" s="1615" t="s">
        <v>1237</v>
      </c>
      <c r="D6" s="1607" t="s">
        <v>1239</v>
      </c>
      <c r="E6" s="567"/>
      <c r="F6" s="1597" t="s">
        <v>1232</v>
      </c>
      <c r="G6" s="1598"/>
      <c r="H6" s="1613" t="s">
        <v>1234</v>
      </c>
      <c r="I6" s="1595" t="s">
        <v>1235</v>
      </c>
      <c r="J6" s="1607" t="s">
        <v>635</v>
      </c>
    </row>
    <row r="7" spans="1:10" ht="19.5" customHeight="1">
      <c r="A7" s="1610"/>
      <c r="B7" s="1612"/>
      <c r="C7" s="1616"/>
      <c r="D7" s="1608"/>
      <c r="E7" s="568" t="s">
        <v>1323</v>
      </c>
      <c r="F7" s="569" t="s">
        <v>2781</v>
      </c>
      <c r="G7" s="570" t="s">
        <v>2771</v>
      </c>
      <c r="H7" s="1614"/>
      <c r="I7" s="1596"/>
      <c r="J7" s="1608"/>
    </row>
    <row r="8" spans="1:10" ht="19.5" customHeight="1">
      <c r="A8" s="1585" t="s">
        <v>2557</v>
      </c>
      <c r="B8" s="1585"/>
      <c r="C8" s="1585"/>
      <c r="D8" s="1585"/>
      <c r="E8" s="1586"/>
      <c r="F8" s="571"/>
      <c r="G8" s="571"/>
      <c r="H8" s="572"/>
      <c r="I8" s="573"/>
      <c r="J8" s="593"/>
    </row>
    <row r="9" spans="1:10" ht="19.5" customHeight="1">
      <c r="A9" s="574">
        <v>1</v>
      </c>
      <c r="B9" s="575" t="s">
        <v>2213</v>
      </c>
      <c r="C9" s="576">
        <v>1999</v>
      </c>
      <c r="D9" s="577" t="s">
        <v>2782</v>
      </c>
      <c r="E9" s="578">
        <v>405000</v>
      </c>
      <c r="F9" s="579"/>
      <c r="G9" s="580"/>
      <c r="H9" s="578">
        <f>E9+G9</f>
        <v>405000</v>
      </c>
      <c r="I9" s="581"/>
      <c r="J9" s="593"/>
    </row>
    <row r="10" spans="1:10" ht="19.5" customHeight="1">
      <c r="A10" s="582"/>
      <c r="B10" s="1578" t="s">
        <v>2672</v>
      </c>
      <c r="C10" s="1579"/>
      <c r="D10" s="1580"/>
      <c r="E10" s="585">
        <f>SUM(E9:E9)</f>
        <v>405000</v>
      </c>
      <c r="F10" s="586"/>
      <c r="G10" s="586"/>
      <c r="H10" s="585">
        <f>SUM(H9:H9)</f>
        <v>405000</v>
      </c>
      <c r="I10" s="587"/>
      <c r="J10" s="871"/>
    </row>
    <row r="11" spans="1:10" ht="19.5" customHeight="1">
      <c r="A11" s="1585" t="s">
        <v>2556</v>
      </c>
      <c r="B11" s="1585"/>
      <c r="C11" s="1585"/>
      <c r="D11" s="1585"/>
      <c r="E11" s="1586"/>
      <c r="F11" s="588"/>
      <c r="G11" s="588"/>
      <c r="H11" s="572"/>
      <c r="I11" s="589"/>
      <c r="J11" s="872"/>
    </row>
    <row r="12" spans="1:10" ht="19.5" customHeight="1">
      <c r="A12" s="574">
        <v>1</v>
      </c>
      <c r="B12" s="575" t="s">
        <v>2797</v>
      </c>
      <c r="C12" s="576">
        <v>1972</v>
      </c>
      <c r="D12" s="590" t="s">
        <v>2798</v>
      </c>
      <c r="E12" s="578">
        <v>270000</v>
      </c>
      <c r="F12" s="579"/>
      <c r="G12" s="580"/>
      <c r="H12" s="572">
        <f>E12+G12</f>
        <v>270000</v>
      </c>
      <c r="I12" s="581"/>
      <c r="J12" s="593"/>
    </row>
    <row r="13" spans="1:10" ht="19.5" customHeight="1">
      <c r="A13" s="574">
        <v>2</v>
      </c>
      <c r="B13" s="575" t="s">
        <v>2799</v>
      </c>
      <c r="C13" s="576">
        <v>1972</v>
      </c>
      <c r="D13" s="577" t="s">
        <v>347</v>
      </c>
      <c r="E13" s="578">
        <v>270000</v>
      </c>
      <c r="F13" s="579"/>
      <c r="G13" s="580"/>
      <c r="H13" s="572">
        <f>E13+G13</f>
        <v>270000</v>
      </c>
      <c r="I13" s="581"/>
      <c r="J13" s="593"/>
    </row>
    <row r="14" spans="1:10" ht="19.5" customHeight="1">
      <c r="A14" s="574">
        <v>3</v>
      </c>
      <c r="B14" s="575" t="s">
        <v>1605</v>
      </c>
      <c r="C14" s="576">
        <v>1975</v>
      </c>
      <c r="D14" s="577" t="s">
        <v>348</v>
      </c>
      <c r="E14" s="578">
        <v>270000</v>
      </c>
      <c r="F14" s="579"/>
      <c r="G14" s="580"/>
      <c r="H14" s="572">
        <f>E14+G14</f>
        <v>270000</v>
      </c>
      <c r="I14" s="581"/>
      <c r="J14" s="593"/>
    </row>
    <row r="15" spans="1:10" ht="19.5" customHeight="1">
      <c r="A15" s="574">
        <v>4</v>
      </c>
      <c r="B15" s="591" t="s">
        <v>1358</v>
      </c>
      <c r="C15" s="592">
        <v>1988</v>
      </c>
      <c r="D15" s="590" t="s">
        <v>139</v>
      </c>
      <c r="E15" s="578">
        <v>270000</v>
      </c>
      <c r="F15" s="579"/>
      <c r="G15" s="580"/>
      <c r="H15" s="572">
        <f>E15+G15</f>
        <v>270000</v>
      </c>
      <c r="I15" s="581"/>
      <c r="J15" s="593"/>
    </row>
    <row r="16" spans="1:10" ht="19.5" customHeight="1">
      <c r="A16" s="574">
        <v>5</v>
      </c>
      <c r="B16" s="1333" t="s">
        <v>1029</v>
      </c>
      <c r="C16" s="1334">
        <v>1979</v>
      </c>
      <c r="D16" s="1335" t="s">
        <v>40</v>
      </c>
      <c r="E16" s="1336">
        <v>270000</v>
      </c>
      <c r="F16" s="1337"/>
      <c r="G16" s="1338">
        <v>270000</v>
      </c>
      <c r="H16" s="1339">
        <f>E16+G16</f>
        <v>540000</v>
      </c>
      <c r="I16" s="581"/>
      <c r="J16" s="593"/>
    </row>
    <row r="17" spans="1:10" ht="19.5" customHeight="1">
      <c r="A17" s="582"/>
      <c r="B17" s="1578" t="s">
        <v>2672</v>
      </c>
      <c r="C17" s="1579"/>
      <c r="D17" s="1580"/>
      <c r="E17" s="596">
        <f>SUM(E12:E16)</f>
        <v>1350000</v>
      </c>
      <c r="F17" s="597"/>
      <c r="G17" s="1332">
        <v>270000</v>
      </c>
      <c r="H17" s="598">
        <f>SUM(H12:H16)</f>
        <v>1620000</v>
      </c>
      <c r="I17" s="599"/>
      <c r="J17" s="873"/>
    </row>
    <row r="18" spans="1:10" ht="19.5" customHeight="1">
      <c r="A18" s="1603" t="s">
        <v>2558</v>
      </c>
      <c r="B18" s="1604"/>
      <c r="C18" s="1604"/>
      <c r="D18" s="1604"/>
      <c r="E18" s="1605"/>
      <c r="F18" s="588"/>
      <c r="G18" s="588"/>
      <c r="H18" s="572"/>
      <c r="I18" s="589"/>
      <c r="J18" s="872"/>
    </row>
    <row r="19" spans="1:10" ht="19.5" customHeight="1">
      <c r="A19" s="574">
        <v>1</v>
      </c>
      <c r="B19" s="594" t="s">
        <v>2808</v>
      </c>
      <c r="C19" s="595">
        <v>1978</v>
      </c>
      <c r="D19" s="573" t="s">
        <v>2809</v>
      </c>
      <c r="E19" s="578">
        <v>540000</v>
      </c>
      <c r="F19" s="579"/>
      <c r="G19" s="580"/>
      <c r="H19" s="572">
        <f>G19+E19</f>
        <v>540000</v>
      </c>
      <c r="I19" s="581"/>
      <c r="J19" s="593"/>
    </row>
    <row r="20" spans="1:10" ht="19.5" customHeight="1">
      <c r="A20" s="574">
        <v>2</v>
      </c>
      <c r="B20" s="591" t="s">
        <v>2805</v>
      </c>
      <c r="C20" s="592">
        <v>1980</v>
      </c>
      <c r="D20" s="577" t="s">
        <v>349</v>
      </c>
      <c r="E20" s="578">
        <v>540000</v>
      </c>
      <c r="F20" s="579"/>
      <c r="G20" s="580"/>
      <c r="H20" s="572">
        <f aca="true" t="shared" si="0" ref="H20:H25">E20+G20</f>
        <v>540000</v>
      </c>
      <c r="I20" s="581"/>
      <c r="J20" s="593"/>
    </row>
    <row r="21" spans="1:10" ht="19.5" customHeight="1">
      <c r="A21" s="574">
        <v>3</v>
      </c>
      <c r="B21" s="575" t="s">
        <v>2804</v>
      </c>
      <c r="C21" s="576">
        <v>1975</v>
      </c>
      <c r="D21" s="573" t="s">
        <v>2801</v>
      </c>
      <c r="E21" s="578">
        <v>540000</v>
      </c>
      <c r="F21" s="579"/>
      <c r="G21" s="580"/>
      <c r="H21" s="572">
        <f t="shared" si="0"/>
        <v>540000</v>
      </c>
      <c r="I21" s="581"/>
      <c r="J21" s="593"/>
    </row>
    <row r="22" spans="1:10" ht="19.5" customHeight="1">
      <c r="A22" s="574">
        <v>4</v>
      </c>
      <c r="B22" s="575" t="s">
        <v>2802</v>
      </c>
      <c r="C22" s="576">
        <v>1972</v>
      </c>
      <c r="D22" s="573" t="s">
        <v>2801</v>
      </c>
      <c r="E22" s="578">
        <v>540000</v>
      </c>
      <c r="F22" s="579"/>
      <c r="G22" s="580"/>
      <c r="H22" s="572">
        <f t="shared" si="0"/>
        <v>540000</v>
      </c>
      <c r="I22" s="581"/>
      <c r="J22" s="593"/>
    </row>
    <row r="23" spans="1:10" ht="19.5" customHeight="1">
      <c r="A23" s="574">
        <v>5</v>
      </c>
      <c r="B23" s="602" t="s">
        <v>2806</v>
      </c>
      <c r="C23" s="603">
        <v>1971</v>
      </c>
      <c r="D23" s="604" t="s">
        <v>2782</v>
      </c>
      <c r="E23" s="605">
        <v>540000</v>
      </c>
      <c r="F23" s="606"/>
      <c r="G23" s="607"/>
      <c r="H23" s="608">
        <f t="shared" si="0"/>
        <v>540000</v>
      </c>
      <c r="I23" s="581"/>
      <c r="J23" s="593"/>
    </row>
    <row r="24" spans="1:10" ht="19.5" customHeight="1">
      <c r="A24" s="574">
        <v>6</v>
      </c>
      <c r="B24" s="594" t="s">
        <v>2332</v>
      </c>
      <c r="C24" s="595">
        <v>1954</v>
      </c>
      <c r="D24" s="573" t="s">
        <v>2331</v>
      </c>
      <c r="E24" s="605">
        <v>540000</v>
      </c>
      <c r="F24" s="579"/>
      <c r="G24" s="580"/>
      <c r="H24" s="608">
        <f t="shared" si="0"/>
        <v>540000</v>
      </c>
      <c r="I24" s="581"/>
      <c r="J24" s="593"/>
    </row>
    <row r="25" spans="1:10" ht="19.5" customHeight="1">
      <c r="A25" s="574">
        <v>7</v>
      </c>
      <c r="B25" s="609" t="s">
        <v>1842</v>
      </c>
      <c r="C25" s="610">
        <v>1977</v>
      </c>
      <c r="D25" s="611" t="s">
        <v>2333</v>
      </c>
      <c r="E25" s="612">
        <v>540000</v>
      </c>
      <c r="F25" s="613"/>
      <c r="G25" s="613"/>
      <c r="H25" s="614">
        <f t="shared" si="0"/>
        <v>540000</v>
      </c>
      <c r="I25" s="581"/>
      <c r="J25" s="593"/>
    </row>
    <row r="26" spans="1:10" ht="19.5" customHeight="1">
      <c r="A26" s="615"/>
      <c r="B26" s="1578" t="s">
        <v>2672</v>
      </c>
      <c r="C26" s="1579"/>
      <c r="D26" s="1580"/>
      <c r="E26" s="616">
        <f>SUM(E19:E25)</f>
        <v>3780000</v>
      </c>
      <c r="F26" s="616">
        <f>SUM(F19:F25)</f>
        <v>0</v>
      </c>
      <c r="G26" s="616"/>
      <c r="H26" s="616">
        <f>SUM(H19:H25)</f>
        <v>3780000</v>
      </c>
      <c r="I26" s="617"/>
      <c r="J26" s="874"/>
    </row>
    <row r="27" spans="1:10" ht="19.5" customHeight="1">
      <c r="A27" s="1600" t="s">
        <v>2717</v>
      </c>
      <c r="B27" s="1601"/>
      <c r="C27" s="1601"/>
      <c r="D27" s="1601"/>
      <c r="E27" s="1601"/>
      <c r="F27" s="1601"/>
      <c r="G27" s="1601"/>
      <c r="H27" s="1602"/>
      <c r="I27" s="618"/>
      <c r="J27" s="875"/>
    </row>
    <row r="28" spans="1:10" ht="19.5" customHeight="1">
      <c r="A28" s="619">
        <v>1</v>
      </c>
      <c r="B28" s="620" t="s">
        <v>2810</v>
      </c>
      <c r="C28" s="621">
        <v>1944</v>
      </c>
      <c r="D28" s="600" t="s">
        <v>352</v>
      </c>
      <c r="E28" s="601">
        <v>405000</v>
      </c>
      <c r="F28" s="579"/>
      <c r="G28" s="579"/>
      <c r="H28" s="572">
        <f>E28+G28</f>
        <v>405000</v>
      </c>
      <c r="I28" s="581"/>
      <c r="J28" s="593"/>
    </row>
    <row r="29" spans="1:10" ht="19.5" customHeight="1">
      <c r="A29" s="619">
        <v>2</v>
      </c>
      <c r="B29" s="620" t="s">
        <v>2811</v>
      </c>
      <c r="C29" s="621">
        <v>1938</v>
      </c>
      <c r="D29" s="600" t="s">
        <v>350</v>
      </c>
      <c r="E29" s="601">
        <v>405000</v>
      </c>
      <c r="F29" s="579"/>
      <c r="G29" s="579"/>
      <c r="H29" s="572">
        <f>E29+G29</f>
        <v>405000</v>
      </c>
      <c r="I29" s="581"/>
      <c r="J29" s="593"/>
    </row>
    <row r="30" spans="1:10" ht="19.5" customHeight="1">
      <c r="A30" s="622"/>
      <c r="B30" s="1575" t="s">
        <v>2672</v>
      </c>
      <c r="C30" s="1576"/>
      <c r="D30" s="1577"/>
      <c r="E30" s="623">
        <f>SUM(E28:E29)</f>
        <v>810000</v>
      </c>
      <c r="F30" s="624"/>
      <c r="G30" s="625"/>
      <c r="H30" s="626">
        <f>SUM(H28:H29)</f>
        <v>810000</v>
      </c>
      <c r="I30" s="627"/>
      <c r="J30" s="876"/>
    </row>
    <row r="31" spans="1:10" ht="19.5" customHeight="1">
      <c r="A31" s="1600" t="s">
        <v>2718</v>
      </c>
      <c r="B31" s="1601"/>
      <c r="C31" s="1601"/>
      <c r="D31" s="1601"/>
      <c r="E31" s="1601"/>
      <c r="F31" s="1601"/>
      <c r="G31" s="1601"/>
      <c r="H31" s="1602"/>
      <c r="I31" s="1599"/>
      <c r="J31" s="1599"/>
    </row>
    <row r="32" spans="1:10" ht="19.5" customHeight="1">
      <c r="A32" s="629">
        <v>1</v>
      </c>
      <c r="B32" s="630" t="s">
        <v>2812</v>
      </c>
      <c r="C32" s="631">
        <v>1926</v>
      </c>
      <c r="D32" s="632" t="s">
        <v>350</v>
      </c>
      <c r="E32" s="633">
        <v>540000</v>
      </c>
      <c r="F32" s="634"/>
      <c r="G32" s="635"/>
      <c r="H32" s="636">
        <f>E32+G32</f>
        <v>540000</v>
      </c>
      <c r="I32" s="637"/>
      <c r="J32" s="877"/>
    </row>
    <row r="33" spans="1:10" ht="19.5" customHeight="1">
      <c r="A33" s="574">
        <v>2</v>
      </c>
      <c r="B33" s="575" t="s">
        <v>2816</v>
      </c>
      <c r="C33" s="576">
        <v>1930</v>
      </c>
      <c r="D33" s="600" t="s">
        <v>350</v>
      </c>
      <c r="E33" s="578">
        <v>540000</v>
      </c>
      <c r="F33" s="579"/>
      <c r="G33" s="638"/>
      <c r="H33" s="572">
        <f>E33+G33</f>
        <v>540000</v>
      </c>
      <c r="I33" s="581"/>
      <c r="J33" s="593"/>
    </row>
    <row r="34" spans="1:10" ht="19.5" customHeight="1">
      <c r="A34" s="629">
        <v>3</v>
      </c>
      <c r="B34" s="591" t="s">
        <v>2817</v>
      </c>
      <c r="C34" s="592">
        <v>1932</v>
      </c>
      <c r="D34" s="590" t="s">
        <v>347</v>
      </c>
      <c r="E34" s="578">
        <v>540000</v>
      </c>
      <c r="F34" s="579"/>
      <c r="G34" s="638"/>
      <c r="H34" s="572">
        <f>E34+G34</f>
        <v>540000</v>
      </c>
      <c r="I34" s="581"/>
      <c r="J34" s="593"/>
    </row>
    <row r="35" spans="1:10" ht="19.5" customHeight="1">
      <c r="A35" s="574">
        <v>4</v>
      </c>
      <c r="B35" s="575" t="s">
        <v>2814</v>
      </c>
      <c r="C35" s="576">
        <v>1927</v>
      </c>
      <c r="D35" s="577" t="s">
        <v>2815</v>
      </c>
      <c r="E35" s="578">
        <v>540000</v>
      </c>
      <c r="F35" s="579"/>
      <c r="G35" s="638"/>
      <c r="H35" s="572">
        <f>E35+G35</f>
        <v>540000</v>
      </c>
      <c r="I35" s="581"/>
      <c r="J35" s="593"/>
    </row>
    <row r="36" spans="1:10" ht="19.5" customHeight="1">
      <c r="A36" s="622"/>
      <c r="B36" s="1575" t="s">
        <v>2672</v>
      </c>
      <c r="C36" s="1576"/>
      <c r="D36" s="1577"/>
      <c r="E36" s="623">
        <f>SUM(E32:E35)</f>
        <v>2160000</v>
      </c>
      <c r="F36" s="624"/>
      <c r="G36" s="625"/>
      <c r="H36" s="626">
        <f>SUM(H32:H35)</f>
        <v>2160000</v>
      </c>
      <c r="I36" s="627"/>
      <c r="J36" s="876"/>
    </row>
    <row r="37" spans="1:10" ht="19.5" customHeight="1">
      <c r="A37" s="1600" t="s">
        <v>2719</v>
      </c>
      <c r="B37" s="1601"/>
      <c r="C37" s="1601"/>
      <c r="D37" s="1602"/>
      <c r="E37" s="628"/>
      <c r="F37" s="628"/>
      <c r="G37" s="628"/>
      <c r="H37" s="628"/>
      <c r="I37" s="628"/>
      <c r="J37" s="878"/>
    </row>
    <row r="38" spans="1:10" ht="19.5" customHeight="1">
      <c r="A38" s="629">
        <v>1</v>
      </c>
      <c r="B38" s="630" t="s">
        <v>2821</v>
      </c>
      <c r="C38" s="639">
        <v>1932</v>
      </c>
      <c r="D38" s="640" t="s">
        <v>346</v>
      </c>
      <c r="E38" s="633">
        <v>270000</v>
      </c>
      <c r="F38" s="634"/>
      <c r="G38" s="635"/>
      <c r="H38" s="636">
        <f>E38+G38</f>
        <v>270000</v>
      </c>
      <c r="I38" s="637"/>
      <c r="J38" s="877"/>
    </row>
    <row r="39" spans="1:10" ht="19.5" customHeight="1">
      <c r="A39" s="574">
        <v>2</v>
      </c>
      <c r="B39" s="575" t="s">
        <v>2828</v>
      </c>
      <c r="C39" s="641">
        <v>1920</v>
      </c>
      <c r="D39" s="577" t="s">
        <v>346</v>
      </c>
      <c r="E39" s="633">
        <v>270000</v>
      </c>
      <c r="F39" s="579"/>
      <c r="G39" s="638"/>
      <c r="H39" s="636">
        <f aca="true" t="shared" si="1" ref="H39:H95">E39+G39</f>
        <v>270000</v>
      </c>
      <c r="I39" s="581"/>
      <c r="J39" s="593"/>
    </row>
    <row r="40" spans="1:10" ht="19.5" customHeight="1">
      <c r="A40" s="629">
        <v>3</v>
      </c>
      <c r="B40" s="591" t="s">
        <v>28</v>
      </c>
      <c r="C40" s="642">
        <v>1930</v>
      </c>
      <c r="D40" s="577" t="s">
        <v>347</v>
      </c>
      <c r="E40" s="633">
        <v>270000</v>
      </c>
      <c r="F40" s="579"/>
      <c r="G40" s="638"/>
      <c r="H40" s="636">
        <f t="shared" si="1"/>
        <v>270000</v>
      </c>
      <c r="I40" s="581"/>
      <c r="J40" s="593"/>
    </row>
    <row r="41" spans="1:10" ht="19.5" customHeight="1">
      <c r="A41" s="574">
        <v>4</v>
      </c>
      <c r="B41" s="591" t="s">
        <v>50</v>
      </c>
      <c r="C41" s="642">
        <v>1933</v>
      </c>
      <c r="D41" s="577" t="s">
        <v>347</v>
      </c>
      <c r="E41" s="633">
        <v>270000</v>
      </c>
      <c r="F41" s="579"/>
      <c r="G41" s="638"/>
      <c r="H41" s="636">
        <f t="shared" si="1"/>
        <v>270000</v>
      </c>
      <c r="I41" s="581"/>
      <c r="J41" s="593"/>
    </row>
    <row r="42" spans="1:10" ht="19.5" customHeight="1">
      <c r="A42" s="629">
        <v>5</v>
      </c>
      <c r="B42" s="591" t="s">
        <v>90</v>
      </c>
      <c r="C42" s="642">
        <v>1933</v>
      </c>
      <c r="D42" s="577" t="s">
        <v>347</v>
      </c>
      <c r="E42" s="633">
        <v>270000</v>
      </c>
      <c r="F42" s="579"/>
      <c r="G42" s="638"/>
      <c r="H42" s="636">
        <f t="shared" si="1"/>
        <v>270000</v>
      </c>
      <c r="I42" s="581"/>
      <c r="J42" s="593"/>
    </row>
    <row r="43" spans="1:10" ht="19.5" customHeight="1">
      <c r="A43" s="574">
        <v>6</v>
      </c>
      <c r="B43" s="575" t="s">
        <v>2834</v>
      </c>
      <c r="C43" s="641">
        <v>1931</v>
      </c>
      <c r="D43" s="577" t="s">
        <v>2813</v>
      </c>
      <c r="E43" s="633">
        <v>270000</v>
      </c>
      <c r="F43" s="579"/>
      <c r="G43" s="638"/>
      <c r="H43" s="636">
        <f t="shared" si="1"/>
        <v>270000</v>
      </c>
      <c r="I43" s="581"/>
      <c r="J43" s="593"/>
    </row>
    <row r="44" spans="1:10" ht="19.5" customHeight="1">
      <c r="A44" s="629">
        <v>7</v>
      </c>
      <c r="B44" s="575" t="s">
        <v>6</v>
      </c>
      <c r="C44" s="641">
        <v>1925</v>
      </c>
      <c r="D44" s="577" t="s">
        <v>2813</v>
      </c>
      <c r="E44" s="633">
        <v>270000</v>
      </c>
      <c r="F44" s="579"/>
      <c r="G44" s="638"/>
      <c r="H44" s="636">
        <f t="shared" si="1"/>
        <v>270000</v>
      </c>
      <c r="I44" s="581"/>
      <c r="J44" s="593"/>
    </row>
    <row r="45" spans="1:10" ht="19.5" customHeight="1">
      <c r="A45" s="574">
        <v>8</v>
      </c>
      <c r="B45" s="591" t="s">
        <v>34</v>
      </c>
      <c r="C45" s="642">
        <v>1931</v>
      </c>
      <c r="D45" s="577" t="s">
        <v>2813</v>
      </c>
      <c r="E45" s="633">
        <v>270000</v>
      </c>
      <c r="F45" s="579"/>
      <c r="G45" s="638"/>
      <c r="H45" s="636">
        <f t="shared" si="1"/>
        <v>270000</v>
      </c>
      <c r="I45" s="581"/>
      <c r="J45" s="593"/>
    </row>
    <row r="46" spans="1:10" ht="19.5" customHeight="1">
      <c r="A46" s="629">
        <v>9</v>
      </c>
      <c r="B46" s="591" t="s">
        <v>35</v>
      </c>
      <c r="C46" s="642">
        <v>1930</v>
      </c>
      <c r="D46" s="577" t="s">
        <v>2813</v>
      </c>
      <c r="E46" s="633">
        <v>270000</v>
      </c>
      <c r="F46" s="579"/>
      <c r="G46" s="638"/>
      <c r="H46" s="636">
        <f t="shared" si="1"/>
        <v>270000</v>
      </c>
      <c r="I46" s="581"/>
      <c r="J46" s="593"/>
    </row>
    <row r="47" spans="1:10" ht="19.5" customHeight="1">
      <c r="A47" s="574">
        <v>10</v>
      </c>
      <c r="B47" s="594" t="s">
        <v>106</v>
      </c>
      <c r="C47" s="643">
        <v>1935</v>
      </c>
      <c r="D47" s="577" t="s">
        <v>2813</v>
      </c>
      <c r="E47" s="633">
        <v>270000</v>
      </c>
      <c r="F47" s="579"/>
      <c r="G47" s="644"/>
      <c r="H47" s="636">
        <f t="shared" si="1"/>
        <v>270000</v>
      </c>
      <c r="I47" s="637"/>
      <c r="J47" s="877"/>
    </row>
    <row r="48" spans="1:10" ht="19.5" customHeight="1">
      <c r="A48" s="629">
        <v>11</v>
      </c>
      <c r="B48" s="594" t="s">
        <v>1746</v>
      </c>
      <c r="C48" s="643">
        <v>1935</v>
      </c>
      <c r="D48" s="577" t="s">
        <v>2813</v>
      </c>
      <c r="E48" s="633">
        <v>270000</v>
      </c>
      <c r="F48" s="579"/>
      <c r="G48" s="644"/>
      <c r="H48" s="636">
        <f t="shared" si="1"/>
        <v>270000</v>
      </c>
      <c r="I48" s="637"/>
      <c r="J48" s="877"/>
    </row>
    <row r="49" spans="1:10" ht="19.5" customHeight="1">
      <c r="A49" s="574">
        <v>12</v>
      </c>
      <c r="B49" s="575" t="s">
        <v>2827</v>
      </c>
      <c r="C49" s="641">
        <v>1931</v>
      </c>
      <c r="D49" s="577" t="s">
        <v>353</v>
      </c>
      <c r="E49" s="633">
        <v>270000</v>
      </c>
      <c r="F49" s="579"/>
      <c r="G49" s="638"/>
      <c r="H49" s="636">
        <f t="shared" si="1"/>
        <v>270000</v>
      </c>
      <c r="I49" s="581"/>
      <c r="J49" s="593"/>
    </row>
    <row r="50" spans="1:10" ht="19.5" customHeight="1">
      <c r="A50" s="629">
        <v>13</v>
      </c>
      <c r="B50" s="575" t="s">
        <v>2831</v>
      </c>
      <c r="C50" s="641">
        <v>1933</v>
      </c>
      <c r="D50" s="577" t="s">
        <v>353</v>
      </c>
      <c r="E50" s="633">
        <v>270000</v>
      </c>
      <c r="F50" s="579"/>
      <c r="G50" s="638"/>
      <c r="H50" s="636">
        <f t="shared" si="1"/>
        <v>270000</v>
      </c>
      <c r="I50" s="581"/>
      <c r="J50" s="593"/>
    </row>
    <row r="51" spans="1:10" ht="19.5" customHeight="1">
      <c r="A51" s="574">
        <v>14</v>
      </c>
      <c r="B51" s="575" t="s">
        <v>2832</v>
      </c>
      <c r="C51" s="641">
        <v>1922</v>
      </c>
      <c r="D51" s="577" t="s">
        <v>353</v>
      </c>
      <c r="E51" s="633">
        <v>270000</v>
      </c>
      <c r="F51" s="579"/>
      <c r="G51" s="638"/>
      <c r="H51" s="636">
        <f t="shared" si="1"/>
        <v>270000</v>
      </c>
      <c r="I51" s="581"/>
      <c r="J51" s="593"/>
    </row>
    <row r="52" spans="1:10" ht="19.5" customHeight="1">
      <c r="A52" s="629">
        <v>15</v>
      </c>
      <c r="B52" s="575" t="s">
        <v>7</v>
      </c>
      <c r="C52" s="641">
        <v>1925</v>
      </c>
      <c r="D52" s="577" t="s">
        <v>353</v>
      </c>
      <c r="E52" s="633">
        <v>270000</v>
      </c>
      <c r="F52" s="579"/>
      <c r="G52" s="638"/>
      <c r="H52" s="636">
        <f t="shared" si="1"/>
        <v>270000</v>
      </c>
      <c r="I52" s="581"/>
      <c r="J52" s="593"/>
    </row>
    <row r="53" spans="1:10" ht="19.5" customHeight="1">
      <c r="A53" s="574">
        <v>16</v>
      </c>
      <c r="B53" s="591" t="s">
        <v>41</v>
      </c>
      <c r="C53" s="642">
        <v>1930</v>
      </c>
      <c r="D53" s="577" t="s">
        <v>353</v>
      </c>
      <c r="E53" s="633">
        <v>270000</v>
      </c>
      <c r="F53" s="579"/>
      <c r="G53" s="638"/>
      <c r="H53" s="636">
        <f t="shared" si="1"/>
        <v>270000</v>
      </c>
      <c r="I53" s="581"/>
      <c r="J53" s="593"/>
    </row>
    <row r="54" spans="1:10" ht="19.5" customHeight="1">
      <c r="A54" s="629">
        <v>17</v>
      </c>
      <c r="B54" s="591" t="s">
        <v>42</v>
      </c>
      <c r="C54" s="642">
        <v>1931</v>
      </c>
      <c r="D54" s="577" t="s">
        <v>353</v>
      </c>
      <c r="E54" s="633">
        <v>270000</v>
      </c>
      <c r="F54" s="579"/>
      <c r="G54" s="638"/>
      <c r="H54" s="636">
        <f t="shared" si="1"/>
        <v>270000</v>
      </c>
      <c r="I54" s="581"/>
      <c r="J54" s="593"/>
    </row>
    <row r="55" spans="1:10" ht="19.5" customHeight="1">
      <c r="A55" s="574">
        <v>18</v>
      </c>
      <c r="B55" s="591" t="s">
        <v>48</v>
      </c>
      <c r="C55" s="642">
        <v>1932</v>
      </c>
      <c r="D55" s="577" t="s">
        <v>353</v>
      </c>
      <c r="E55" s="633">
        <v>270000</v>
      </c>
      <c r="F55" s="579"/>
      <c r="G55" s="638"/>
      <c r="H55" s="636">
        <f t="shared" si="1"/>
        <v>270000</v>
      </c>
      <c r="I55" s="581"/>
      <c r="J55" s="593"/>
    </row>
    <row r="56" spans="1:10" ht="19.5" customHeight="1">
      <c r="A56" s="629">
        <v>19</v>
      </c>
      <c r="B56" s="645" t="s">
        <v>91</v>
      </c>
      <c r="C56" s="646">
        <v>1933</v>
      </c>
      <c r="D56" s="577" t="s">
        <v>353</v>
      </c>
      <c r="E56" s="633">
        <v>270000</v>
      </c>
      <c r="F56" s="647"/>
      <c r="G56" s="648"/>
      <c r="H56" s="636">
        <f t="shared" si="1"/>
        <v>270000</v>
      </c>
      <c r="I56" s="649"/>
      <c r="J56" s="879"/>
    </row>
    <row r="57" spans="1:10" ht="19.5" customHeight="1">
      <c r="A57" s="574">
        <v>20</v>
      </c>
      <c r="B57" s="575" t="s">
        <v>92</v>
      </c>
      <c r="C57" s="642">
        <v>1933</v>
      </c>
      <c r="D57" s="577" t="s">
        <v>353</v>
      </c>
      <c r="E57" s="633">
        <v>270000</v>
      </c>
      <c r="F57" s="650"/>
      <c r="G57" s="638"/>
      <c r="H57" s="636">
        <f t="shared" si="1"/>
        <v>270000</v>
      </c>
      <c r="I57" s="581"/>
      <c r="J57" s="593"/>
    </row>
    <row r="58" spans="1:10" ht="19.5" customHeight="1">
      <c r="A58" s="629">
        <v>21</v>
      </c>
      <c r="B58" s="594" t="s">
        <v>107</v>
      </c>
      <c r="C58" s="643">
        <v>1935</v>
      </c>
      <c r="D58" s="577" t="s">
        <v>353</v>
      </c>
      <c r="E58" s="633">
        <v>270000</v>
      </c>
      <c r="F58" s="579"/>
      <c r="G58" s="644"/>
      <c r="H58" s="636">
        <f t="shared" si="1"/>
        <v>270000</v>
      </c>
      <c r="I58" s="637"/>
      <c r="J58" s="877"/>
    </row>
    <row r="59" spans="1:10" ht="19.5" customHeight="1">
      <c r="A59" s="574">
        <v>22</v>
      </c>
      <c r="B59" s="594" t="s">
        <v>108</v>
      </c>
      <c r="C59" s="643">
        <v>1935</v>
      </c>
      <c r="D59" s="577" t="s">
        <v>353</v>
      </c>
      <c r="E59" s="633">
        <v>270000</v>
      </c>
      <c r="F59" s="579"/>
      <c r="G59" s="644"/>
      <c r="H59" s="636">
        <f t="shared" si="1"/>
        <v>270000</v>
      </c>
      <c r="I59" s="637"/>
      <c r="J59" s="877"/>
    </row>
    <row r="60" spans="1:10" ht="19.5" customHeight="1">
      <c r="A60" s="629">
        <v>23</v>
      </c>
      <c r="B60" s="594" t="s">
        <v>354</v>
      </c>
      <c r="C60" s="643">
        <v>1935</v>
      </c>
      <c r="D60" s="577" t="s">
        <v>353</v>
      </c>
      <c r="E60" s="633">
        <v>270000</v>
      </c>
      <c r="F60" s="579"/>
      <c r="G60" s="644"/>
      <c r="H60" s="636">
        <f t="shared" si="1"/>
        <v>270000</v>
      </c>
      <c r="I60" s="637"/>
      <c r="J60" s="877"/>
    </row>
    <row r="61" spans="1:10" ht="19.5" customHeight="1">
      <c r="A61" s="574">
        <v>24</v>
      </c>
      <c r="B61" s="575" t="s">
        <v>2825</v>
      </c>
      <c r="C61" s="641">
        <v>1921</v>
      </c>
      <c r="D61" s="577" t="s">
        <v>1767</v>
      </c>
      <c r="E61" s="633">
        <v>270000</v>
      </c>
      <c r="F61" s="579"/>
      <c r="G61" s="638"/>
      <c r="H61" s="636">
        <f t="shared" si="1"/>
        <v>270000</v>
      </c>
      <c r="I61" s="581"/>
      <c r="J61" s="593"/>
    </row>
    <row r="62" spans="1:10" ht="19.5" customHeight="1">
      <c r="A62" s="629">
        <v>25</v>
      </c>
      <c r="B62" s="591" t="s">
        <v>31</v>
      </c>
      <c r="C62" s="642">
        <v>1929</v>
      </c>
      <c r="D62" s="577" t="s">
        <v>1767</v>
      </c>
      <c r="E62" s="633">
        <v>270000</v>
      </c>
      <c r="F62" s="579"/>
      <c r="G62" s="638"/>
      <c r="H62" s="636">
        <f t="shared" si="1"/>
        <v>270000</v>
      </c>
      <c r="I62" s="581"/>
      <c r="J62" s="593"/>
    </row>
    <row r="63" spans="1:10" ht="19.5" customHeight="1">
      <c r="A63" s="574">
        <v>26</v>
      </c>
      <c r="B63" s="575" t="s">
        <v>2572</v>
      </c>
      <c r="C63" s="641">
        <v>1925</v>
      </c>
      <c r="D63" s="600" t="s">
        <v>350</v>
      </c>
      <c r="E63" s="633">
        <v>270000</v>
      </c>
      <c r="F63" s="579"/>
      <c r="G63" s="638"/>
      <c r="H63" s="636">
        <f t="shared" si="1"/>
        <v>270000</v>
      </c>
      <c r="I63" s="581"/>
      <c r="J63" s="593"/>
    </row>
    <row r="64" spans="1:10" ht="19.5" customHeight="1">
      <c r="A64" s="629">
        <v>27</v>
      </c>
      <c r="B64" s="575" t="s">
        <v>2820</v>
      </c>
      <c r="C64" s="641">
        <v>1923</v>
      </c>
      <c r="D64" s="600" t="s">
        <v>350</v>
      </c>
      <c r="E64" s="633">
        <v>270000</v>
      </c>
      <c r="F64" s="579"/>
      <c r="G64" s="638"/>
      <c r="H64" s="636">
        <f t="shared" si="1"/>
        <v>270000</v>
      </c>
      <c r="I64" s="581"/>
      <c r="J64" s="593"/>
    </row>
    <row r="65" spans="1:10" ht="19.5" customHeight="1">
      <c r="A65" s="574">
        <v>28</v>
      </c>
      <c r="B65" s="575" t="s">
        <v>2023</v>
      </c>
      <c r="C65" s="641">
        <v>1930</v>
      </c>
      <c r="D65" s="600" t="s">
        <v>350</v>
      </c>
      <c r="E65" s="633">
        <v>270000</v>
      </c>
      <c r="F65" s="579"/>
      <c r="G65" s="638"/>
      <c r="H65" s="636">
        <f t="shared" si="1"/>
        <v>270000</v>
      </c>
      <c r="I65" s="581"/>
      <c r="J65" s="593"/>
    </row>
    <row r="66" spans="1:10" ht="19.5" customHeight="1">
      <c r="A66" s="629">
        <v>29</v>
      </c>
      <c r="B66" s="575" t="s">
        <v>2833</v>
      </c>
      <c r="C66" s="641">
        <v>1921</v>
      </c>
      <c r="D66" s="600" t="s">
        <v>350</v>
      </c>
      <c r="E66" s="633">
        <v>270000</v>
      </c>
      <c r="F66" s="579"/>
      <c r="G66" s="638"/>
      <c r="H66" s="636">
        <f t="shared" si="1"/>
        <v>270000</v>
      </c>
      <c r="I66" s="581"/>
      <c r="J66" s="593"/>
    </row>
    <row r="67" spans="1:10" ht="19.5" customHeight="1">
      <c r="A67" s="629">
        <v>31</v>
      </c>
      <c r="B67" s="591" t="s">
        <v>9</v>
      </c>
      <c r="C67" s="642">
        <v>1928</v>
      </c>
      <c r="D67" s="600" t="s">
        <v>350</v>
      </c>
      <c r="E67" s="633">
        <v>270000</v>
      </c>
      <c r="F67" s="579"/>
      <c r="G67" s="638"/>
      <c r="H67" s="636">
        <f t="shared" si="1"/>
        <v>270000</v>
      </c>
      <c r="I67" s="581"/>
      <c r="J67" s="593"/>
    </row>
    <row r="68" spans="1:10" ht="19.5" customHeight="1">
      <c r="A68" s="574">
        <v>32</v>
      </c>
      <c r="B68" s="591" t="s">
        <v>10</v>
      </c>
      <c r="C68" s="642">
        <v>1926</v>
      </c>
      <c r="D68" s="600" t="s">
        <v>350</v>
      </c>
      <c r="E68" s="633">
        <v>270000</v>
      </c>
      <c r="F68" s="579"/>
      <c r="G68" s="638"/>
      <c r="H68" s="636">
        <f t="shared" si="1"/>
        <v>270000</v>
      </c>
      <c r="I68" s="581"/>
      <c r="J68" s="593"/>
    </row>
    <row r="69" spans="1:10" ht="19.5" customHeight="1">
      <c r="A69" s="629">
        <v>33</v>
      </c>
      <c r="B69" s="591" t="s">
        <v>13</v>
      </c>
      <c r="C69" s="642">
        <v>1926</v>
      </c>
      <c r="D69" s="600" t="s">
        <v>350</v>
      </c>
      <c r="E69" s="633">
        <v>270000</v>
      </c>
      <c r="F69" s="579"/>
      <c r="G69" s="638"/>
      <c r="H69" s="636">
        <f t="shared" si="1"/>
        <v>270000</v>
      </c>
      <c r="I69" s="581"/>
      <c r="J69" s="593"/>
    </row>
    <row r="70" spans="1:10" ht="19.5" customHeight="1">
      <c r="A70" s="574">
        <v>34</v>
      </c>
      <c r="B70" s="591" t="s">
        <v>14</v>
      </c>
      <c r="C70" s="642">
        <v>1926</v>
      </c>
      <c r="D70" s="600" t="s">
        <v>350</v>
      </c>
      <c r="E70" s="633">
        <v>270000</v>
      </c>
      <c r="F70" s="579"/>
      <c r="G70" s="638"/>
      <c r="H70" s="636">
        <f t="shared" si="1"/>
        <v>270000</v>
      </c>
      <c r="I70" s="581"/>
      <c r="J70" s="593"/>
    </row>
    <row r="71" spans="1:10" ht="19.5" customHeight="1">
      <c r="A71" s="629">
        <v>35</v>
      </c>
      <c r="B71" s="591" t="s">
        <v>36</v>
      </c>
      <c r="C71" s="642">
        <v>1926</v>
      </c>
      <c r="D71" s="600" t="s">
        <v>350</v>
      </c>
      <c r="E71" s="633">
        <v>270000</v>
      </c>
      <c r="F71" s="579"/>
      <c r="G71" s="638"/>
      <c r="H71" s="636">
        <f t="shared" si="1"/>
        <v>270000</v>
      </c>
      <c r="I71" s="581"/>
      <c r="J71" s="593"/>
    </row>
    <row r="72" spans="1:10" ht="19.5" customHeight="1">
      <c r="A72" s="574">
        <v>36</v>
      </c>
      <c r="B72" s="591" t="s">
        <v>43</v>
      </c>
      <c r="C72" s="642">
        <v>1931</v>
      </c>
      <c r="D72" s="600" t="s">
        <v>350</v>
      </c>
      <c r="E72" s="633">
        <v>270000</v>
      </c>
      <c r="F72" s="579"/>
      <c r="G72" s="638"/>
      <c r="H72" s="636">
        <f t="shared" si="1"/>
        <v>270000</v>
      </c>
      <c r="I72" s="581"/>
      <c r="J72" s="593"/>
    </row>
    <row r="73" spans="1:10" ht="19.5" customHeight="1">
      <c r="A73" s="629">
        <v>37</v>
      </c>
      <c r="B73" s="591" t="s">
        <v>44</v>
      </c>
      <c r="C73" s="642">
        <v>1934</v>
      </c>
      <c r="D73" s="600" t="s">
        <v>350</v>
      </c>
      <c r="E73" s="633">
        <v>270000</v>
      </c>
      <c r="F73" s="579"/>
      <c r="G73" s="638"/>
      <c r="H73" s="636">
        <f t="shared" si="1"/>
        <v>270000</v>
      </c>
      <c r="I73" s="581"/>
      <c r="J73" s="593"/>
    </row>
    <row r="74" spans="1:10" ht="19.5" customHeight="1">
      <c r="A74" s="574">
        <v>38</v>
      </c>
      <c r="B74" s="591" t="s">
        <v>45</v>
      </c>
      <c r="C74" s="642">
        <v>1931</v>
      </c>
      <c r="D74" s="600" t="s">
        <v>350</v>
      </c>
      <c r="E74" s="633">
        <v>270000</v>
      </c>
      <c r="F74" s="579"/>
      <c r="G74" s="638"/>
      <c r="H74" s="636">
        <f t="shared" si="1"/>
        <v>270000</v>
      </c>
      <c r="I74" s="581"/>
      <c r="J74" s="593"/>
    </row>
    <row r="75" spans="1:10" ht="19.5" customHeight="1">
      <c r="A75" s="629">
        <v>39</v>
      </c>
      <c r="B75" s="591" t="s">
        <v>47</v>
      </c>
      <c r="C75" s="642">
        <v>1932</v>
      </c>
      <c r="D75" s="600" t="s">
        <v>350</v>
      </c>
      <c r="E75" s="633">
        <v>270000</v>
      </c>
      <c r="F75" s="579"/>
      <c r="G75" s="638"/>
      <c r="H75" s="636">
        <f t="shared" si="1"/>
        <v>270000</v>
      </c>
      <c r="I75" s="581"/>
      <c r="J75" s="593"/>
    </row>
    <row r="76" spans="1:10" ht="19.5" customHeight="1">
      <c r="A76" s="574">
        <v>40</v>
      </c>
      <c r="B76" s="591" t="s">
        <v>2016</v>
      </c>
      <c r="C76" s="642">
        <v>1932</v>
      </c>
      <c r="D76" s="600" t="s">
        <v>1843</v>
      </c>
      <c r="E76" s="633">
        <v>270000</v>
      </c>
      <c r="F76" s="579"/>
      <c r="G76" s="638"/>
      <c r="H76" s="636">
        <f t="shared" si="1"/>
        <v>270000</v>
      </c>
      <c r="I76" s="581"/>
      <c r="J76" s="593"/>
    </row>
    <row r="77" spans="1:10" ht="19.5" customHeight="1">
      <c r="A77" s="629">
        <v>41</v>
      </c>
      <c r="B77" s="591" t="s">
        <v>1432</v>
      </c>
      <c r="C77" s="642">
        <v>1932</v>
      </c>
      <c r="D77" s="600" t="s">
        <v>350</v>
      </c>
      <c r="E77" s="633">
        <v>270000</v>
      </c>
      <c r="F77" s="579"/>
      <c r="G77" s="638"/>
      <c r="H77" s="636">
        <f t="shared" si="1"/>
        <v>270000</v>
      </c>
      <c r="I77" s="581"/>
      <c r="J77" s="593"/>
    </row>
    <row r="78" spans="1:10" ht="19.5" customHeight="1">
      <c r="A78" s="574">
        <v>42</v>
      </c>
      <c r="B78" s="591" t="s">
        <v>51</v>
      </c>
      <c r="C78" s="642">
        <v>1933</v>
      </c>
      <c r="D78" s="600" t="s">
        <v>350</v>
      </c>
      <c r="E78" s="633">
        <v>270000</v>
      </c>
      <c r="F78" s="579"/>
      <c r="G78" s="638"/>
      <c r="H78" s="636">
        <f t="shared" si="1"/>
        <v>270000</v>
      </c>
      <c r="I78" s="581"/>
      <c r="J78" s="593"/>
    </row>
    <row r="79" spans="1:10" ht="19.5" customHeight="1">
      <c r="A79" s="629">
        <v>43</v>
      </c>
      <c r="B79" s="591" t="s">
        <v>88</v>
      </c>
      <c r="C79" s="642">
        <v>1933</v>
      </c>
      <c r="D79" s="600" t="s">
        <v>350</v>
      </c>
      <c r="E79" s="633">
        <v>270000</v>
      </c>
      <c r="F79" s="579"/>
      <c r="G79" s="565"/>
      <c r="H79" s="636">
        <f t="shared" si="1"/>
        <v>270000</v>
      </c>
      <c r="I79" s="581"/>
      <c r="J79" s="593"/>
    </row>
    <row r="80" spans="1:10" ht="19.5" customHeight="1">
      <c r="A80" s="574">
        <v>44</v>
      </c>
      <c r="B80" s="575" t="s">
        <v>89</v>
      </c>
      <c r="C80" s="642">
        <v>1933</v>
      </c>
      <c r="D80" s="600" t="s">
        <v>350</v>
      </c>
      <c r="E80" s="633">
        <v>270000</v>
      </c>
      <c r="F80" s="579"/>
      <c r="G80" s="638"/>
      <c r="H80" s="636">
        <f t="shared" si="1"/>
        <v>270000</v>
      </c>
      <c r="I80" s="581"/>
      <c r="J80" s="593"/>
    </row>
    <row r="81" spans="1:10" ht="19.5" customHeight="1">
      <c r="A81" s="629">
        <v>45</v>
      </c>
      <c r="B81" s="653" t="s">
        <v>96</v>
      </c>
      <c r="C81" s="646">
        <v>1933</v>
      </c>
      <c r="D81" s="600" t="s">
        <v>350</v>
      </c>
      <c r="E81" s="633">
        <v>270000</v>
      </c>
      <c r="F81" s="581"/>
      <c r="G81" s="637"/>
      <c r="H81" s="636">
        <f t="shared" si="1"/>
        <v>270000</v>
      </c>
      <c r="I81" s="637"/>
      <c r="J81" s="877"/>
    </row>
    <row r="82" spans="1:10" ht="19.5" customHeight="1">
      <c r="A82" s="574">
        <v>46</v>
      </c>
      <c r="B82" s="594" t="s">
        <v>103</v>
      </c>
      <c r="C82" s="643">
        <v>1934</v>
      </c>
      <c r="D82" s="600" t="s">
        <v>350</v>
      </c>
      <c r="E82" s="633">
        <v>270000</v>
      </c>
      <c r="F82" s="579"/>
      <c r="G82" s="635"/>
      <c r="H82" s="636">
        <f t="shared" si="1"/>
        <v>270000</v>
      </c>
      <c r="I82" s="637"/>
      <c r="J82" s="877"/>
    </row>
    <row r="83" spans="1:10" ht="19.5" customHeight="1">
      <c r="A83" s="629">
        <v>47</v>
      </c>
      <c r="B83" s="594" t="s">
        <v>1648</v>
      </c>
      <c r="C83" s="654">
        <v>1936</v>
      </c>
      <c r="D83" s="600" t="s">
        <v>350</v>
      </c>
      <c r="E83" s="633">
        <v>270000</v>
      </c>
      <c r="F83" s="579"/>
      <c r="G83" s="635"/>
      <c r="H83" s="636">
        <f t="shared" si="1"/>
        <v>270000</v>
      </c>
      <c r="I83" s="637"/>
      <c r="J83" s="877"/>
    </row>
    <row r="84" spans="1:10" ht="19.5" customHeight="1">
      <c r="A84" s="574">
        <v>48</v>
      </c>
      <c r="B84" s="594" t="s">
        <v>689</v>
      </c>
      <c r="C84" s="654">
        <v>1936</v>
      </c>
      <c r="D84" s="600" t="s">
        <v>350</v>
      </c>
      <c r="E84" s="633">
        <v>270000</v>
      </c>
      <c r="F84" s="579"/>
      <c r="G84" s="635"/>
      <c r="H84" s="636">
        <f t="shared" si="1"/>
        <v>270000</v>
      </c>
      <c r="I84" s="637"/>
      <c r="J84" s="877"/>
    </row>
    <row r="85" spans="1:10" ht="19.5" customHeight="1">
      <c r="A85" s="629">
        <v>49</v>
      </c>
      <c r="B85" s="591" t="s">
        <v>2772</v>
      </c>
      <c r="C85" s="646">
        <v>1935</v>
      </c>
      <c r="D85" s="600" t="s">
        <v>350</v>
      </c>
      <c r="E85" s="633">
        <v>270000</v>
      </c>
      <c r="F85" s="599"/>
      <c r="G85" s="655"/>
      <c r="H85" s="636">
        <f t="shared" si="1"/>
        <v>270000</v>
      </c>
      <c r="I85" s="637"/>
      <c r="J85" s="877"/>
    </row>
    <row r="86" spans="1:10" ht="19.5" customHeight="1">
      <c r="A86" s="574">
        <v>50</v>
      </c>
      <c r="B86" s="591" t="s">
        <v>37</v>
      </c>
      <c r="C86" s="642">
        <v>1928</v>
      </c>
      <c r="D86" s="590" t="s">
        <v>38</v>
      </c>
      <c r="E86" s="633">
        <v>270000</v>
      </c>
      <c r="F86" s="579"/>
      <c r="G86" s="638"/>
      <c r="H86" s="636">
        <f t="shared" si="1"/>
        <v>270000</v>
      </c>
      <c r="I86" s="581"/>
      <c r="J86" s="593"/>
    </row>
    <row r="87" spans="1:10" ht="19.5" customHeight="1">
      <c r="A87" s="629">
        <v>51</v>
      </c>
      <c r="B87" s="575" t="s">
        <v>95</v>
      </c>
      <c r="C87" s="642">
        <v>1927</v>
      </c>
      <c r="D87" s="632" t="s">
        <v>38</v>
      </c>
      <c r="E87" s="633">
        <v>270000</v>
      </c>
      <c r="F87" s="579"/>
      <c r="G87" s="635"/>
      <c r="H87" s="636">
        <f t="shared" si="1"/>
        <v>270000</v>
      </c>
      <c r="I87" s="637"/>
      <c r="J87" s="877"/>
    </row>
    <row r="88" spans="1:10" ht="19.5" customHeight="1">
      <c r="A88" s="574">
        <v>52</v>
      </c>
      <c r="B88" s="591" t="s">
        <v>15</v>
      </c>
      <c r="C88" s="642">
        <v>1930</v>
      </c>
      <c r="D88" s="577" t="s">
        <v>348</v>
      </c>
      <c r="E88" s="633">
        <v>270000</v>
      </c>
      <c r="F88" s="579"/>
      <c r="G88" s="638"/>
      <c r="H88" s="636">
        <f t="shared" si="1"/>
        <v>270000</v>
      </c>
      <c r="I88" s="581"/>
      <c r="J88" s="593"/>
    </row>
    <row r="89" spans="1:10" ht="19.5" customHeight="1">
      <c r="A89" s="629">
        <v>53</v>
      </c>
      <c r="B89" s="575" t="s">
        <v>2818</v>
      </c>
      <c r="C89" s="641">
        <v>1932</v>
      </c>
      <c r="D89" s="577" t="s">
        <v>348</v>
      </c>
      <c r="E89" s="633">
        <v>270000</v>
      </c>
      <c r="F89" s="579"/>
      <c r="G89" s="638"/>
      <c r="H89" s="636">
        <f t="shared" si="1"/>
        <v>270000</v>
      </c>
      <c r="I89" s="581"/>
      <c r="J89" s="593"/>
    </row>
    <row r="90" spans="1:10" ht="19.5" customHeight="1">
      <c r="A90" s="574">
        <v>54</v>
      </c>
      <c r="B90" s="591" t="s">
        <v>32</v>
      </c>
      <c r="C90" s="642">
        <v>1930</v>
      </c>
      <c r="D90" s="577" t="s">
        <v>348</v>
      </c>
      <c r="E90" s="633">
        <v>270000</v>
      </c>
      <c r="F90" s="579"/>
      <c r="G90" s="638"/>
      <c r="H90" s="636">
        <f t="shared" si="1"/>
        <v>270000</v>
      </c>
      <c r="I90" s="581"/>
      <c r="J90" s="593"/>
    </row>
    <row r="91" spans="1:10" ht="19.5" customHeight="1">
      <c r="A91" s="629">
        <v>55</v>
      </c>
      <c r="B91" s="591" t="s">
        <v>1651</v>
      </c>
      <c r="C91" s="642">
        <v>1936</v>
      </c>
      <c r="D91" s="577" t="s">
        <v>1650</v>
      </c>
      <c r="E91" s="633">
        <v>270000</v>
      </c>
      <c r="F91" s="579"/>
      <c r="G91" s="638"/>
      <c r="H91" s="636">
        <f t="shared" si="1"/>
        <v>270000</v>
      </c>
      <c r="I91" s="581"/>
      <c r="J91" s="593"/>
    </row>
    <row r="92" spans="1:10" ht="19.5" customHeight="1">
      <c r="A92" s="574">
        <v>56</v>
      </c>
      <c r="B92" s="591" t="s">
        <v>2573</v>
      </c>
      <c r="C92" s="642">
        <v>1935</v>
      </c>
      <c r="D92" s="577" t="s">
        <v>348</v>
      </c>
      <c r="E92" s="633">
        <v>270000</v>
      </c>
      <c r="F92" s="579"/>
      <c r="G92" s="638"/>
      <c r="H92" s="636">
        <f t="shared" si="1"/>
        <v>270000</v>
      </c>
      <c r="I92" s="581"/>
      <c r="J92" s="593"/>
    </row>
    <row r="93" spans="1:10" ht="19.5" customHeight="1">
      <c r="A93" s="629">
        <v>57</v>
      </c>
      <c r="B93" s="575" t="s">
        <v>2823</v>
      </c>
      <c r="C93" s="641">
        <v>1921</v>
      </c>
      <c r="D93" s="577" t="s">
        <v>2824</v>
      </c>
      <c r="E93" s="633">
        <v>270000</v>
      </c>
      <c r="F93" s="579"/>
      <c r="G93" s="638"/>
      <c r="H93" s="636">
        <f t="shared" si="1"/>
        <v>270000</v>
      </c>
      <c r="I93" s="581"/>
      <c r="J93" s="593"/>
    </row>
    <row r="94" spans="1:10" ht="19.5" customHeight="1">
      <c r="A94" s="574">
        <v>58</v>
      </c>
      <c r="B94" s="575" t="s">
        <v>93</v>
      </c>
      <c r="C94" s="642">
        <v>1934</v>
      </c>
      <c r="D94" s="590" t="s">
        <v>2824</v>
      </c>
      <c r="E94" s="633">
        <v>270000</v>
      </c>
      <c r="F94" s="579"/>
      <c r="G94" s="635"/>
      <c r="H94" s="636">
        <f t="shared" si="1"/>
        <v>270000</v>
      </c>
      <c r="I94" s="637"/>
      <c r="J94" s="877"/>
    </row>
    <row r="95" spans="1:10" ht="19.5" customHeight="1">
      <c r="A95" s="629">
        <v>59</v>
      </c>
      <c r="B95" s="575" t="s">
        <v>922</v>
      </c>
      <c r="C95" s="642">
        <v>1935</v>
      </c>
      <c r="D95" s="590" t="s">
        <v>2824</v>
      </c>
      <c r="E95" s="633">
        <v>270000</v>
      </c>
      <c r="F95" s="579"/>
      <c r="G95" s="656"/>
      <c r="H95" s="636">
        <f t="shared" si="1"/>
        <v>270000</v>
      </c>
      <c r="I95" s="637"/>
      <c r="J95" s="877"/>
    </row>
    <row r="96" spans="1:10" ht="19.5" customHeight="1">
      <c r="A96" s="574">
        <v>60</v>
      </c>
      <c r="B96" s="591" t="s">
        <v>2829</v>
      </c>
      <c r="C96" s="642">
        <v>1931</v>
      </c>
      <c r="D96" s="577" t="s">
        <v>2830</v>
      </c>
      <c r="E96" s="633">
        <v>270000</v>
      </c>
      <c r="F96" s="579"/>
      <c r="G96" s="638"/>
      <c r="H96" s="636">
        <f aca="true" t="shared" si="2" ref="H96:H115">E96+G96</f>
        <v>270000</v>
      </c>
      <c r="I96" s="581"/>
      <c r="J96" s="593"/>
    </row>
    <row r="97" spans="1:10" ht="19.5" customHeight="1">
      <c r="A97" s="629">
        <v>61</v>
      </c>
      <c r="B97" s="591" t="s">
        <v>8</v>
      </c>
      <c r="C97" s="642">
        <v>1925</v>
      </c>
      <c r="D97" s="577" t="s">
        <v>2801</v>
      </c>
      <c r="E97" s="633">
        <v>270000</v>
      </c>
      <c r="F97" s="579"/>
      <c r="G97" s="638"/>
      <c r="H97" s="636">
        <f t="shared" si="2"/>
        <v>270000</v>
      </c>
      <c r="I97" s="581"/>
      <c r="J97" s="593"/>
    </row>
    <row r="98" spans="1:10" ht="19.5" customHeight="1">
      <c r="A98" s="574">
        <v>62</v>
      </c>
      <c r="B98" s="591" t="s">
        <v>11</v>
      </c>
      <c r="C98" s="642">
        <v>1925</v>
      </c>
      <c r="D98" s="577" t="s">
        <v>12</v>
      </c>
      <c r="E98" s="633">
        <v>270000</v>
      </c>
      <c r="F98" s="579"/>
      <c r="G98" s="638"/>
      <c r="H98" s="636">
        <f t="shared" si="2"/>
        <v>270000</v>
      </c>
      <c r="I98" s="581"/>
      <c r="J98" s="593"/>
    </row>
    <row r="99" spans="1:10" ht="19.5" customHeight="1">
      <c r="A99" s="629">
        <v>63</v>
      </c>
      <c r="B99" s="575" t="s">
        <v>2822</v>
      </c>
      <c r="C99" s="641">
        <v>1933</v>
      </c>
      <c r="D99" s="590" t="s">
        <v>2801</v>
      </c>
      <c r="E99" s="633">
        <v>270000</v>
      </c>
      <c r="F99" s="579"/>
      <c r="G99" s="638"/>
      <c r="H99" s="636">
        <f t="shared" si="2"/>
        <v>270000</v>
      </c>
      <c r="I99" s="581"/>
      <c r="J99" s="593"/>
    </row>
    <row r="100" spans="1:10" ht="19.5" customHeight="1">
      <c r="A100" s="574">
        <v>64</v>
      </c>
      <c r="B100" s="575" t="s">
        <v>2819</v>
      </c>
      <c r="C100" s="641">
        <v>1925</v>
      </c>
      <c r="D100" s="577" t="s">
        <v>2782</v>
      </c>
      <c r="E100" s="633">
        <v>270000</v>
      </c>
      <c r="F100" s="579"/>
      <c r="G100" s="638"/>
      <c r="H100" s="636">
        <f t="shared" si="2"/>
        <v>270000</v>
      </c>
      <c r="I100" s="581"/>
      <c r="J100" s="593"/>
    </row>
    <row r="101" spans="1:10" ht="19.5" customHeight="1">
      <c r="A101" s="629">
        <v>65</v>
      </c>
      <c r="B101" s="591" t="s">
        <v>16</v>
      </c>
      <c r="C101" s="642">
        <v>1927</v>
      </c>
      <c r="D101" s="577" t="s">
        <v>2782</v>
      </c>
      <c r="E101" s="633">
        <v>270000</v>
      </c>
      <c r="F101" s="579"/>
      <c r="G101" s="638"/>
      <c r="H101" s="636">
        <f t="shared" si="2"/>
        <v>270000</v>
      </c>
      <c r="I101" s="581"/>
      <c r="J101" s="593"/>
    </row>
    <row r="102" spans="1:10" ht="19.5" customHeight="1">
      <c r="A102" s="574">
        <v>66</v>
      </c>
      <c r="B102" s="591" t="s">
        <v>17</v>
      </c>
      <c r="C102" s="642">
        <v>1928</v>
      </c>
      <c r="D102" s="577" t="s">
        <v>2782</v>
      </c>
      <c r="E102" s="633">
        <v>270000</v>
      </c>
      <c r="F102" s="579"/>
      <c r="G102" s="638"/>
      <c r="H102" s="572">
        <f t="shared" si="2"/>
        <v>270000</v>
      </c>
      <c r="I102" s="581"/>
      <c r="J102" s="593"/>
    </row>
    <row r="103" spans="1:10" ht="19.5" customHeight="1">
      <c r="A103" s="629">
        <v>67</v>
      </c>
      <c r="B103" s="591" t="s">
        <v>18</v>
      </c>
      <c r="C103" s="642">
        <v>1928</v>
      </c>
      <c r="D103" s="577" t="s">
        <v>2782</v>
      </c>
      <c r="E103" s="633">
        <v>270000</v>
      </c>
      <c r="F103" s="579"/>
      <c r="G103" s="638"/>
      <c r="H103" s="572">
        <f t="shared" si="2"/>
        <v>270000</v>
      </c>
      <c r="I103" s="581"/>
      <c r="J103" s="593"/>
    </row>
    <row r="104" spans="1:10" ht="19.5" customHeight="1">
      <c r="A104" s="574">
        <v>68</v>
      </c>
      <c r="B104" s="591" t="s">
        <v>20</v>
      </c>
      <c r="C104" s="642">
        <v>1930</v>
      </c>
      <c r="D104" s="577" t="s">
        <v>2782</v>
      </c>
      <c r="E104" s="633">
        <v>270000</v>
      </c>
      <c r="F104" s="579"/>
      <c r="G104" s="638"/>
      <c r="H104" s="572">
        <f t="shared" si="2"/>
        <v>270000</v>
      </c>
      <c r="I104" s="581"/>
      <c r="J104" s="593"/>
    </row>
    <row r="105" spans="1:10" ht="19.5" customHeight="1">
      <c r="A105" s="629">
        <v>69</v>
      </c>
      <c r="B105" s="591" t="s">
        <v>23</v>
      </c>
      <c r="C105" s="642">
        <v>1930</v>
      </c>
      <c r="D105" s="577" t="s">
        <v>2782</v>
      </c>
      <c r="E105" s="633">
        <v>270000</v>
      </c>
      <c r="F105" s="579"/>
      <c r="G105" s="638"/>
      <c r="H105" s="572">
        <f t="shared" si="2"/>
        <v>270000</v>
      </c>
      <c r="I105" s="581"/>
      <c r="J105" s="593"/>
    </row>
    <row r="106" spans="1:10" ht="19.5" customHeight="1">
      <c r="A106" s="574">
        <v>70</v>
      </c>
      <c r="B106" s="591" t="s">
        <v>1284</v>
      </c>
      <c r="C106" s="642">
        <v>1930</v>
      </c>
      <c r="D106" s="577" t="s">
        <v>2782</v>
      </c>
      <c r="E106" s="633">
        <v>270000</v>
      </c>
      <c r="F106" s="579"/>
      <c r="G106" s="638"/>
      <c r="H106" s="572">
        <f t="shared" si="2"/>
        <v>270000</v>
      </c>
      <c r="I106" s="581"/>
      <c r="J106" s="593"/>
    </row>
    <row r="107" spans="1:10" ht="19.5" customHeight="1">
      <c r="A107" s="629">
        <v>71</v>
      </c>
      <c r="B107" s="591" t="s">
        <v>49</v>
      </c>
      <c r="C107" s="642">
        <v>1932</v>
      </c>
      <c r="D107" s="577" t="s">
        <v>2782</v>
      </c>
      <c r="E107" s="633">
        <v>270000</v>
      </c>
      <c r="F107" s="579"/>
      <c r="G107" s="638"/>
      <c r="H107" s="572">
        <f t="shared" si="2"/>
        <v>270000</v>
      </c>
      <c r="I107" s="581"/>
      <c r="J107" s="593"/>
    </row>
    <row r="108" spans="1:10" ht="19.5" customHeight="1">
      <c r="A108" s="574">
        <v>72</v>
      </c>
      <c r="B108" s="591" t="s">
        <v>46</v>
      </c>
      <c r="C108" s="642">
        <v>1933</v>
      </c>
      <c r="D108" s="577" t="s">
        <v>2782</v>
      </c>
      <c r="E108" s="633">
        <v>270000</v>
      </c>
      <c r="F108" s="579"/>
      <c r="G108" s="638"/>
      <c r="H108" s="572">
        <f t="shared" si="2"/>
        <v>270000</v>
      </c>
      <c r="I108" s="581"/>
      <c r="J108" s="593"/>
    </row>
    <row r="109" spans="1:10" ht="19.5" customHeight="1">
      <c r="A109" s="629">
        <v>73</v>
      </c>
      <c r="B109" s="594" t="s">
        <v>105</v>
      </c>
      <c r="C109" s="643">
        <v>1935</v>
      </c>
      <c r="D109" s="577" t="s">
        <v>2782</v>
      </c>
      <c r="E109" s="633">
        <v>270000</v>
      </c>
      <c r="F109" s="579"/>
      <c r="G109" s="644"/>
      <c r="H109" s="572">
        <f t="shared" si="2"/>
        <v>270000</v>
      </c>
      <c r="I109" s="637"/>
      <c r="J109" s="877"/>
    </row>
    <row r="110" spans="1:10" ht="19.5" customHeight="1">
      <c r="A110" s="574">
        <v>74</v>
      </c>
      <c r="B110" s="594" t="s">
        <v>109</v>
      </c>
      <c r="C110" s="643">
        <v>1935</v>
      </c>
      <c r="D110" s="577" t="s">
        <v>2782</v>
      </c>
      <c r="E110" s="633">
        <v>270000</v>
      </c>
      <c r="F110" s="579"/>
      <c r="G110" s="644"/>
      <c r="H110" s="572">
        <f t="shared" si="2"/>
        <v>270000</v>
      </c>
      <c r="I110" s="637"/>
      <c r="J110" s="877"/>
    </row>
    <row r="111" spans="1:10" ht="19.5" customHeight="1">
      <c r="A111" s="629">
        <v>75</v>
      </c>
      <c r="B111" s="594" t="s">
        <v>1649</v>
      </c>
      <c r="C111" s="643">
        <v>1936</v>
      </c>
      <c r="D111" s="577" t="s">
        <v>2782</v>
      </c>
      <c r="E111" s="578">
        <v>270000</v>
      </c>
      <c r="F111" s="579"/>
      <c r="G111" s="657"/>
      <c r="H111" s="572">
        <f t="shared" si="2"/>
        <v>270000</v>
      </c>
      <c r="I111" s="581"/>
      <c r="J111" s="593"/>
    </row>
    <row r="112" spans="1:10" ht="19.5" customHeight="1">
      <c r="A112" s="574">
        <v>76</v>
      </c>
      <c r="B112" s="658" t="s">
        <v>1747</v>
      </c>
      <c r="C112" s="654">
        <v>1935</v>
      </c>
      <c r="D112" s="632" t="s">
        <v>1748</v>
      </c>
      <c r="E112" s="633">
        <v>270000</v>
      </c>
      <c r="F112" s="634"/>
      <c r="G112" s="635"/>
      <c r="H112" s="636">
        <f t="shared" si="2"/>
        <v>270000</v>
      </c>
      <c r="I112" s="637"/>
      <c r="J112" s="877"/>
    </row>
    <row r="113" spans="1:10" ht="19.5" customHeight="1">
      <c r="A113" s="629">
        <v>77</v>
      </c>
      <c r="B113" s="594" t="s">
        <v>784</v>
      </c>
      <c r="C113" s="654">
        <v>1936</v>
      </c>
      <c r="D113" s="600" t="s">
        <v>2333</v>
      </c>
      <c r="E113" s="633">
        <v>270000</v>
      </c>
      <c r="F113" s="579"/>
      <c r="G113" s="635"/>
      <c r="H113" s="572">
        <f t="shared" si="2"/>
        <v>270000</v>
      </c>
      <c r="I113" s="637"/>
      <c r="J113" s="877"/>
    </row>
    <row r="114" spans="1:10" ht="19.5" customHeight="1">
      <c r="A114" s="574">
        <v>78</v>
      </c>
      <c r="B114" s="591" t="s">
        <v>24</v>
      </c>
      <c r="C114" s="642">
        <v>1921</v>
      </c>
      <c r="D114" s="590" t="s">
        <v>25</v>
      </c>
      <c r="E114" s="633">
        <v>270000</v>
      </c>
      <c r="F114" s="579"/>
      <c r="G114" s="635"/>
      <c r="H114" s="572">
        <f t="shared" si="2"/>
        <v>270000</v>
      </c>
      <c r="I114" s="637"/>
      <c r="J114" s="877"/>
    </row>
    <row r="115" spans="1:10" ht="19.5" customHeight="1">
      <c r="A115" s="629">
        <v>79</v>
      </c>
      <c r="B115" s="591" t="s">
        <v>2784</v>
      </c>
      <c r="C115" s="559">
        <v>1936</v>
      </c>
      <c r="D115" s="559" t="s">
        <v>2785</v>
      </c>
      <c r="E115" s="633">
        <v>270000</v>
      </c>
      <c r="F115" s="579"/>
      <c r="G115" s="638"/>
      <c r="H115" s="572">
        <f t="shared" si="2"/>
        <v>270000</v>
      </c>
      <c r="I115" s="581"/>
      <c r="J115" s="593"/>
    </row>
    <row r="116" spans="1:11" ht="19.5" customHeight="1">
      <c r="A116" s="574">
        <v>80</v>
      </c>
      <c r="B116" s="660" t="s">
        <v>70</v>
      </c>
      <c r="C116" s="661">
        <v>1930</v>
      </c>
      <c r="D116" s="662" t="s">
        <v>116</v>
      </c>
      <c r="E116" s="633">
        <v>270000</v>
      </c>
      <c r="F116" s="634"/>
      <c r="G116" s="635"/>
      <c r="H116" s="636">
        <v>270000</v>
      </c>
      <c r="I116" s="637"/>
      <c r="J116" s="877" t="s">
        <v>991</v>
      </c>
      <c r="K116" s="835"/>
    </row>
    <row r="117" spans="1:10" ht="19.5" customHeight="1">
      <c r="A117" s="629">
        <v>81</v>
      </c>
      <c r="B117" s="575" t="s">
        <v>114</v>
      </c>
      <c r="C117" s="592">
        <v>1933</v>
      </c>
      <c r="D117" s="600" t="s">
        <v>353</v>
      </c>
      <c r="E117" s="578">
        <v>270000</v>
      </c>
      <c r="F117" s="579"/>
      <c r="G117" s="638"/>
      <c r="H117" s="572">
        <v>270000</v>
      </c>
      <c r="I117" s="581"/>
      <c r="J117" s="877" t="s">
        <v>991</v>
      </c>
    </row>
    <row r="118" spans="1:10" ht="19.5" customHeight="1">
      <c r="A118" s="574">
        <v>82</v>
      </c>
      <c r="B118" s="575" t="s">
        <v>115</v>
      </c>
      <c r="C118" s="576">
        <v>1932</v>
      </c>
      <c r="D118" s="577" t="s">
        <v>356</v>
      </c>
      <c r="E118" s="578">
        <v>270000</v>
      </c>
      <c r="F118" s="579"/>
      <c r="G118" s="638"/>
      <c r="H118" s="572">
        <v>270000</v>
      </c>
      <c r="I118" s="581"/>
      <c r="J118" s="877" t="s">
        <v>991</v>
      </c>
    </row>
    <row r="119" spans="1:10" ht="19.5" customHeight="1">
      <c r="A119" s="629">
        <v>83</v>
      </c>
      <c r="B119" s="591" t="s">
        <v>110</v>
      </c>
      <c r="C119" s="592">
        <v>1929</v>
      </c>
      <c r="D119" s="600" t="s">
        <v>350</v>
      </c>
      <c r="E119" s="578">
        <v>270000</v>
      </c>
      <c r="F119" s="579"/>
      <c r="G119" s="638"/>
      <c r="H119" s="572">
        <v>270000</v>
      </c>
      <c r="I119" s="581"/>
      <c r="J119" s="877" t="s">
        <v>991</v>
      </c>
    </row>
    <row r="120" spans="1:10" ht="19.5" customHeight="1">
      <c r="A120" s="574">
        <v>84</v>
      </c>
      <c r="B120" s="591" t="s">
        <v>112</v>
      </c>
      <c r="C120" s="592">
        <v>1932</v>
      </c>
      <c r="D120" s="600" t="s">
        <v>350</v>
      </c>
      <c r="E120" s="578">
        <v>270000</v>
      </c>
      <c r="F120" s="579"/>
      <c r="G120" s="638"/>
      <c r="H120" s="572">
        <v>270000</v>
      </c>
      <c r="I120" s="581"/>
      <c r="J120" s="877" t="s">
        <v>991</v>
      </c>
    </row>
    <row r="121" spans="1:10" ht="19.5" customHeight="1">
      <c r="A121" s="629">
        <v>85</v>
      </c>
      <c r="B121" s="575" t="s">
        <v>106</v>
      </c>
      <c r="C121" s="592">
        <v>1934</v>
      </c>
      <c r="D121" s="632" t="s">
        <v>117</v>
      </c>
      <c r="E121" s="578">
        <v>270000</v>
      </c>
      <c r="F121" s="579"/>
      <c r="G121" s="638"/>
      <c r="H121" s="572">
        <v>270000</v>
      </c>
      <c r="I121" s="637"/>
      <c r="J121" s="877" t="s">
        <v>991</v>
      </c>
    </row>
    <row r="122" spans="1:10" ht="19.5" customHeight="1">
      <c r="A122" s="574">
        <v>86</v>
      </c>
      <c r="B122" s="575" t="s">
        <v>118</v>
      </c>
      <c r="C122" s="592">
        <v>1934</v>
      </c>
      <c r="D122" s="632" t="s">
        <v>117</v>
      </c>
      <c r="E122" s="578">
        <v>270000</v>
      </c>
      <c r="F122" s="579"/>
      <c r="G122" s="638"/>
      <c r="H122" s="572">
        <v>270000</v>
      </c>
      <c r="I122" s="637"/>
      <c r="J122" s="877" t="s">
        <v>991</v>
      </c>
    </row>
    <row r="123" spans="1:10" ht="19.5" customHeight="1">
      <c r="A123" s="629">
        <v>87</v>
      </c>
      <c r="B123" s="591" t="s">
        <v>111</v>
      </c>
      <c r="C123" s="592">
        <v>1928</v>
      </c>
      <c r="D123" s="577" t="s">
        <v>12</v>
      </c>
      <c r="E123" s="578">
        <v>270000</v>
      </c>
      <c r="F123" s="579"/>
      <c r="G123" s="638"/>
      <c r="H123" s="572">
        <v>270000</v>
      </c>
      <c r="I123" s="581"/>
      <c r="J123" s="877" t="s">
        <v>991</v>
      </c>
    </row>
    <row r="124" spans="1:10" ht="19.5" customHeight="1">
      <c r="A124" s="574">
        <v>88</v>
      </c>
      <c r="B124" s="591" t="s">
        <v>113</v>
      </c>
      <c r="C124" s="592">
        <v>1933</v>
      </c>
      <c r="D124" s="577" t="s">
        <v>2801</v>
      </c>
      <c r="E124" s="578">
        <v>270000</v>
      </c>
      <c r="F124" s="579"/>
      <c r="G124" s="638"/>
      <c r="H124" s="572">
        <v>270000</v>
      </c>
      <c r="I124" s="581"/>
      <c r="J124" s="877" t="s">
        <v>991</v>
      </c>
    </row>
    <row r="125" spans="1:10" ht="19.5" customHeight="1">
      <c r="A125" s="629">
        <v>89</v>
      </c>
      <c r="B125" s="591" t="s">
        <v>21</v>
      </c>
      <c r="C125" s="642">
        <v>1929</v>
      </c>
      <c r="D125" s="577" t="s">
        <v>2782</v>
      </c>
      <c r="E125" s="578">
        <v>270000</v>
      </c>
      <c r="F125" s="579"/>
      <c r="G125" s="638"/>
      <c r="H125" s="572">
        <v>270000</v>
      </c>
      <c r="I125" s="581"/>
      <c r="J125" s="877" t="s">
        <v>991</v>
      </c>
    </row>
    <row r="126" spans="1:10" ht="19.5" customHeight="1">
      <c r="A126" s="574">
        <v>90</v>
      </c>
      <c r="B126" s="591" t="s">
        <v>2732</v>
      </c>
      <c r="C126" s="642">
        <v>1928</v>
      </c>
      <c r="D126" s="577" t="s">
        <v>2782</v>
      </c>
      <c r="E126" s="578">
        <v>270000</v>
      </c>
      <c r="F126" s="579"/>
      <c r="G126" s="638"/>
      <c r="H126" s="572">
        <v>270000</v>
      </c>
      <c r="I126" s="581"/>
      <c r="J126" s="877" t="s">
        <v>991</v>
      </c>
    </row>
    <row r="127" spans="1:10" ht="19.5" customHeight="1">
      <c r="A127" s="629">
        <v>91</v>
      </c>
      <c r="B127" s="591" t="s">
        <v>19</v>
      </c>
      <c r="C127" s="642">
        <v>1927</v>
      </c>
      <c r="D127" s="577" t="s">
        <v>2782</v>
      </c>
      <c r="E127" s="578">
        <v>270000</v>
      </c>
      <c r="F127" s="579"/>
      <c r="G127" s="638"/>
      <c r="H127" s="572">
        <v>270000</v>
      </c>
      <c r="I127" s="581"/>
      <c r="J127" s="877" t="s">
        <v>991</v>
      </c>
    </row>
    <row r="128" spans="1:10" ht="19.5" customHeight="1">
      <c r="A128" s="574">
        <v>92</v>
      </c>
      <c r="B128" s="591" t="s">
        <v>39</v>
      </c>
      <c r="C128" s="642">
        <v>1931</v>
      </c>
      <c r="D128" s="590" t="s">
        <v>2824</v>
      </c>
      <c r="E128" s="578">
        <v>270000</v>
      </c>
      <c r="F128" s="579"/>
      <c r="G128" s="638"/>
      <c r="H128" s="572">
        <v>270000</v>
      </c>
      <c r="I128" s="581"/>
      <c r="J128" s="877" t="s">
        <v>991</v>
      </c>
    </row>
    <row r="129" spans="1:10" ht="19.5" customHeight="1">
      <c r="A129" s="629">
        <v>93</v>
      </c>
      <c r="B129" s="591" t="s">
        <v>1283</v>
      </c>
      <c r="C129" s="642">
        <v>1929</v>
      </c>
      <c r="D129" s="577" t="s">
        <v>348</v>
      </c>
      <c r="E129" s="578">
        <v>270000</v>
      </c>
      <c r="F129" s="579"/>
      <c r="G129" s="638"/>
      <c r="H129" s="572">
        <v>270000</v>
      </c>
      <c r="I129" s="581"/>
      <c r="J129" s="877" t="s">
        <v>991</v>
      </c>
    </row>
    <row r="130" spans="1:10" ht="19.5" customHeight="1">
      <c r="A130" s="574">
        <v>94</v>
      </c>
      <c r="B130" s="591" t="s">
        <v>1652</v>
      </c>
      <c r="C130" s="642">
        <v>1936</v>
      </c>
      <c r="D130" s="577" t="s">
        <v>1653</v>
      </c>
      <c r="E130" s="578">
        <v>270000</v>
      </c>
      <c r="F130" s="579"/>
      <c r="G130" s="663"/>
      <c r="H130" s="572">
        <v>270000</v>
      </c>
      <c r="I130" s="581"/>
      <c r="J130" s="877" t="s">
        <v>991</v>
      </c>
    </row>
    <row r="131" spans="1:10" ht="19.5" customHeight="1">
      <c r="A131" s="629">
        <v>95</v>
      </c>
      <c r="B131" s="591" t="s">
        <v>1654</v>
      </c>
      <c r="C131" s="642">
        <v>1936</v>
      </c>
      <c r="D131" s="577" t="s">
        <v>1655</v>
      </c>
      <c r="E131" s="578">
        <v>270000</v>
      </c>
      <c r="F131" s="579"/>
      <c r="G131" s="638"/>
      <c r="H131" s="572">
        <v>270000</v>
      </c>
      <c r="I131" s="581"/>
      <c r="J131" s="877" t="s">
        <v>991</v>
      </c>
    </row>
    <row r="132" spans="1:10" ht="19.5" customHeight="1">
      <c r="A132" s="574">
        <v>96</v>
      </c>
      <c r="B132" s="591" t="s">
        <v>119</v>
      </c>
      <c r="C132" s="592">
        <v>1935</v>
      </c>
      <c r="D132" s="577" t="s">
        <v>357</v>
      </c>
      <c r="E132" s="578">
        <v>270000</v>
      </c>
      <c r="F132" s="579"/>
      <c r="G132" s="663"/>
      <c r="H132" s="572">
        <v>270000</v>
      </c>
      <c r="I132" s="581"/>
      <c r="J132" s="877" t="s">
        <v>991</v>
      </c>
    </row>
    <row r="133" spans="1:10" ht="19.5" customHeight="1">
      <c r="A133" s="629">
        <v>97</v>
      </c>
      <c r="B133" s="591" t="s">
        <v>29</v>
      </c>
      <c r="C133" s="642">
        <v>1928</v>
      </c>
      <c r="D133" s="577" t="s">
        <v>347</v>
      </c>
      <c r="E133" s="578">
        <v>270000</v>
      </c>
      <c r="F133" s="579"/>
      <c r="G133" s="663"/>
      <c r="H133" s="572">
        <v>270000</v>
      </c>
      <c r="I133" s="581"/>
      <c r="J133" s="877"/>
    </row>
    <row r="134" spans="1:10" ht="19.5" customHeight="1">
      <c r="A134" s="574">
        <v>98</v>
      </c>
      <c r="B134" s="594" t="s">
        <v>104</v>
      </c>
      <c r="C134" s="643">
        <v>1934</v>
      </c>
      <c r="D134" s="577" t="s">
        <v>2813</v>
      </c>
      <c r="E134" s="578">
        <v>270000</v>
      </c>
      <c r="F134" s="579"/>
      <c r="G134" s="663"/>
      <c r="H134" s="572">
        <v>270000</v>
      </c>
      <c r="I134" s="581"/>
      <c r="J134" s="877"/>
    </row>
    <row r="135" spans="1:10" ht="19.5" customHeight="1">
      <c r="A135" s="629">
        <v>99</v>
      </c>
      <c r="B135" s="664" t="s">
        <v>759</v>
      </c>
      <c r="C135" s="643">
        <v>1936</v>
      </c>
      <c r="D135" s="665" t="s">
        <v>1310</v>
      </c>
      <c r="E135" s="578">
        <v>270000</v>
      </c>
      <c r="F135" s="579"/>
      <c r="G135" s="666"/>
      <c r="H135" s="572">
        <f>E135+G135</f>
        <v>270000</v>
      </c>
      <c r="I135" s="581"/>
      <c r="J135" s="877"/>
    </row>
    <row r="136" spans="1:10" ht="19.5" customHeight="1">
      <c r="A136" s="574">
        <v>100</v>
      </c>
      <c r="B136" s="664" t="s">
        <v>1311</v>
      </c>
      <c r="C136" s="643">
        <v>1936</v>
      </c>
      <c r="D136" s="665" t="s">
        <v>350</v>
      </c>
      <c r="E136" s="578">
        <v>270000</v>
      </c>
      <c r="F136" s="579"/>
      <c r="G136" s="663"/>
      <c r="H136" s="572">
        <f>E136+G136</f>
        <v>270000</v>
      </c>
      <c r="I136" s="581"/>
      <c r="J136" s="877"/>
    </row>
    <row r="137" spans="1:10" ht="19.5" customHeight="1">
      <c r="A137" s="629">
        <v>101</v>
      </c>
      <c r="B137" s="667" t="s">
        <v>619</v>
      </c>
      <c r="C137" s="668">
        <v>1936</v>
      </c>
      <c r="D137" s="669" t="s">
        <v>1844</v>
      </c>
      <c r="E137" s="670">
        <v>270000</v>
      </c>
      <c r="F137" s="651"/>
      <c r="G137" s="671"/>
      <c r="H137" s="672">
        <f>E137+G137</f>
        <v>270000</v>
      </c>
      <c r="I137" s="581"/>
      <c r="J137" s="877"/>
    </row>
    <row r="138" spans="1:10" ht="19.5" customHeight="1">
      <c r="A138" s="574">
        <v>102</v>
      </c>
      <c r="B138" s="667" t="s">
        <v>97</v>
      </c>
      <c r="C138" s="668">
        <v>1935</v>
      </c>
      <c r="D138" s="669" t="s">
        <v>98</v>
      </c>
      <c r="E138" s="670">
        <v>270000</v>
      </c>
      <c r="F138" s="651"/>
      <c r="G138" s="671"/>
      <c r="H138" s="672">
        <f aca="true" t="shared" si="3" ref="H138:H144">G138+E138</f>
        <v>270000</v>
      </c>
      <c r="I138" s="581"/>
      <c r="J138" s="877"/>
    </row>
    <row r="139" spans="1:10" ht="19.5" customHeight="1">
      <c r="A139" s="629">
        <v>103</v>
      </c>
      <c r="B139" s="1333" t="s">
        <v>1030</v>
      </c>
      <c r="C139" s="1340">
        <v>1937</v>
      </c>
      <c r="D139" s="1341" t="s">
        <v>358</v>
      </c>
      <c r="E139" s="1336">
        <v>270000</v>
      </c>
      <c r="F139" s="1337">
        <v>6</v>
      </c>
      <c r="G139" s="1342">
        <f aca="true" t="shared" si="4" ref="G139:G144">F139*270000</f>
        <v>1620000</v>
      </c>
      <c r="H139" s="1339">
        <f t="shared" si="3"/>
        <v>1890000</v>
      </c>
      <c r="I139" s="581"/>
      <c r="J139" s="877" t="s">
        <v>991</v>
      </c>
    </row>
    <row r="140" spans="1:10" ht="19.5" customHeight="1">
      <c r="A140" s="574">
        <v>104</v>
      </c>
      <c r="B140" s="1343" t="s">
        <v>1031</v>
      </c>
      <c r="C140" s="1340">
        <v>1937</v>
      </c>
      <c r="D140" s="1344" t="s">
        <v>348</v>
      </c>
      <c r="E140" s="1336">
        <v>270000</v>
      </c>
      <c r="F140" s="1337">
        <v>5</v>
      </c>
      <c r="G140" s="1342">
        <f t="shared" si="4"/>
        <v>1350000</v>
      </c>
      <c r="H140" s="1339">
        <f t="shared" si="3"/>
        <v>1620000</v>
      </c>
      <c r="I140" s="581"/>
      <c r="J140" s="877" t="s">
        <v>991</v>
      </c>
    </row>
    <row r="141" spans="1:10" ht="19.5" customHeight="1">
      <c r="A141" s="629">
        <v>105</v>
      </c>
      <c r="B141" s="1345" t="s">
        <v>384</v>
      </c>
      <c r="C141" s="1340">
        <v>1937</v>
      </c>
      <c r="D141" s="577" t="s">
        <v>357</v>
      </c>
      <c r="E141" s="1336">
        <v>270000</v>
      </c>
      <c r="F141" s="1337">
        <v>4</v>
      </c>
      <c r="G141" s="1342">
        <f t="shared" si="4"/>
        <v>1080000</v>
      </c>
      <c r="H141" s="1339">
        <f t="shared" si="3"/>
        <v>1350000</v>
      </c>
      <c r="I141" s="581"/>
      <c r="J141" s="877" t="s">
        <v>991</v>
      </c>
    </row>
    <row r="142" spans="1:10" ht="19.5" customHeight="1">
      <c r="A142" s="574">
        <v>106</v>
      </c>
      <c r="B142" s="1345" t="s">
        <v>1032</v>
      </c>
      <c r="C142" s="1340">
        <v>1937</v>
      </c>
      <c r="D142" s="577" t="s">
        <v>357</v>
      </c>
      <c r="E142" s="1336">
        <v>270000</v>
      </c>
      <c r="F142" s="1337">
        <v>3</v>
      </c>
      <c r="G142" s="1342">
        <f t="shared" si="4"/>
        <v>810000</v>
      </c>
      <c r="H142" s="1339">
        <f t="shared" si="3"/>
        <v>1080000</v>
      </c>
      <c r="I142" s="581"/>
      <c r="J142" s="877" t="s">
        <v>991</v>
      </c>
    </row>
    <row r="143" spans="1:10" ht="19.5" customHeight="1">
      <c r="A143" s="629">
        <v>107</v>
      </c>
      <c r="B143" s="1346" t="s">
        <v>1033</v>
      </c>
      <c r="C143" s="1340">
        <v>1937</v>
      </c>
      <c r="D143" s="665" t="s">
        <v>350</v>
      </c>
      <c r="E143" s="1336">
        <v>270000</v>
      </c>
      <c r="F143" s="1348">
        <v>6</v>
      </c>
      <c r="G143" s="1342">
        <f t="shared" si="4"/>
        <v>1620000</v>
      </c>
      <c r="H143" s="1339">
        <f t="shared" si="3"/>
        <v>1890000</v>
      </c>
      <c r="I143" s="673"/>
      <c r="J143" s="877" t="s">
        <v>991</v>
      </c>
    </row>
    <row r="144" spans="1:10" ht="19.5" customHeight="1">
      <c r="A144" s="574">
        <v>108</v>
      </c>
      <c r="B144" s="1346" t="s">
        <v>1034</v>
      </c>
      <c r="C144" s="1340">
        <v>1937</v>
      </c>
      <c r="D144" s="665" t="s">
        <v>350</v>
      </c>
      <c r="E144" s="1336">
        <v>270000</v>
      </c>
      <c r="F144" s="1348">
        <v>6</v>
      </c>
      <c r="G144" s="1342">
        <f t="shared" si="4"/>
        <v>1620000</v>
      </c>
      <c r="H144" s="1339">
        <f t="shared" si="3"/>
        <v>1890000</v>
      </c>
      <c r="I144" s="673"/>
      <c r="J144" s="877"/>
    </row>
    <row r="145" spans="1:10" ht="19.5" customHeight="1">
      <c r="A145" s="615"/>
      <c r="B145" s="1578" t="s">
        <v>2672</v>
      </c>
      <c r="C145" s="1579"/>
      <c r="D145" s="1580"/>
      <c r="E145" s="598">
        <f>SUM(E38:E144)</f>
        <v>28890000</v>
      </c>
      <c r="F145" s="674"/>
      <c r="G145" s="1350">
        <f>SUM(G139:G144)</f>
        <v>8100000</v>
      </c>
      <c r="H145" s="598">
        <f>E145+G145</f>
        <v>36990000</v>
      </c>
      <c r="I145" s="617"/>
      <c r="J145" s="874"/>
    </row>
    <row r="146" spans="1:10" ht="19.5" customHeight="1">
      <c r="A146" s="1584" t="s">
        <v>2369</v>
      </c>
      <c r="B146" s="1585"/>
      <c r="C146" s="1585"/>
      <c r="D146" s="1586"/>
      <c r="E146" s="675"/>
      <c r="F146" s="675"/>
      <c r="G146" s="675"/>
      <c r="H146" s="572"/>
      <c r="I146" s="676"/>
      <c r="J146" s="872"/>
    </row>
    <row r="147" spans="1:10" ht="19.5" customHeight="1">
      <c r="A147" s="574">
        <v>1</v>
      </c>
      <c r="B147" s="677" t="s">
        <v>1845</v>
      </c>
      <c r="C147" s="592">
        <v>1990</v>
      </c>
      <c r="D147" s="665" t="s">
        <v>358</v>
      </c>
      <c r="E147" s="578">
        <v>405000</v>
      </c>
      <c r="F147" s="579"/>
      <c r="G147" s="638"/>
      <c r="H147" s="572">
        <f aca="true" t="shared" si="5" ref="H147:H154">E147+G147</f>
        <v>405000</v>
      </c>
      <c r="I147" s="581"/>
      <c r="J147" s="593"/>
    </row>
    <row r="148" spans="1:10" ht="19.5" customHeight="1">
      <c r="A148" s="574">
        <v>2</v>
      </c>
      <c r="B148" s="575" t="s">
        <v>135</v>
      </c>
      <c r="C148" s="576">
        <v>1977</v>
      </c>
      <c r="D148" s="577" t="s">
        <v>346</v>
      </c>
      <c r="E148" s="578">
        <v>405000</v>
      </c>
      <c r="F148" s="579"/>
      <c r="G148" s="638"/>
      <c r="H148" s="572">
        <f t="shared" si="5"/>
        <v>405000</v>
      </c>
      <c r="I148" s="581"/>
      <c r="J148" s="593"/>
    </row>
    <row r="149" spans="1:10" ht="19.5" customHeight="1">
      <c r="A149" s="574">
        <v>3</v>
      </c>
      <c r="B149" s="575" t="s">
        <v>2219</v>
      </c>
      <c r="C149" s="576">
        <v>1962</v>
      </c>
      <c r="D149" s="577" t="s">
        <v>359</v>
      </c>
      <c r="E149" s="578">
        <v>405000</v>
      </c>
      <c r="F149" s="579"/>
      <c r="G149" s="638"/>
      <c r="H149" s="572">
        <f t="shared" si="5"/>
        <v>405000</v>
      </c>
      <c r="I149" s="581"/>
      <c r="J149" s="593"/>
    </row>
    <row r="150" spans="1:10" ht="19.5" customHeight="1">
      <c r="A150" s="574">
        <v>4</v>
      </c>
      <c r="B150" s="575" t="s">
        <v>120</v>
      </c>
      <c r="C150" s="576">
        <v>1965</v>
      </c>
      <c r="D150" s="577" t="s">
        <v>2826</v>
      </c>
      <c r="E150" s="578">
        <v>405000</v>
      </c>
      <c r="F150" s="579"/>
      <c r="G150" s="638"/>
      <c r="H150" s="572">
        <f t="shared" si="5"/>
        <v>405000</v>
      </c>
      <c r="I150" s="581"/>
      <c r="J150" s="593"/>
    </row>
    <row r="151" spans="1:10" ht="19.5" customHeight="1">
      <c r="A151" s="574">
        <v>5</v>
      </c>
      <c r="B151" s="677" t="s">
        <v>129</v>
      </c>
      <c r="C151" s="592">
        <v>1994</v>
      </c>
      <c r="D151" s="665" t="s">
        <v>130</v>
      </c>
      <c r="E151" s="578">
        <v>405000</v>
      </c>
      <c r="F151" s="579"/>
      <c r="G151" s="638"/>
      <c r="H151" s="572">
        <f t="shared" si="5"/>
        <v>405000</v>
      </c>
      <c r="I151" s="581"/>
      <c r="J151" s="593"/>
    </row>
    <row r="152" spans="1:10" ht="19.5" customHeight="1">
      <c r="A152" s="574">
        <v>6</v>
      </c>
      <c r="B152" s="591" t="s">
        <v>123</v>
      </c>
      <c r="C152" s="592">
        <v>1964</v>
      </c>
      <c r="D152" s="600" t="s">
        <v>350</v>
      </c>
      <c r="E152" s="578">
        <v>405000</v>
      </c>
      <c r="F152" s="579"/>
      <c r="G152" s="638"/>
      <c r="H152" s="572">
        <f t="shared" si="5"/>
        <v>405000</v>
      </c>
      <c r="I152" s="581"/>
      <c r="J152" s="593"/>
    </row>
    <row r="153" spans="1:10" ht="19.5" customHeight="1">
      <c r="A153" s="574">
        <v>7</v>
      </c>
      <c r="B153" s="591" t="s">
        <v>1749</v>
      </c>
      <c r="C153" s="592">
        <v>1977</v>
      </c>
      <c r="D153" s="600" t="s">
        <v>350</v>
      </c>
      <c r="E153" s="578">
        <v>405000</v>
      </c>
      <c r="F153" s="579"/>
      <c r="G153" s="638"/>
      <c r="H153" s="572">
        <f t="shared" si="5"/>
        <v>405000</v>
      </c>
      <c r="I153" s="581"/>
      <c r="J153" s="593"/>
    </row>
    <row r="154" spans="1:10" ht="19.5" customHeight="1">
      <c r="A154" s="574">
        <v>8</v>
      </c>
      <c r="B154" s="591" t="s">
        <v>124</v>
      </c>
      <c r="C154" s="592">
        <v>1977</v>
      </c>
      <c r="D154" s="600" t="s">
        <v>350</v>
      </c>
      <c r="E154" s="578">
        <v>405000</v>
      </c>
      <c r="F154" s="579"/>
      <c r="G154" s="638"/>
      <c r="H154" s="572">
        <f t="shared" si="5"/>
        <v>405000</v>
      </c>
      <c r="I154" s="581"/>
      <c r="J154" s="593"/>
    </row>
    <row r="155" spans="1:10" ht="19.5" customHeight="1">
      <c r="A155" s="574">
        <v>9</v>
      </c>
      <c r="B155" s="591" t="s">
        <v>1750</v>
      </c>
      <c r="C155" s="592">
        <v>1965</v>
      </c>
      <c r="D155" s="600" t="s">
        <v>350</v>
      </c>
      <c r="E155" s="578">
        <v>405000</v>
      </c>
      <c r="F155" s="579"/>
      <c r="G155" s="638"/>
      <c r="H155" s="572">
        <f>G155+E155</f>
        <v>405000</v>
      </c>
      <c r="I155" s="581"/>
      <c r="J155" s="593"/>
    </row>
    <row r="156" spans="1:10" ht="19.5" customHeight="1">
      <c r="A156" s="574">
        <v>10</v>
      </c>
      <c r="B156" s="591" t="s">
        <v>1751</v>
      </c>
      <c r="C156" s="592">
        <v>1976</v>
      </c>
      <c r="D156" s="600" t="s">
        <v>2809</v>
      </c>
      <c r="E156" s="578">
        <v>405000</v>
      </c>
      <c r="F156" s="579"/>
      <c r="G156" s="638"/>
      <c r="H156" s="572">
        <f aca="true" t="shared" si="6" ref="H156:H172">E156+G156</f>
        <v>405000</v>
      </c>
      <c r="I156" s="581"/>
      <c r="J156" s="593"/>
    </row>
    <row r="157" spans="1:10" ht="19.5" customHeight="1">
      <c r="A157" s="574">
        <v>11</v>
      </c>
      <c r="B157" s="591" t="s">
        <v>1451</v>
      </c>
      <c r="C157" s="592">
        <v>1967</v>
      </c>
      <c r="D157" s="600" t="s">
        <v>2813</v>
      </c>
      <c r="E157" s="578">
        <v>405000</v>
      </c>
      <c r="F157" s="579"/>
      <c r="G157" s="638"/>
      <c r="H157" s="572">
        <f t="shared" si="6"/>
        <v>405000</v>
      </c>
      <c r="I157" s="581"/>
      <c r="J157" s="593"/>
    </row>
    <row r="158" spans="1:10" ht="19.5" customHeight="1">
      <c r="A158" s="574">
        <v>12</v>
      </c>
      <c r="B158" s="591" t="s">
        <v>1752</v>
      </c>
      <c r="C158" s="592">
        <v>1965</v>
      </c>
      <c r="D158" s="600" t="s">
        <v>1753</v>
      </c>
      <c r="E158" s="578">
        <v>405000</v>
      </c>
      <c r="F158" s="579"/>
      <c r="G158" s="638"/>
      <c r="H158" s="572">
        <f t="shared" si="6"/>
        <v>405000</v>
      </c>
      <c r="I158" s="581"/>
      <c r="J158" s="593"/>
    </row>
    <row r="159" spans="1:10" ht="19.5" customHeight="1">
      <c r="A159" s="574">
        <v>13</v>
      </c>
      <c r="B159" s="575" t="s">
        <v>125</v>
      </c>
      <c r="C159" s="576">
        <v>1964</v>
      </c>
      <c r="D159" s="577" t="s">
        <v>38</v>
      </c>
      <c r="E159" s="578">
        <v>405000</v>
      </c>
      <c r="F159" s="579"/>
      <c r="G159" s="638"/>
      <c r="H159" s="572">
        <f t="shared" si="6"/>
        <v>405000</v>
      </c>
      <c r="I159" s="581"/>
      <c r="J159" s="593"/>
    </row>
    <row r="160" spans="1:10" ht="19.5" customHeight="1">
      <c r="A160" s="574">
        <v>14</v>
      </c>
      <c r="B160" s="677" t="s">
        <v>1846</v>
      </c>
      <c r="C160" s="592">
        <v>1985</v>
      </c>
      <c r="D160" s="577" t="s">
        <v>348</v>
      </c>
      <c r="E160" s="578">
        <v>405000</v>
      </c>
      <c r="F160" s="579"/>
      <c r="G160" s="638"/>
      <c r="H160" s="572">
        <f t="shared" si="6"/>
        <v>405000</v>
      </c>
      <c r="I160" s="581"/>
      <c r="J160" s="593"/>
    </row>
    <row r="161" spans="1:10" ht="19.5" customHeight="1">
      <c r="A161" s="574">
        <v>15</v>
      </c>
      <c r="B161" s="677" t="s">
        <v>128</v>
      </c>
      <c r="C161" s="592">
        <v>1994</v>
      </c>
      <c r="D161" s="665" t="s">
        <v>2824</v>
      </c>
      <c r="E161" s="578">
        <v>405000</v>
      </c>
      <c r="F161" s="579"/>
      <c r="G161" s="638"/>
      <c r="H161" s="572">
        <f t="shared" si="6"/>
        <v>405000</v>
      </c>
      <c r="I161" s="581"/>
      <c r="J161" s="593"/>
    </row>
    <row r="162" spans="1:10" ht="19.5" customHeight="1">
      <c r="A162" s="574">
        <v>16</v>
      </c>
      <c r="B162" s="677" t="s">
        <v>1754</v>
      </c>
      <c r="C162" s="592">
        <v>1994</v>
      </c>
      <c r="D162" s="590" t="s">
        <v>2801</v>
      </c>
      <c r="E162" s="578">
        <v>405000</v>
      </c>
      <c r="F162" s="579"/>
      <c r="G162" s="638"/>
      <c r="H162" s="572">
        <f t="shared" si="6"/>
        <v>405000</v>
      </c>
      <c r="I162" s="581"/>
      <c r="J162" s="593"/>
    </row>
    <row r="163" spans="1:10" ht="19.5" customHeight="1">
      <c r="A163" s="574">
        <v>17</v>
      </c>
      <c r="B163" s="575" t="s">
        <v>126</v>
      </c>
      <c r="C163" s="576">
        <v>1992</v>
      </c>
      <c r="D163" s="577" t="s">
        <v>360</v>
      </c>
      <c r="E163" s="578">
        <v>405000</v>
      </c>
      <c r="F163" s="579"/>
      <c r="G163" s="638"/>
      <c r="H163" s="572">
        <f t="shared" si="6"/>
        <v>405000</v>
      </c>
      <c r="I163" s="581"/>
      <c r="J163" s="593"/>
    </row>
    <row r="164" spans="1:10" ht="19.5" customHeight="1">
      <c r="A164" s="574">
        <v>18</v>
      </c>
      <c r="B164" s="677" t="s">
        <v>131</v>
      </c>
      <c r="C164" s="592">
        <v>1963</v>
      </c>
      <c r="D164" s="577" t="s">
        <v>360</v>
      </c>
      <c r="E164" s="578">
        <v>405000</v>
      </c>
      <c r="F164" s="579"/>
      <c r="G164" s="638"/>
      <c r="H164" s="572">
        <f t="shared" si="6"/>
        <v>405000</v>
      </c>
      <c r="I164" s="581"/>
      <c r="J164" s="593"/>
    </row>
    <row r="165" spans="1:10" ht="19.5" customHeight="1">
      <c r="A165" s="574">
        <v>19</v>
      </c>
      <c r="B165" s="575" t="s">
        <v>121</v>
      </c>
      <c r="C165" s="576">
        <v>1956</v>
      </c>
      <c r="D165" s="590" t="s">
        <v>25</v>
      </c>
      <c r="E165" s="578">
        <v>405000</v>
      </c>
      <c r="F165" s="579"/>
      <c r="G165" s="638"/>
      <c r="H165" s="572">
        <f t="shared" si="6"/>
        <v>405000</v>
      </c>
      <c r="I165" s="581"/>
      <c r="J165" s="593"/>
    </row>
    <row r="166" spans="1:10" ht="19.5" customHeight="1">
      <c r="A166" s="574">
        <v>20</v>
      </c>
      <c r="B166" s="591" t="s">
        <v>122</v>
      </c>
      <c r="C166" s="592">
        <v>1973</v>
      </c>
      <c r="D166" s="590" t="s">
        <v>25</v>
      </c>
      <c r="E166" s="578">
        <v>405000</v>
      </c>
      <c r="F166" s="579"/>
      <c r="G166" s="638"/>
      <c r="H166" s="572">
        <f t="shared" si="6"/>
        <v>405000</v>
      </c>
      <c r="I166" s="581"/>
      <c r="J166" s="593"/>
    </row>
    <row r="167" spans="1:10" ht="19.5" customHeight="1">
      <c r="A167" s="574">
        <v>21</v>
      </c>
      <c r="B167" s="677" t="s">
        <v>127</v>
      </c>
      <c r="C167" s="592">
        <v>1962</v>
      </c>
      <c r="D167" s="590" t="s">
        <v>25</v>
      </c>
      <c r="E167" s="578">
        <v>405000</v>
      </c>
      <c r="F167" s="579"/>
      <c r="G167" s="638"/>
      <c r="H167" s="572">
        <f t="shared" si="6"/>
        <v>405000</v>
      </c>
      <c r="I167" s="581"/>
      <c r="J167" s="593"/>
    </row>
    <row r="168" spans="1:10" ht="19.5" customHeight="1">
      <c r="A168" s="574">
        <v>22</v>
      </c>
      <c r="B168" s="677" t="s">
        <v>1756</v>
      </c>
      <c r="C168" s="592">
        <v>1959</v>
      </c>
      <c r="D168" s="590" t="s">
        <v>25</v>
      </c>
      <c r="E168" s="578">
        <v>405000</v>
      </c>
      <c r="F168" s="579"/>
      <c r="G168" s="638"/>
      <c r="H168" s="572">
        <f t="shared" si="6"/>
        <v>405000</v>
      </c>
      <c r="I168" s="581"/>
      <c r="J168" s="593"/>
    </row>
    <row r="169" spans="1:10" ht="19.5" customHeight="1">
      <c r="A169" s="574">
        <v>23</v>
      </c>
      <c r="B169" s="677" t="s">
        <v>1451</v>
      </c>
      <c r="C169" s="592">
        <v>1991</v>
      </c>
      <c r="D169" s="590" t="s">
        <v>2335</v>
      </c>
      <c r="E169" s="578">
        <v>405000</v>
      </c>
      <c r="F169" s="579"/>
      <c r="G169" s="638"/>
      <c r="H169" s="572">
        <f t="shared" si="6"/>
        <v>405000</v>
      </c>
      <c r="I169" s="581"/>
      <c r="J169" s="593"/>
    </row>
    <row r="170" spans="1:10" ht="19.5" customHeight="1">
      <c r="A170" s="574">
        <v>24</v>
      </c>
      <c r="B170" s="677" t="s">
        <v>2334</v>
      </c>
      <c r="C170" s="592">
        <v>1998</v>
      </c>
      <c r="D170" s="590" t="s">
        <v>2335</v>
      </c>
      <c r="E170" s="578">
        <v>405000</v>
      </c>
      <c r="F170" s="579"/>
      <c r="G170" s="638"/>
      <c r="H170" s="572">
        <f t="shared" si="6"/>
        <v>405000</v>
      </c>
      <c r="I170" s="581"/>
      <c r="J170" s="593"/>
    </row>
    <row r="171" spans="1:10" ht="19.5" customHeight="1">
      <c r="A171" s="574">
        <v>25</v>
      </c>
      <c r="B171" s="677" t="s">
        <v>2336</v>
      </c>
      <c r="C171" s="592">
        <v>1986</v>
      </c>
      <c r="D171" s="590" t="s">
        <v>351</v>
      </c>
      <c r="E171" s="578">
        <v>405000</v>
      </c>
      <c r="F171" s="579"/>
      <c r="G171" s="638"/>
      <c r="H171" s="572">
        <f t="shared" si="6"/>
        <v>405000</v>
      </c>
      <c r="I171" s="581"/>
      <c r="J171" s="593"/>
    </row>
    <row r="172" spans="1:10" ht="19.5" customHeight="1">
      <c r="A172" s="574">
        <v>26</v>
      </c>
      <c r="B172" s="677" t="s">
        <v>1757</v>
      </c>
      <c r="C172" s="592">
        <v>1969</v>
      </c>
      <c r="D172" s="590" t="s">
        <v>25</v>
      </c>
      <c r="E172" s="578">
        <v>405000</v>
      </c>
      <c r="F172" s="579"/>
      <c r="G172" s="638"/>
      <c r="H172" s="572">
        <f t="shared" si="6"/>
        <v>405000</v>
      </c>
      <c r="I172" s="581"/>
      <c r="J172" s="593"/>
    </row>
    <row r="173" spans="1:10" ht="19.5" customHeight="1">
      <c r="A173" s="574">
        <v>27</v>
      </c>
      <c r="B173" s="591" t="s">
        <v>636</v>
      </c>
      <c r="C173" s="592">
        <v>1971</v>
      </c>
      <c r="D173" s="590" t="s">
        <v>2809</v>
      </c>
      <c r="E173" s="578">
        <v>405000</v>
      </c>
      <c r="F173" s="579"/>
      <c r="G173" s="638"/>
      <c r="H173" s="572">
        <f aca="true" t="shared" si="7" ref="H173:H189">E173+G173</f>
        <v>405000</v>
      </c>
      <c r="I173" s="581"/>
      <c r="J173" s="593" t="s">
        <v>991</v>
      </c>
    </row>
    <row r="174" spans="1:10" ht="19.5" customHeight="1">
      <c r="A174" s="574">
        <v>28</v>
      </c>
      <c r="B174" s="677" t="s">
        <v>134</v>
      </c>
      <c r="C174" s="592">
        <v>1960</v>
      </c>
      <c r="D174" s="590" t="s">
        <v>2809</v>
      </c>
      <c r="E174" s="578">
        <v>405000</v>
      </c>
      <c r="F174" s="579"/>
      <c r="G174" s="638"/>
      <c r="H174" s="572">
        <f t="shared" si="7"/>
        <v>405000</v>
      </c>
      <c r="I174" s="581"/>
      <c r="J174" s="593" t="s">
        <v>991</v>
      </c>
    </row>
    <row r="175" spans="1:10" ht="19.5" customHeight="1">
      <c r="A175" s="574">
        <v>29</v>
      </c>
      <c r="B175" s="575" t="s">
        <v>133</v>
      </c>
      <c r="C175" s="576">
        <v>1979</v>
      </c>
      <c r="D175" s="577" t="s">
        <v>355</v>
      </c>
      <c r="E175" s="578">
        <v>405000</v>
      </c>
      <c r="F175" s="579"/>
      <c r="G175" s="638"/>
      <c r="H175" s="572">
        <f t="shared" si="7"/>
        <v>405000</v>
      </c>
      <c r="I175" s="581"/>
      <c r="J175" s="593" t="s">
        <v>991</v>
      </c>
    </row>
    <row r="176" spans="1:10" ht="19.5" customHeight="1">
      <c r="A176" s="574">
        <v>30</v>
      </c>
      <c r="B176" s="575" t="s">
        <v>136</v>
      </c>
      <c r="C176" s="576">
        <v>1963</v>
      </c>
      <c r="D176" s="577" t="s">
        <v>345</v>
      </c>
      <c r="E176" s="578">
        <v>405000</v>
      </c>
      <c r="F176" s="579"/>
      <c r="G176" s="638"/>
      <c r="H176" s="572">
        <f t="shared" si="7"/>
        <v>405000</v>
      </c>
      <c r="I176" s="581"/>
      <c r="J176" s="593" t="s">
        <v>991</v>
      </c>
    </row>
    <row r="177" spans="1:10" ht="19.5" customHeight="1">
      <c r="A177" s="574">
        <v>31</v>
      </c>
      <c r="B177" s="677" t="s">
        <v>137</v>
      </c>
      <c r="C177" s="592">
        <v>1955</v>
      </c>
      <c r="D177" s="665" t="s">
        <v>350</v>
      </c>
      <c r="E177" s="578">
        <v>405000</v>
      </c>
      <c r="F177" s="579"/>
      <c r="G177" s="638"/>
      <c r="H177" s="572">
        <f t="shared" si="7"/>
        <v>405000</v>
      </c>
      <c r="I177" s="581"/>
      <c r="J177" s="593" t="s">
        <v>991</v>
      </c>
    </row>
    <row r="178" spans="1:10" ht="19.5" customHeight="1">
      <c r="A178" s="574">
        <v>32</v>
      </c>
      <c r="B178" s="591" t="s">
        <v>132</v>
      </c>
      <c r="C178" s="592">
        <v>1981</v>
      </c>
      <c r="D178" s="577" t="s">
        <v>2801</v>
      </c>
      <c r="E178" s="578">
        <v>405000</v>
      </c>
      <c r="F178" s="579"/>
      <c r="G178" s="638"/>
      <c r="H178" s="572">
        <f t="shared" si="7"/>
        <v>405000</v>
      </c>
      <c r="I178" s="581"/>
      <c r="J178" s="593" t="s">
        <v>991</v>
      </c>
    </row>
    <row r="179" spans="1:10" ht="19.5" customHeight="1">
      <c r="A179" s="574">
        <v>33</v>
      </c>
      <c r="B179" s="677" t="s">
        <v>1755</v>
      </c>
      <c r="C179" s="592">
        <v>1993</v>
      </c>
      <c r="D179" s="590" t="s">
        <v>2782</v>
      </c>
      <c r="E179" s="578">
        <v>405000</v>
      </c>
      <c r="F179" s="579"/>
      <c r="G179" s="638"/>
      <c r="H179" s="572">
        <f t="shared" si="7"/>
        <v>405000</v>
      </c>
      <c r="I179" s="581"/>
      <c r="J179" s="593" t="s">
        <v>991</v>
      </c>
    </row>
    <row r="180" spans="1:10" ht="19.5" customHeight="1">
      <c r="A180" s="574">
        <v>34</v>
      </c>
      <c r="B180" s="678" t="s">
        <v>1847</v>
      </c>
      <c r="C180" s="679">
        <v>1981</v>
      </c>
      <c r="D180" s="680" t="s">
        <v>1848</v>
      </c>
      <c r="E180" s="670">
        <v>405000</v>
      </c>
      <c r="F180" s="651"/>
      <c r="G180" s="652"/>
      <c r="H180" s="672">
        <f t="shared" si="7"/>
        <v>405000</v>
      </c>
      <c r="I180" s="673"/>
      <c r="J180" s="593" t="s">
        <v>991</v>
      </c>
    </row>
    <row r="181" spans="1:10" ht="19.5" customHeight="1">
      <c r="A181" s="574">
        <v>35</v>
      </c>
      <c r="B181" s="678" t="s">
        <v>1849</v>
      </c>
      <c r="C181" s="679">
        <v>1973</v>
      </c>
      <c r="D181" s="680" t="s">
        <v>1850</v>
      </c>
      <c r="E181" s="670">
        <v>405000</v>
      </c>
      <c r="F181" s="651"/>
      <c r="G181" s="652"/>
      <c r="H181" s="672">
        <f t="shared" si="7"/>
        <v>405000</v>
      </c>
      <c r="I181" s="673"/>
      <c r="J181" s="593" t="s">
        <v>991</v>
      </c>
    </row>
    <row r="182" spans="1:10" ht="19.5" customHeight="1">
      <c r="A182" s="574">
        <v>36</v>
      </c>
      <c r="B182" s="678" t="s">
        <v>1851</v>
      </c>
      <c r="C182" s="679">
        <v>1959</v>
      </c>
      <c r="D182" s="680" t="s">
        <v>1852</v>
      </c>
      <c r="E182" s="670">
        <v>405000</v>
      </c>
      <c r="F182" s="651"/>
      <c r="G182" s="652"/>
      <c r="H182" s="672">
        <f t="shared" si="7"/>
        <v>405000</v>
      </c>
      <c r="I182" s="673"/>
      <c r="J182" s="593" t="s">
        <v>991</v>
      </c>
    </row>
    <row r="183" spans="1:10" ht="19.5" customHeight="1">
      <c r="A183" s="574">
        <v>37</v>
      </c>
      <c r="B183" s="678" t="s">
        <v>1853</v>
      </c>
      <c r="C183" s="679">
        <v>1981</v>
      </c>
      <c r="D183" s="680" t="s">
        <v>1850</v>
      </c>
      <c r="E183" s="670">
        <v>405000</v>
      </c>
      <c r="F183" s="651"/>
      <c r="G183" s="652"/>
      <c r="H183" s="672">
        <f t="shared" si="7"/>
        <v>405000</v>
      </c>
      <c r="I183" s="673"/>
      <c r="J183" s="593" t="s">
        <v>991</v>
      </c>
    </row>
    <row r="184" spans="1:10" ht="19.5" customHeight="1">
      <c r="A184" s="574">
        <v>38</v>
      </c>
      <c r="B184" s="678" t="s">
        <v>1854</v>
      </c>
      <c r="C184" s="679">
        <v>1994</v>
      </c>
      <c r="D184" s="680" t="s">
        <v>1855</v>
      </c>
      <c r="E184" s="670">
        <v>405000</v>
      </c>
      <c r="F184" s="651"/>
      <c r="G184" s="652"/>
      <c r="H184" s="672">
        <f t="shared" si="7"/>
        <v>405000</v>
      </c>
      <c r="I184" s="673"/>
      <c r="J184" s="593" t="s">
        <v>991</v>
      </c>
    </row>
    <row r="185" spans="1:10" ht="19.5" customHeight="1">
      <c r="A185" s="574">
        <v>39</v>
      </c>
      <c r="B185" s="678" t="s">
        <v>1856</v>
      </c>
      <c r="C185" s="679">
        <v>1961</v>
      </c>
      <c r="D185" s="680" t="s">
        <v>348</v>
      </c>
      <c r="E185" s="670">
        <v>405000</v>
      </c>
      <c r="F185" s="651"/>
      <c r="G185" s="652"/>
      <c r="H185" s="672">
        <f t="shared" si="7"/>
        <v>405000</v>
      </c>
      <c r="I185" s="673"/>
      <c r="J185" s="593" t="s">
        <v>991</v>
      </c>
    </row>
    <row r="186" spans="1:10" ht="19.5" customHeight="1">
      <c r="A186" s="574">
        <v>40</v>
      </c>
      <c r="B186" s="678" t="s">
        <v>1860</v>
      </c>
      <c r="C186" s="679">
        <v>1958</v>
      </c>
      <c r="D186" s="680" t="s">
        <v>1855</v>
      </c>
      <c r="E186" s="670">
        <v>405000</v>
      </c>
      <c r="F186" s="651"/>
      <c r="G186" s="652"/>
      <c r="H186" s="672">
        <f t="shared" si="7"/>
        <v>405000</v>
      </c>
      <c r="I186" s="673"/>
      <c r="J186" s="593" t="s">
        <v>991</v>
      </c>
    </row>
    <row r="187" spans="1:10" ht="19.5" customHeight="1">
      <c r="A187" s="574">
        <v>41</v>
      </c>
      <c r="B187" s="678" t="s">
        <v>1861</v>
      </c>
      <c r="C187" s="679">
        <v>1965</v>
      </c>
      <c r="D187" s="680" t="s">
        <v>1848</v>
      </c>
      <c r="E187" s="670">
        <v>405000</v>
      </c>
      <c r="F187" s="651"/>
      <c r="G187" s="652"/>
      <c r="H187" s="672">
        <f t="shared" si="7"/>
        <v>405000</v>
      </c>
      <c r="I187" s="673"/>
      <c r="J187" s="593" t="s">
        <v>991</v>
      </c>
    </row>
    <row r="188" spans="1:10" ht="19.5" customHeight="1">
      <c r="A188" s="574"/>
      <c r="B188" s="678" t="s">
        <v>2001</v>
      </c>
      <c r="C188" s="679">
        <v>1979</v>
      </c>
      <c r="D188" s="680" t="s">
        <v>1848</v>
      </c>
      <c r="E188" s="670">
        <v>405000</v>
      </c>
      <c r="F188" s="651"/>
      <c r="G188" s="652"/>
      <c r="H188" s="672">
        <f t="shared" si="7"/>
        <v>405000</v>
      </c>
      <c r="I188" s="673"/>
      <c r="J188" s="593"/>
    </row>
    <row r="189" spans="1:10" ht="19.5" customHeight="1">
      <c r="A189" s="574"/>
      <c r="B189" s="683" t="s">
        <v>1758</v>
      </c>
      <c r="C189" s="576">
        <v>2000</v>
      </c>
      <c r="D189" s="577" t="s">
        <v>139</v>
      </c>
      <c r="E189" s="670">
        <v>405000</v>
      </c>
      <c r="F189" s="840"/>
      <c r="G189" s="841"/>
      <c r="H189" s="672">
        <f t="shared" si="7"/>
        <v>405000</v>
      </c>
      <c r="I189" s="673"/>
      <c r="J189" s="593"/>
    </row>
    <row r="190" spans="1:10" ht="19.5" customHeight="1">
      <c r="A190" s="574"/>
      <c r="B190" s="683" t="s">
        <v>66</v>
      </c>
      <c r="C190" s="576">
        <v>1978</v>
      </c>
      <c r="D190" s="577" t="s">
        <v>63</v>
      </c>
      <c r="E190" s="670">
        <v>405000</v>
      </c>
      <c r="F190" s="840"/>
      <c r="G190" s="670"/>
      <c r="H190" s="672">
        <f>SUM(E190:G190)</f>
        <v>405000</v>
      </c>
      <c r="I190" s="673"/>
      <c r="J190" s="593"/>
    </row>
    <row r="191" spans="1:10" ht="19.5" customHeight="1">
      <c r="A191" s="574"/>
      <c r="B191" s="683" t="s">
        <v>69</v>
      </c>
      <c r="C191" s="576">
        <v>1963</v>
      </c>
      <c r="D191" s="577" t="s">
        <v>1850</v>
      </c>
      <c r="E191" s="670">
        <v>405000</v>
      </c>
      <c r="F191" s="840"/>
      <c r="G191" s="670"/>
      <c r="H191" s="672">
        <f>SUM(E191:G191)</f>
        <v>405000</v>
      </c>
      <c r="I191" s="673"/>
      <c r="J191" s="593"/>
    </row>
    <row r="192" spans="1:10" ht="19.5" customHeight="1">
      <c r="A192" s="574"/>
      <c r="B192" s="683" t="s">
        <v>67</v>
      </c>
      <c r="C192" s="576">
        <v>1985</v>
      </c>
      <c r="D192" s="577" t="s">
        <v>68</v>
      </c>
      <c r="E192" s="670">
        <v>405000</v>
      </c>
      <c r="F192" s="840"/>
      <c r="G192" s="670"/>
      <c r="H192" s="672">
        <f>SUM(E192:G192)</f>
        <v>405000</v>
      </c>
      <c r="I192" s="673"/>
      <c r="J192" s="593"/>
    </row>
    <row r="193" spans="1:10" ht="19.5" customHeight="1">
      <c r="A193" s="574">
        <v>42</v>
      </c>
      <c r="B193" s="1352" t="s">
        <v>1037</v>
      </c>
      <c r="C193" s="1353">
        <v>1975</v>
      </c>
      <c r="D193" s="680" t="s">
        <v>1855</v>
      </c>
      <c r="E193" s="1347">
        <v>405000</v>
      </c>
      <c r="F193" s="1348">
        <v>1</v>
      </c>
      <c r="G193" s="1354">
        <v>405000</v>
      </c>
      <c r="H193" s="1349">
        <f>E193+G193</f>
        <v>810000</v>
      </c>
      <c r="I193" s="673"/>
      <c r="J193" s="593" t="s">
        <v>991</v>
      </c>
    </row>
    <row r="194" spans="1:10" ht="19.5" customHeight="1">
      <c r="A194" s="574">
        <v>43</v>
      </c>
      <c r="B194" s="1355" t="s">
        <v>1038</v>
      </c>
      <c r="C194" s="1356">
        <v>1961</v>
      </c>
      <c r="D194" s="1344" t="s">
        <v>348</v>
      </c>
      <c r="E194" s="1347">
        <v>405000</v>
      </c>
      <c r="F194" s="1357">
        <v>1</v>
      </c>
      <c r="G194" s="1354">
        <v>405000</v>
      </c>
      <c r="H194" s="1349">
        <f>E194+G194</f>
        <v>810000</v>
      </c>
      <c r="I194" s="673"/>
      <c r="J194" s="593" t="s">
        <v>991</v>
      </c>
    </row>
    <row r="195" spans="1:10" ht="19.5" customHeight="1">
      <c r="A195" s="574">
        <v>44</v>
      </c>
      <c r="B195" s="1355" t="s">
        <v>1039</v>
      </c>
      <c r="C195" s="1356">
        <v>1959</v>
      </c>
      <c r="D195" s="1344" t="s">
        <v>348</v>
      </c>
      <c r="E195" s="1347">
        <v>405000</v>
      </c>
      <c r="F195" s="1357">
        <v>1</v>
      </c>
      <c r="G195" s="1354">
        <v>405000</v>
      </c>
      <c r="H195" s="1349">
        <f>SUM(E195:G195)</f>
        <v>810001</v>
      </c>
      <c r="I195" s="673"/>
      <c r="J195" s="593"/>
    </row>
    <row r="196" spans="1:10" ht="19.5" customHeight="1">
      <c r="A196" s="574">
        <v>45</v>
      </c>
      <c r="B196" s="1355" t="s">
        <v>1040</v>
      </c>
      <c r="C196" s="1356">
        <v>1972</v>
      </c>
      <c r="D196" s="1344" t="s">
        <v>2335</v>
      </c>
      <c r="E196" s="1347">
        <v>405000</v>
      </c>
      <c r="F196" s="1357">
        <v>1</v>
      </c>
      <c r="G196" s="1354">
        <v>405000</v>
      </c>
      <c r="H196" s="1349">
        <f>SUM(E196:G196)</f>
        <v>810001</v>
      </c>
      <c r="I196" s="673"/>
      <c r="J196" s="593"/>
    </row>
    <row r="197" spans="1:10" ht="19.5" customHeight="1">
      <c r="A197" s="574">
        <v>46</v>
      </c>
      <c r="B197" s="1355" t="s">
        <v>1035</v>
      </c>
      <c r="C197" s="1356">
        <v>1985</v>
      </c>
      <c r="D197" s="680" t="s">
        <v>1036</v>
      </c>
      <c r="E197" s="1347">
        <v>405000</v>
      </c>
      <c r="F197" s="1357">
        <v>1</v>
      </c>
      <c r="G197" s="1354">
        <v>405000</v>
      </c>
      <c r="H197" s="1349">
        <f>SUM(E197:G197)</f>
        <v>810001</v>
      </c>
      <c r="I197" s="673"/>
      <c r="J197" s="593"/>
    </row>
    <row r="198" spans="1:10" ht="19.5" customHeight="1">
      <c r="A198" s="582"/>
      <c r="B198" s="1351" t="s">
        <v>2672</v>
      </c>
      <c r="C198" s="1351"/>
      <c r="D198" s="1351"/>
      <c r="E198" s="659">
        <f>SUM(E147:E197)</f>
        <v>20655000</v>
      </c>
      <c r="F198" s="659"/>
      <c r="G198" s="659">
        <f>SUM(G193:G197)</f>
        <v>2025000</v>
      </c>
      <c r="H198" s="659">
        <f>G198+E198</f>
        <v>22680000</v>
      </c>
      <c r="I198" s="587"/>
      <c r="J198" s="871"/>
    </row>
    <row r="199" spans="1:10" ht="19.5" customHeight="1">
      <c r="A199" s="1584" t="s">
        <v>2368</v>
      </c>
      <c r="B199" s="1585"/>
      <c r="C199" s="1585"/>
      <c r="D199" s="1585"/>
      <c r="E199" s="1586"/>
      <c r="F199" s="588"/>
      <c r="G199" s="588"/>
      <c r="H199" s="681"/>
      <c r="I199" s="589"/>
      <c r="J199" s="872"/>
    </row>
    <row r="200" spans="1:10" ht="19.5" customHeight="1">
      <c r="A200" s="682">
        <v>1</v>
      </c>
      <c r="B200" s="683" t="s">
        <v>138</v>
      </c>
      <c r="C200" s="576">
        <v>2005</v>
      </c>
      <c r="D200" s="577" t="s">
        <v>139</v>
      </c>
      <c r="E200" s="684">
        <v>540000</v>
      </c>
      <c r="F200" s="638"/>
      <c r="G200" s="685"/>
      <c r="H200" s="572">
        <f aca="true" t="shared" si="8" ref="H200:H207">E200+G200</f>
        <v>540000</v>
      </c>
      <c r="I200" s="581"/>
      <c r="J200" s="593"/>
    </row>
    <row r="201" spans="1:10" ht="19.5" customHeight="1">
      <c r="A201" s="682">
        <v>2</v>
      </c>
      <c r="B201" s="683" t="s">
        <v>140</v>
      </c>
      <c r="C201" s="576">
        <v>2005</v>
      </c>
      <c r="D201" s="577" t="s">
        <v>139</v>
      </c>
      <c r="E201" s="684">
        <v>540000</v>
      </c>
      <c r="F201" s="638"/>
      <c r="G201" s="685"/>
      <c r="H201" s="572">
        <f t="shared" si="8"/>
        <v>540000</v>
      </c>
      <c r="I201" s="581"/>
      <c r="J201" s="593"/>
    </row>
    <row r="202" spans="1:10" ht="19.5" customHeight="1">
      <c r="A202" s="682">
        <v>3</v>
      </c>
      <c r="B202" s="683" t="s">
        <v>1761</v>
      </c>
      <c r="C202" s="576">
        <v>2011</v>
      </c>
      <c r="D202" s="577" t="s">
        <v>2813</v>
      </c>
      <c r="E202" s="684">
        <v>540000</v>
      </c>
      <c r="F202" s="638"/>
      <c r="G202" s="685"/>
      <c r="H202" s="572">
        <f t="shared" si="8"/>
        <v>540000</v>
      </c>
      <c r="I202" s="581"/>
      <c r="J202" s="593"/>
    </row>
    <row r="203" spans="1:10" ht="19.5" customHeight="1">
      <c r="A203" s="682">
        <v>4</v>
      </c>
      <c r="B203" s="683" t="s">
        <v>1762</v>
      </c>
      <c r="C203" s="576">
        <v>2011</v>
      </c>
      <c r="D203" s="577" t="s">
        <v>2813</v>
      </c>
      <c r="E203" s="684">
        <v>540000</v>
      </c>
      <c r="F203" s="638"/>
      <c r="G203" s="685"/>
      <c r="H203" s="572">
        <f t="shared" si="8"/>
        <v>540000</v>
      </c>
      <c r="I203" s="581"/>
      <c r="J203" s="593"/>
    </row>
    <row r="204" spans="1:10" ht="19.5" customHeight="1">
      <c r="A204" s="682">
        <v>5</v>
      </c>
      <c r="B204" s="683" t="s">
        <v>142</v>
      </c>
      <c r="C204" s="576">
        <v>2007</v>
      </c>
      <c r="D204" s="665" t="s">
        <v>350</v>
      </c>
      <c r="E204" s="684">
        <v>540000</v>
      </c>
      <c r="F204" s="638"/>
      <c r="G204" s="685"/>
      <c r="H204" s="572">
        <f t="shared" si="8"/>
        <v>540000</v>
      </c>
      <c r="I204" s="581"/>
      <c r="J204" s="593"/>
    </row>
    <row r="205" spans="1:10" ht="19.5" customHeight="1">
      <c r="A205" s="682">
        <v>6</v>
      </c>
      <c r="B205" s="683" t="s">
        <v>1763</v>
      </c>
      <c r="C205" s="576">
        <v>2007</v>
      </c>
      <c r="D205" s="665" t="s">
        <v>350</v>
      </c>
      <c r="E205" s="684">
        <v>540000</v>
      </c>
      <c r="F205" s="638"/>
      <c r="G205" s="685"/>
      <c r="H205" s="572">
        <f t="shared" si="8"/>
        <v>540000</v>
      </c>
      <c r="I205" s="581"/>
      <c r="J205" s="593"/>
    </row>
    <row r="206" spans="1:12" ht="19.5" customHeight="1">
      <c r="A206" s="682">
        <v>7</v>
      </c>
      <c r="B206" s="683" t="s">
        <v>1862</v>
      </c>
      <c r="C206" s="576">
        <v>2011</v>
      </c>
      <c r="D206" s="665" t="s">
        <v>350</v>
      </c>
      <c r="E206" s="684">
        <v>540000</v>
      </c>
      <c r="F206" s="638"/>
      <c r="G206" s="685"/>
      <c r="H206" s="572">
        <f t="shared" si="8"/>
        <v>540000</v>
      </c>
      <c r="I206" s="581"/>
      <c r="J206" s="593"/>
      <c r="L206" s="559">
        <f>540*9</f>
        <v>4860</v>
      </c>
    </row>
    <row r="207" spans="1:10" ht="19.5" customHeight="1">
      <c r="A207" s="682">
        <v>8</v>
      </c>
      <c r="B207" s="683" t="s">
        <v>1279</v>
      </c>
      <c r="C207" s="576">
        <v>2011</v>
      </c>
      <c r="D207" s="577" t="s">
        <v>361</v>
      </c>
      <c r="E207" s="684">
        <v>540000</v>
      </c>
      <c r="F207" s="638"/>
      <c r="G207" s="685"/>
      <c r="H207" s="572">
        <f t="shared" si="8"/>
        <v>540000</v>
      </c>
      <c r="I207" s="581"/>
      <c r="J207" s="593"/>
    </row>
    <row r="208" spans="1:10" ht="19.5" customHeight="1">
      <c r="A208" s="682">
        <v>9</v>
      </c>
      <c r="B208" s="683" t="s">
        <v>141</v>
      </c>
      <c r="C208" s="576">
        <v>2009</v>
      </c>
      <c r="D208" s="577" t="s">
        <v>361</v>
      </c>
      <c r="E208" s="684">
        <v>540000</v>
      </c>
      <c r="F208" s="638"/>
      <c r="G208" s="685"/>
      <c r="H208" s="572">
        <f>E208+G208</f>
        <v>540000</v>
      </c>
      <c r="I208" s="589"/>
      <c r="J208" s="872" t="s">
        <v>991</v>
      </c>
    </row>
    <row r="209" spans="1:10" ht="19.5" customHeight="1">
      <c r="A209" s="682">
        <v>10</v>
      </c>
      <c r="B209" s="683" t="s">
        <v>143</v>
      </c>
      <c r="C209" s="576">
        <v>2007</v>
      </c>
      <c r="D209" s="577" t="s">
        <v>361</v>
      </c>
      <c r="E209" s="684">
        <v>540000</v>
      </c>
      <c r="F209" s="638"/>
      <c r="G209" s="685"/>
      <c r="H209" s="572">
        <f>E209+G209</f>
        <v>540000</v>
      </c>
      <c r="I209" s="581"/>
      <c r="J209" s="593" t="s">
        <v>991</v>
      </c>
    </row>
    <row r="210" spans="1:10" ht="19.5" customHeight="1">
      <c r="A210" s="682">
        <v>11</v>
      </c>
      <c r="B210" s="902" t="s">
        <v>64</v>
      </c>
      <c r="C210" s="903">
        <v>2010</v>
      </c>
      <c r="D210" s="665" t="s">
        <v>65</v>
      </c>
      <c r="E210" s="684">
        <v>540000</v>
      </c>
      <c r="F210" s="638"/>
      <c r="G210" s="685"/>
      <c r="H210" s="572">
        <f>G210+E210</f>
        <v>540000</v>
      </c>
      <c r="I210" s="581"/>
      <c r="J210" s="593"/>
    </row>
    <row r="211" spans="1:10" ht="19.5" customHeight="1">
      <c r="A211" s="682">
        <v>12</v>
      </c>
      <c r="B211" s="1355" t="s">
        <v>1041</v>
      </c>
      <c r="C211" s="1356">
        <v>2004</v>
      </c>
      <c r="D211" s="1344" t="s">
        <v>347</v>
      </c>
      <c r="E211" s="1362">
        <v>540000</v>
      </c>
      <c r="F211" s="1363">
        <v>1</v>
      </c>
      <c r="G211" s="1364">
        <v>540000</v>
      </c>
      <c r="H211" s="1339">
        <f>G211+E211</f>
        <v>1080000</v>
      </c>
      <c r="I211" s="1365"/>
      <c r="J211" s="593"/>
    </row>
    <row r="212" spans="1:10" ht="19.5" customHeight="1">
      <c r="A212" s="615"/>
      <c r="B212" s="1588" t="s">
        <v>2672</v>
      </c>
      <c r="C212" s="1588"/>
      <c r="D212" s="1588"/>
      <c r="E212" s="598">
        <f>SUM(E200:E211)</f>
        <v>6480000</v>
      </c>
      <c r="F212" s="686"/>
      <c r="G212" s="1358">
        <v>540000</v>
      </c>
      <c r="H212" s="675">
        <f>G212+E212</f>
        <v>7020000</v>
      </c>
      <c r="I212" s="687"/>
      <c r="J212" s="880"/>
    </row>
    <row r="213" spans="1:10" ht="19.5" customHeight="1">
      <c r="A213" s="1584" t="s">
        <v>2367</v>
      </c>
      <c r="B213" s="1585"/>
      <c r="C213" s="1585"/>
      <c r="D213" s="1586"/>
      <c r="E213" s="675"/>
      <c r="F213" s="675"/>
      <c r="G213" s="675"/>
      <c r="H213" s="572"/>
      <c r="I213" s="676"/>
      <c r="J213" s="872"/>
    </row>
    <row r="214" spans="1:10" ht="19.5" customHeight="1">
      <c r="A214" s="688">
        <v>1</v>
      </c>
      <c r="B214" s="594" t="s">
        <v>144</v>
      </c>
      <c r="C214" s="897">
        <v>1948</v>
      </c>
      <c r="D214" s="665" t="s">
        <v>350</v>
      </c>
      <c r="E214" s="578">
        <v>540000</v>
      </c>
      <c r="F214" s="579"/>
      <c r="G214" s="638"/>
      <c r="H214" s="572">
        <f>E214+G214</f>
        <v>540000</v>
      </c>
      <c r="I214" s="581"/>
      <c r="J214" s="593"/>
    </row>
    <row r="215" spans="1:10" ht="19.5" customHeight="1">
      <c r="A215" s="689">
        <v>2</v>
      </c>
      <c r="B215" s="594" t="s">
        <v>1764</v>
      </c>
      <c r="C215" s="897">
        <v>1943</v>
      </c>
      <c r="D215" s="665" t="s">
        <v>350</v>
      </c>
      <c r="E215" s="578">
        <v>540000</v>
      </c>
      <c r="F215" s="579"/>
      <c r="G215" s="638"/>
      <c r="H215" s="572">
        <f>E215+G215</f>
        <v>540000</v>
      </c>
      <c r="I215" s="581"/>
      <c r="J215" s="593"/>
    </row>
    <row r="216" spans="1:10" ht="19.5" customHeight="1">
      <c r="A216" s="688">
        <v>3</v>
      </c>
      <c r="B216" s="594" t="s">
        <v>145</v>
      </c>
      <c r="C216" s="897">
        <v>1950</v>
      </c>
      <c r="D216" s="573" t="s">
        <v>157</v>
      </c>
      <c r="E216" s="578">
        <v>540000</v>
      </c>
      <c r="F216" s="579"/>
      <c r="G216" s="638"/>
      <c r="H216" s="572">
        <f>E216+G216</f>
        <v>540000</v>
      </c>
      <c r="I216" s="581"/>
      <c r="J216" s="593"/>
    </row>
    <row r="217" spans="1:10" ht="19.5" customHeight="1">
      <c r="A217" s="689">
        <v>4</v>
      </c>
      <c r="B217" s="594" t="s">
        <v>148</v>
      </c>
      <c r="C217" s="897">
        <v>1954</v>
      </c>
      <c r="D217" s="573" t="s">
        <v>362</v>
      </c>
      <c r="E217" s="578">
        <v>540000</v>
      </c>
      <c r="F217" s="579"/>
      <c r="G217" s="638"/>
      <c r="H217" s="572">
        <f>E217+G217</f>
        <v>540000</v>
      </c>
      <c r="I217" s="581"/>
      <c r="J217" s="593"/>
    </row>
    <row r="218" spans="1:10" ht="19.5" customHeight="1">
      <c r="A218" s="688">
        <v>5</v>
      </c>
      <c r="B218" s="591" t="s">
        <v>33</v>
      </c>
      <c r="C218" s="898">
        <v>1930</v>
      </c>
      <c r="D218" s="577" t="s">
        <v>2813</v>
      </c>
      <c r="E218" s="578">
        <v>540000</v>
      </c>
      <c r="F218" s="579"/>
      <c r="G218" s="663"/>
      <c r="H218" s="572">
        <f>E218+G218</f>
        <v>540000</v>
      </c>
      <c r="I218" s="581"/>
      <c r="J218" s="593"/>
    </row>
    <row r="219" spans="1:10" ht="19.5" customHeight="1">
      <c r="A219" s="689">
        <v>6</v>
      </c>
      <c r="B219" s="683" t="s">
        <v>1765</v>
      </c>
      <c r="C219" s="899">
        <v>1946</v>
      </c>
      <c r="D219" s="690" t="s">
        <v>40</v>
      </c>
      <c r="E219" s="578">
        <v>540000</v>
      </c>
      <c r="F219" s="578"/>
      <c r="G219" s="638"/>
      <c r="H219" s="572">
        <f>G219+E219</f>
        <v>540000</v>
      </c>
      <c r="I219" s="676"/>
      <c r="J219" s="872" t="s">
        <v>991</v>
      </c>
    </row>
    <row r="220" spans="1:10" ht="19.5" customHeight="1">
      <c r="A220" s="688">
        <v>7</v>
      </c>
      <c r="B220" s="683" t="s">
        <v>1461</v>
      </c>
      <c r="C220" s="899">
        <v>1929</v>
      </c>
      <c r="D220" s="690" t="s">
        <v>2813</v>
      </c>
      <c r="E220" s="578">
        <v>540000</v>
      </c>
      <c r="F220" s="578"/>
      <c r="G220" s="638"/>
      <c r="H220" s="572">
        <f>G220+E220</f>
        <v>540000</v>
      </c>
      <c r="I220" s="676"/>
      <c r="J220" s="872" t="s">
        <v>991</v>
      </c>
    </row>
    <row r="221" spans="1:10" ht="19.5" customHeight="1">
      <c r="A221" s="689">
        <v>8</v>
      </c>
      <c r="B221" s="594" t="s">
        <v>149</v>
      </c>
      <c r="C221" s="897">
        <v>1952</v>
      </c>
      <c r="D221" s="573" t="s">
        <v>363</v>
      </c>
      <c r="E221" s="578">
        <v>540000</v>
      </c>
      <c r="F221" s="579"/>
      <c r="G221" s="638"/>
      <c r="H221" s="601">
        <f aca="true" t="shared" si="9" ref="H221:H229">E221+G221</f>
        <v>540000</v>
      </c>
      <c r="I221" s="676"/>
      <c r="J221" s="872" t="s">
        <v>991</v>
      </c>
    </row>
    <row r="222" spans="1:10" ht="19.5" customHeight="1">
      <c r="A222" s="688">
        <v>9</v>
      </c>
      <c r="B222" s="594" t="s">
        <v>147</v>
      </c>
      <c r="C222" s="897">
        <v>1936</v>
      </c>
      <c r="D222" s="665" t="s">
        <v>350</v>
      </c>
      <c r="E222" s="578">
        <v>540000</v>
      </c>
      <c r="F222" s="579"/>
      <c r="G222" s="638"/>
      <c r="H222" s="601">
        <f t="shared" si="9"/>
        <v>540000</v>
      </c>
      <c r="I222" s="676"/>
      <c r="J222" s="872" t="s">
        <v>991</v>
      </c>
    </row>
    <row r="223" spans="1:10" ht="19.5" customHeight="1">
      <c r="A223" s="689">
        <v>10</v>
      </c>
      <c r="B223" s="594" t="s">
        <v>2337</v>
      </c>
      <c r="C223" s="897">
        <v>1954</v>
      </c>
      <c r="D223" s="665" t="s">
        <v>365</v>
      </c>
      <c r="E223" s="578">
        <v>540000</v>
      </c>
      <c r="F223" s="579"/>
      <c r="G223" s="638"/>
      <c r="H223" s="601">
        <f t="shared" si="9"/>
        <v>540000</v>
      </c>
      <c r="I223" s="676"/>
      <c r="J223" s="872" t="s">
        <v>991</v>
      </c>
    </row>
    <row r="224" spans="1:10" ht="19.5" customHeight="1">
      <c r="A224" s="688">
        <v>11</v>
      </c>
      <c r="B224" s="594" t="s">
        <v>872</v>
      </c>
      <c r="C224" s="897">
        <v>1947</v>
      </c>
      <c r="D224" s="665" t="s">
        <v>351</v>
      </c>
      <c r="E224" s="578">
        <v>540000</v>
      </c>
      <c r="F224" s="579"/>
      <c r="G224" s="638"/>
      <c r="H224" s="601">
        <f t="shared" si="9"/>
        <v>540000</v>
      </c>
      <c r="I224" s="676"/>
      <c r="J224" s="872" t="s">
        <v>991</v>
      </c>
    </row>
    <row r="225" spans="1:10" ht="19.5" customHeight="1">
      <c r="A225" s="689">
        <v>12</v>
      </c>
      <c r="B225" s="594" t="s">
        <v>146</v>
      </c>
      <c r="C225" s="897">
        <v>1945</v>
      </c>
      <c r="D225" s="577" t="s">
        <v>355</v>
      </c>
      <c r="E225" s="578">
        <v>540000</v>
      </c>
      <c r="F225" s="579"/>
      <c r="G225" s="663"/>
      <c r="H225" s="601">
        <f t="shared" si="9"/>
        <v>540000</v>
      </c>
      <c r="I225" s="581"/>
      <c r="J225" s="872" t="s">
        <v>991</v>
      </c>
    </row>
    <row r="226" spans="1:10" ht="19.5" customHeight="1">
      <c r="A226" s="688">
        <v>13</v>
      </c>
      <c r="B226" s="667" t="s">
        <v>1863</v>
      </c>
      <c r="C226" s="900">
        <v>1952</v>
      </c>
      <c r="D226" s="669" t="s">
        <v>1848</v>
      </c>
      <c r="E226" s="578">
        <v>540000</v>
      </c>
      <c r="F226" s="651"/>
      <c r="G226" s="671"/>
      <c r="H226" s="672">
        <f t="shared" si="9"/>
        <v>540000</v>
      </c>
      <c r="I226" s="581"/>
      <c r="J226" s="872" t="s">
        <v>991</v>
      </c>
    </row>
    <row r="227" spans="1:10" ht="19.5" customHeight="1">
      <c r="A227" s="689">
        <v>14</v>
      </c>
      <c r="B227" s="667" t="s">
        <v>1864</v>
      </c>
      <c r="C227" s="900">
        <v>1941</v>
      </c>
      <c r="D227" s="669" t="s">
        <v>1850</v>
      </c>
      <c r="E227" s="578">
        <v>540000</v>
      </c>
      <c r="F227" s="651"/>
      <c r="G227" s="671"/>
      <c r="H227" s="672">
        <f t="shared" si="9"/>
        <v>540000</v>
      </c>
      <c r="I227" s="581"/>
      <c r="J227" s="872" t="s">
        <v>991</v>
      </c>
    </row>
    <row r="228" spans="1:10" ht="19.5" customHeight="1">
      <c r="A228" s="688">
        <v>15</v>
      </c>
      <c r="B228" s="667" t="s">
        <v>1865</v>
      </c>
      <c r="C228" s="900">
        <v>1939</v>
      </c>
      <c r="D228" s="669" t="s">
        <v>1848</v>
      </c>
      <c r="E228" s="578">
        <v>540000</v>
      </c>
      <c r="F228" s="651"/>
      <c r="G228" s="671"/>
      <c r="H228" s="672">
        <f t="shared" si="9"/>
        <v>540000</v>
      </c>
      <c r="I228" s="581"/>
      <c r="J228" s="872" t="s">
        <v>991</v>
      </c>
    </row>
    <row r="229" spans="1:10" ht="19.5" customHeight="1">
      <c r="A229" s="689">
        <v>16</v>
      </c>
      <c r="B229" s="667" t="s">
        <v>1866</v>
      </c>
      <c r="C229" s="900">
        <v>1928</v>
      </c>
      <c r="D229" s="669" t="s">
        <v>1848</v>
      </c>
      <c r="E229" s="578">
        <v>540000</v>
      </c>
      <c r="F229" s="651"/>
      <c r="G229" s="671"/>
      <c r="H229" s="672">
        <f t="shared" si="9"/>
        <v>540000</v>
      </c>
      <c r="I229" s="581"/>
      <c r="J229" s="593"/>
    </row>
    <row r="230" spans="1:10" ht="19.5" customHeight="1">
      <c r="A230" s="688">
        <v>17</v>
      </c>
      <c r="B230" s="667" t="s">
        <v>61</v>
      </c>
      <c r="C230" s="915">
        <v>1946</v>
      </c>
      <c r="D230" s="669" t="s">
        <v>62</v>
      </c>
      <c r="E230" s="578">
        <v>540000</v>
      </c>
      <c r="F230" s="840"/>
      <c r="G230" s="916"/>
      <c r="H230" s="672">
        <f>G230+E230</f>
        <v>540000</v>
      </c>
      <c r="I230" s="581"/>
      <c r="J230" s="593"/>
    </row>
    <row r="231" spans="1:10" ht="19.5" customHeight="1">
      <c r="A231" s="689">
        <v>18</v>
      </c>
      <c r="B231" s="667" t="s">
        <v>94</v>
      </c>
      <c r="C231" s="915">
        <v>1934</v>
      </c>
      <c r="D231" s="669" t="s">
        <v>63</v>
      </c>
      <c r="E231" s="578">
        <v>540000</v>
      </c>
      <c r="F231" s="840"/>
      <c r="G231" s="916"/>
      <c r="H231" s="672">
        <f>G231+E231</f>
        <v>540000</v>
      </c>
      <c r="I231" s="581"/>
      <c r="J231" s="593"/>
    </row>
    <row r="232" spans="1:10" ht="19.5" customHeight="1">
      <c r="A232" s="615"/>
      <c r="B232" s="1578" t="s">
        <v>2672</v>
      </c>
      <c r="C232" s="1579"/>
      <c r="D232" s="1580"/>
      <c r="E232" s="659">
        <f>SUM(E214:E231)</f>
        <v>9720000</v>
      </c>
      <c r="F232" s="659"/>
      <c r="G232" s="659"/>
      <c r="H232" s="659">
        <f>G232+E232</f>
        <v>9720000</v>
      </c>
      <c r="I232" s="687"/>
      <c r="J232" s="880"/>
    </row>
    <row r="233" spans="1:10" ht="19.5" customHeight="1">
      <c r="A233" s="1581" t="s">
        <v>2366</v>
      </c>
      <c r="B233" s="1582"/>
      <c r="C233" s="1582"/>
      <c r="D233" s="1583"/>
      <c r="E233" s="675"/>
      <c r="F233" s="588"/>
      <c r="G233" s="588"/>
      <c r="H233" s="572"/>
      <c r="I233" s="589"/>
      <c r="J233" s="872"/>
    </row>
    <row r="234" spans="1:10" ht="19.5" customHeight="1">
      <c r="A234" s="574">
        <v>1</v>
      </c>
      <c r="B234" s="575" t="s">
        <v>158</v>
      </c>
      <c r="C234" s="641">
        <v>1992</v>
      </c>
      <c r="D234" s="577" t="s">
        <v>159</v>
      </c>
      <c r="E234" s="578">
        <v>540000</v>
      </c>
      <c r="F234" s="579"/>
      <c r="G234" s="638"/>
      <c r="H234" s="572">
        <f>E234+G234</f>
        <v>540000</v>
      </c>
      <c r="I234" s="581"/>
      <c r="J234" s="593"/>
    </row>
    <row r="235" spans="1:10" ht="19.5" customHeight="1">
      <c r="A235" s="574">
        <v>2</v>
      </c>
      <c r="B235" s="575" t="s">
        <v>161</v>
      </c>
      <c r="C235" s="641">
        <v>1992</v>
      </c>
      <c r="D235" s="577" t="s">
        <v>359</v>
      </c>
      <c r="E235" s="578">
        <v>540000</v>
      </c>
      <c r="F235" s="579"/>
      <c r="G235" s="638"/>
      <c r="H235" s="572">
        <f aca="true" t="shared" si="10" ref="H235:H257">E235+G235</f>
        <v>540000</v>
      </c>
      <c r="I235" s="581"/>
      <c r="J235" s="593"/>
    </row>
    <row r="236" spans="1:10" ht="19.5" customHeight="1">
      <c r="A236" s="574">
        <v>3</v>
      </c>
      <c r="B236" s="591" t="s">
        <v>169</v>
      </c>
      <c r="C236" s="642">
        <v>1970</v>
      </c>
      <c r="D236" s="577" t="s">
        <v>359</v>
      </c>
      <c r="E236" s="578">
        <v>540000</v>
      </c>
      <c r="F236" s="579"/>
      <c r="G236" s="638"/>
      <c r="H236" s="572">
        <f t="shared" si="10"/>
        <v>540000</v>
      </c>
      <c r="I236" s="581"/>
      <c r="J236" s="593"/>
    </row>
    <row r="237" spans="1:10" ht="19.5" customHeight="1">
      <c r="A237" s="574">
        <v>4</v>
      </c>
      <c r="B237" s="575" t="s">
        <v>506</v>
      </c>
      <c r="C237" s="641">
        <v>1969</v>
      </c>
      <c r="D237" s="577" t="s">
        <v>2826</v>
      </c>
      <c r="E237" s="578">
        <v>540000</v>
      </c>
      <c r="F237" s="579"/>
      <c r="G237" s="638"/>
      <c r="H237" s="572">
        <f t="shared" si="10"/>
        <v>540000</v>
      </c>
      <c r="I237" s="581"/>
      <c r="J237" s="593"/>
    </row>
    <row r="238" spans="1:10" ht="19.5" customHeight="1">
      <c r="A238" s="574">
        <v>5</v>
      </c>
      <c r="B238" s="575" t="s">
        <v>508</v>
      </c>
      <c r="C238" s="641">
        <v>1961</v>
      </c>
      <c r="D238" s="600" t="s">
        <v>2826</v>
      </c>
      <c r="E238" s="578">
        <v>540000</v>
      </c>
      <c r="F238" s="579"/>
      <c r="G238" s="638"/>
      <c r="H238" s="572">
        <f t="shared" si="10"/>
        <v>540000</v>
      </c>
      <c r="I238" s="581"/>
      <c r="J238" s="593"/>
    </row>
    <row r="239" spans="1:10" ht="19.5" customHeight="1">
      <c r="A239" s="574">
        <v>6</v>
      </c>
      <c r="B239" s="575" t="s">
        <v>151</v>
      </c>
      <c r="C239" s="641">
        <v>1970</v>
      </c>
      <c r="D239" s="577" t="s">
        <v>2813</v>
      </c>
      <c r="E239" s="578">
        <v>540000</v>
      </c>
      <c r="F239" s="579"/>
      <c r="G239" s="638"/>
      <c r="H239" s="572">
        <f t="shared" si="10"/>
        <v>540000</v>
      </c>
      <c r="I239" s="581"/>
      <c r="J239" s="593"/>
    </row>
    <row r="240" spans="1:10" ht="19.5" customHeight="1">
      <c r="A240" s="574">
        <v>7</v>
      </c>
      <c r="B240" s="575" t="s">
        <v>507</v>
      </c>
      <c r="C240" s="641">
        <v>1988</v>
      </c>
      <c r="D240" s="600" t="s">
        <v>350</v>
      </c>
      <c r="E240" s="578">
        <v>540000</v>
      </c>
      <c r="F240" s="579"/>
      <c r="G240" s="638"/>
      <c r="H240" s="572">
        <f t="shared" si="10"/>
        <v>540000</v>
      </c>
      <c r="I240" s="581"/>
      <c r="J240" s="593"/>
    </row>
    <row r="241" spans="1:10" ht="19.5" customHeight="1">
      <c r="A241" s="574">
        <v>8</v>
      </c>
      <c r="B241" s="575" t="s">
        <v>162</v>
      </c>
      <c r="C241" s="641">
        <v>1986</v>
      </c>
      <c r="D241" s="600" t="s">
        <v>350</v>
      </c>
      <c r="E241" s="578">
        <v>540000</v>
      </c>
      <c r="F241" s="579"/>
      <c r="G241" s="638"/>
      <c r="H241" s="572">
        <f t="shared" si="10"/>
        <v>540000</v>
      </c>
      <c r="I241" s="581"/>
      <c r="J241" s="593"/>
    </row>
    <row r="242" spans="1:10" ht="19.5" customHeight="1">
      <c r="A242" s="574">
        <v>9</v>
      </c>
      <c r="B242" s="591" t="s">
        <v>509</v>
      </c>
      <c r="C242" s="642">
        <v>1969</v>
      </c>
      <c r="D242" s="600" t="s">
        <v>350</v>
      </c>
      <c r="E242" s="578">
        <v>540000</v>
      </c>
      <c r="F242" s="579"/>
      <c r="G242" s="638"/>
      <c r="H242" s="572">
        <f t="shared" si="10"/>
        <v>540000</v>
      </c>
      <c r="I242" s="581"/>
      <c r="J242" s="593"/>
    </row>
    <row r="243" spans="1:10" ht="19.5" customHeight="1">
      <c r="A243" s="574">
        <v>10</v>
      </c>
      <c r="B243" s="591" t="s">
        <v>170</v>
      </c>
      <c r="C243" s="642">
        <v>1964</v>
      </c>
      <c r="D243" s="600" t="s">
        <v>350</v>
      </c>
      <c r="E243" s="578">
        <v>540000</v>
      </c>
      <c r="F243" s="579"/>
      <c r="G243" s="638"/>
      <c r="H243" s="572">
        <f t="shared" si="10"/>
        <v>540000</v>
      </c>
      <c r="I243" s="581"/>
      <c r="J243" s="593"/>
    </row>
    <row r="244" spans="1:10" ht="19.5" customHeight="1">
      <c r="A244" s="574">
        <v>11</v>
      </c>
      <c r="B244" s="591" t="s">
        <v>174</v>
      </c>
      <c r="C244" s="642">
        <v>1956</v>
      </c>
      <c r="D244" s="600" t="s">
        <v>350</v>
      </c>
      <c r="E244" s="578">
        <v>540000</v>
      </c>
      <c r="F244" s="579"/>
      <c r="G244" s="638"/>
      <c r="H244" s="572">
        <f t="shared" si="10"/>
        <v>540000</v>
      </c>
      <c r="I244" s="581"/>
      <c r="J244" s="593"/>
    </row>
    <row r="245" spans="1:10" ht="19.5" customHeight="1">
      <c r="A245" s="574">
        <v>12</v>
      </c>
      <c r="B245" s="691" t="s">
        <v>175</v>
      </c>
      <c r="C245" s="643">
        <v>1969</v>
      </c>
      <c r="D245" s="600" t="s">
        <v>350</v>
      </c>
      <c r="E245" s="578">
        <v>540000</v>
      </c>
      <c r="F245" s="579"/>
      <c r="G245" s="638"/>
      <c r="H245" s="572">
        <f t="shared" si="10"/>
        <v>540000</v>
      </c>
      <c r="I245" s="581"/>
      <c r="J245" s="593"/>
    </row>
    <row r="246" spans="1:10" ht="19.5" customHeight="1">
      <c r="A246" s="574">
        <v>13</v>
      </c>
      <c r="B246" s="594" t="s">
        <v>178</v>
      </c>
      <c r="C246" s="643">
        <v>1971</v>
      </c>
      <c r="D246" s="600" t="s">
        <v>350</v>
      </c>
      <c r="E246" s="578">
        <v>540000</v>
      </c>
      <c r="F246" s="581"/>
      <c r="G246" s="581"/>
      <c r="H246" s="572">
        <f t="shared" si="10"/>
        <v>540000</v>
      </c>
      <c r="I246" s="581"/>
      <c r="J246" s="593"/>
    </row>
    <row r="247" spans="1:10" ht="19.5" customHeight="1">
      <c r="A247" s="574">
        <v>14</v>
      </c>
      <c r="B247" s="594" t="s">
        <v>179</v>
      </c>
      <c r="C247" s="643">
        <v>1998</v>
      </c>
      <c r="D247" s="600" t="s">
        <v>350</v>
      </c>
      <c r="E247" s="578">
        <v>540000</v>
      </c>
      <c r="F247" s="579"/>
      <c r="G247" s="638"/>
      <c r="H247" s="572">
        <f t="shared" si="10"/>
        <v>540000</v>
      </c>
      <c r="I247" s="581"/>
      <c r="J247" s="593"/>
    </row>
    <row r="248" spans="1:10" ht="19.5" customHeight="1">
      <c r="A248" s="574">
        <v>15</v>
      </c>
      <c r="B248" s="591" t="s">
        <v>152</v>
      </c>
      <c r="C248" s="642">
        <v>1964</v>
      </c>
      <c r="D248" s="577" t="s">
        <v>153</v>
      </c>
      <c r="E248" s="578">
        <v>540000</v>
      </c>
      <c r="F248" s="579"/>
      <c r="G248" s="638"/>
      <c r="H248" s="572">
        <f t="shared" si="10"/>
        <v>540000</v>
      </c>
      <c r="I248" s="581"/>
      <c r="J248" s="593"/>
    </row>
    <row r="249" spans="1:10" ht="19.5" customHeight="1">
      <c r="A249" s="574">
        <v>16</v>
      </c>
      <c r="B249" s="575" t="s">
        <v>154</v>
      </c>
      <c r="C249" s="641">
        <v>1964</v>
      </c>
      <c r="D249" s="577" t="s">
        <v>153</v>
      </c>
      <c r="E249" s="578">
        <v>540000</v>
      </c>
      <c r="F249" s="579"/>
      <c r="G249" s="638"/>
      <c r="H249" s="572">
        <f t="shared" si="10"/>
        <v>540000</v>
      </c>
      <c r="I249" s="581"/>
      <c r="J249" s="593"/>
    </row>
    <row r="250" spans="1:10" ht="19.5" customHeight="1">
      <c r="A250" s="574">
        <v>17</v>
      </c>
      <c r="B250" s="691" t="s">
        <v>176</v>
      </c>
      <c r="C250" s="643">
        <v>1971</v>
      </c>
      <c r="D250" s="692" t="s">
        <v>38</v>
      </c>
      <c r="E250" s="578">
        <v>540000</v>
      </c>
      <c r="F250" s="579"/>
      <c r="G250" s="638"/>
      <c r="H250" s="572">
        <f t="shared" si="10"/>
        <v>540000</v>
      </c>
      <c r="I250" s="581"/>
      <c r="J250" s="593"/>
    </row>
    <row r="251" spans="1:10" ht="19.5" customHeight="1">
      <c r="A251" s="574">
        <v>18</v>
      </c>
      <c r="B251" s="575" t="s">
        <v>156</v>
      </c>
      <c r="C251" s="641">
        <v>1957</v>
      </c>
      <c r="D251" s="577" t="s">
        <v>157</v>
      </c>
      <c r="E251" s="578">
        <v>540000</v>
      </c>
      <c r="F251" s="579"/>
      <c r="G251" s="638"/>
      <c r="H251" s="572">
        <f t="shared" si="10"/>
        <v>540000</v>
      </c>
      <c r="I251" s="581"/>
      <c r="J251" s="593"/>
    </row>
    <row r="252" spans="1:10" ht="19.5" customHeight="1">
      <c r="A252" s="574">
        <v>19</v>
      </c>
      <c r="B252" s="591" t="s">
        <v>171</v>
      </c>
      <c r="C252" s="642">
        <v>1995</v>
      </c>
      <c r="D252" s="590" t="s">
        <v>157</v>
      </c>
      <c r="E252" s="578">
        <v>540000</v>
      </c>
      <c r="F252" s="579"/>
      <c r="G252" s="638"/>
      <c r="H252" s="572">
        <f t="shared" si="10"/>
        <v>540000</v>
      </c>
      <c r="I252" s="581"/>
      <c r="J252" s="593" t="s">
        <v>1297</v>
      </c>
    </row>
    <row r="253" spans="1:10" ht="19.5" customHeight="1">
      <c r="A253" s="574">
        <v>20</v>
      </c>
      <c r="B253" s="591" t="s">
        <v>168</v>
      </c>
      <c r="C253" s="642">
        <v>1972</v>
      </c>
      <c r="D253" s="577" t="s">
        <v>164</v>
      </c>
      <c r="E253" s="578">
        <v>540000</v>
      </c>
      <c r="F253" s="579"/>
      <c r="G253" s="638"/>
      <c r="H253" s="572">
        <f t="shared" si="10"/>
        <v>540000</v>
      </c>
      <c r="I253" s="581"/>
      <c r="J253" s="593"/>
    </row>
    <row r="254" spans="1:10" ht="19.5" customHeight="1">
      <c r="A254" s="574">
        <v>21</v>
      </c>
      <c r="B254" s="575" t="s">
        <v>160</v>
      </c>
      <c r="C254" s="641">
        <v>1986</v>
      </c>
      <c r="D254" s="600" t="s">
        <v>351</v>
      </c>
      <c r="E254" s="578">
        <v>540000</v>
      </c>
      <c r="F254" s="579"/>
      <c r="G254" s="638"/>
      <c r="H254" s="572">
        <f t="shared" si="10"/>
        <v>540000</v>
      </c>
      <c r="I254" s="581"/>
      <c r="J254" s="593"/>
    </row>
    <row r="255" spans="1:10" ht="19.5" customHeight="1">
      <c r="A255" s="574">
        <v>22</v>
      </c>
      <c r="B255" s="575" t="s">
        <v>150</v>
      </c>
      <c r="C255" s="641">
        <v>1956</v>
      </c>
      <c r="D255" s="577" t="s">
        <v>2801</v>
      </c>
      <c r="E255" s="578">
        <v>540000</v>
      </c>
      <c r="F255" s="579"/>
      <c r="G255" s="638"/>
      <c r="H255" s="572">
        <f t="shared" si="10"/>
        <v>540000</v>
      </c>
      <c r="I255" s="581"/>
      <c r="J255" s="593"/>
    </row>
    <row r="256" spans="1:10" ht="19.5" customHeight="1">
      <c r="A256" s="574">
        <v>23</v>
      </c>
      <c r="B256" s="591" t="s">
        <v>510</v>
      </c>
      <c r="C256" s="642">
        <v>1990</v>
      </c>
      <c r="D256" s="590" t="s">
        <v>25</v>
      </c>
      <c r="E256" s="578">
        <v>540000</v>
      </c>
      <c r="F256" s="579"/>
      <c r="G256" s="638"/>
      <c r="H256" s="572">
        <f t="shared" si="10"/>
        <v>540000</v>
      </c>
      <c r="I256" s="581"/>
      <c r="J256" s="593"/>
    </row>
    <row r="257" spans="1:10" ht="19.5" customHeight="1">
      <c r="A257" s="574">
        <v>24</v>
      </c>
      <c r="B257" s="591" t="s">
        <v>96</v>
      </c>
      <c r="C257" s="643">
        <v>2000</v>
      </c>
      <c r="D257" s="577" t="s">
        <v>359</v>
      </c>
      <c r="E257" s="578">
        <v>540000</v>
      </c>
      <c r="F257" s="579"/>
      <c r="G257" s="638"/>
      <c r="H257" s="572">
        <f t="shared" si="10"/>
        <v>540000</v>
      </c>
      <c r="I257" s="581"/>
      <c r="J257" s="593"/>
    </row>
    <row r="258" spans="1:10" ht="19.5" customHeight="1">
      <c r="A258" s="574">
        <v>25</v>
      </c>
      <c r="B258" s="575" t="s">
        <v>180</v>
      </c>
      <c r="C258" s="641">
        <v>1956</v>
      </c>
      <c r="D258" s="577" t="s">
        <v>181</v>
      </c>
      <c r="E258" s="578">
        <v>540000</v>
      </c>
      <c r="F258" s="579"/>
      <c r="G258" s="638"/>
      <c r="H258" s="572">
        <f aca="true" t="shared" si="11" ref="H258:H271">E258+G258</f>
        <v>540000</v>
      </c>
      <c r="I258" s="581"/>
      <c r="J258" s="593" t="s">
        <v>991</v>
      </c>
    </row>
    <row r="259" spans="1:10" ht="19.5" customHeight="1">
      <c r="A259" s="574">
        <v>26</v>
      </c>
      <c r="B259" s="591" t="s">
        <v>187</v>
      </c>
      <c r="C259" s="642">
        <v>1956</v>
      </c>
      <c r="D259" s="577" t="s">
        <v>359</v>
      </c>
      <c r="E259" s="578">
        <v>540000</v>
      </c>
      <c r="F259" s="579"/>
      <c r="G259" s="638"/>
      <c r="H259" s="572">
        <f t="shared" si="11"/>
        <v>540000</v>
      </c>
      <c r="I259" s="581"/>
      <c r="J259" s="593" t="s">
        <v>991</v>
      </c>
    </row>
    <row r="260" spans="1:10" ht="19.5" customHeight="1">
      <c r="A260" s="574">
        <v>27</v>
      </c>
      <c r="B260" s="591" t="s">
        <v>188</v>
      </c>
      <c r="C260" s="642">
        <v>1970</v>
      </c>
      <c r="D260" s="600" t="s">
        <v>350</v>
      </c>
      <c r="E260" s="578">
        <v>540000</v>
      </c>
      <c r="F260" s="579"/>
      <c r="G260" s="638"/>
      <c r="H260" s="572">
        <f t="shared" si="11"/>
        <v>540000</v>
      </c>
      <c r="I260" s="581"/>
      <c r="J260" s="593" t="s">
        <v>991</v>
      </c>
    </row>
    <row r="261" spans="1:10" ht="19.5" customHeight="1">
      <c r="A261" s="574">
        <v>28</v>
      </c>
      <c r="B261" s="693" t="s">
        <v>182</v>
      </c>
      <c r="C261" s="694">
        <v>1954</v>
      </c>
      <c r="D261" s="600" t="s">
        <v>350</v>
      </c>
      <c r="E261" s="578">
        <v>540000</v>
      </c>
      <c r="F261" s="579"/>
      <c r="G261" s="638"/>
      <c r="H261" s="572">
        <f t="shared" si="11"/>
        <v>540000</v>
      </c>
      <c r="I261" s="581"/>
      <c r="J261" s="593" t="s">
        <v>991</v>
      </c>
    </row>
    <row r="262" spans="1:10" ht="19.5" customHeight="1">
      <c r="A262" s="574">
        <v>29</v>
      </c>
      <c r="B262" s="591" t="s">
        <v>1867</v>
      </c>
      <c r="C262" s="642">
        <v>1954</v>
      </c>
      <c r="D262" s="577" t="s">
        <v>2813</v>
      </c>
      <c r="E262" s="578">
        <v>540000</v>
      </c>
      <c r="F262" s="579"/>
      <c r="G262" s="638"/>
      <c r="H262" s="572">
        <f t="shared" si="11"/>
        <v>540000</v>
      </c>
      <c r="I262" s="581"/>
      <c r="J262" s="593" t="s">
        <v>991</v>
      </c>
    </row>
    <row r="263" spans="1:10" ht="19.5" customHeight="1">
      <c r="A263" s="574">
        <v>30</v>
      </c>
      <c r="B263" s="695" t="s">
        <v>183</v>
      </c>
      <c r="C263" s="696">
        <v>1967</v>
      </c>
      <c r="D263" s="697" t="s">
        <v>184</v>
      </c>
      <c r="E263" s="578">
        <v>540000</v>
      </c>
      <c r="F263" s="579"/>
      <c r="G263" s="638"/>
      <c r="H263" s="572">
        <f t="shared" si="11"/>
        <v>540000</v>
      </c>
      <c r="I263" s="581"/>
      <c r="J263" s="593" t="s">
        <v>991</v>
      </c>
    </row>
    <row r="264" spans="1:10" ht="19.5" customHeight="1">
      <c r="A264" s="574">
        <v>31</v>
      </c>
      <c r="B264" s="575" t="s">
        <v>189</v>
      </c>
      <c r="C264" s="641">
        <v>1977</v>
      </c>
      <c r="D264" s="577" t="s">
        <v>184</v>
      </c>
      <c r="E264" s="578">
        <v>540000</v>
      </c>
      <c r="F264" s="579"/>
      <c r="G264" s="638"/>
      <c r="H264" s="572">
        <f t="shared" si="11"/>
        <v>540000</v>
      </c>
      <c r="I264" s="581"/>
      <c r="J264" s="593" t="s">
        <v>991</v>
      </c>
    </row>
    <row r="265" spans="1:10" ht="19.5" customHeight="1">
      <c r="A265" s="574">
        <v>32</v>
      </c>
      <c r="B265" s="691" t="s">
        <v>185</v>
      </c>
      <c r="C265" s="643">
        <v>1973</v>
      </c>
      <c r="D265" s="692" t="s">
        <v>186</v>
      </c>
      <c r="E265" s="578">
        <v>540000</v>
      </c>
      <c r="F265" s="579"/>
      <c r="G265" s="638"/>
      <c r="H265" s="572">
        <f t="shared" si="11"/>
        <v>540000</v>
      </c>
      <c r="I265" s="581"/>
      <c r="J265" s="593" t="s">
        <v>991</v>
      </c>
    </row>
    <row r="266" spans="1:10" ht="19.5" customHeight="1">
      <c r="A266" s="574">
        <v>33</v>
      </c>
      <c r="B266" s="575" t="s">
        <v>163</v>
      </c>
      <c r="C266" s="641">
        <v>1992</v>
      </c>
      <c r="D266" s="577" t="s">
        <v>2824</v>
      </c>
      <c r="E266" s="578">
        <v>540000</v>
      </c>
      <c r="F266" s="579"/>
      <c r="G266" s="638"/>
      <c r="H266" s="572">
        <f t="shared" si="11"/>
        <v>540000</v>
      </c>
      <c r="I266" s="581"/>
      <c r="J266" s="593" t="s">
        <v>991</v>
      </c>
    </row>
    <row r="267" spans="1:10" ht="19.5" customHeight="1">
      <c r="A267" s="574">
        <v>34</v>
      </c>
      <c r="B267" s="691" t="s">
        <v>177</v>
      </c>
      <c r="C267" s="643">
        <v>1981</v>
      </c>
      <c r="D267" s="692" t="s">
        <v>364</v>
      </c>
      <c r="E267" s="578">
        <v>540000</v>
      </c>
      <c r="F267" s="579"/>
      <c r="G267" s="638"/>
      <c r="H267" s="572">
        <f t="shared" si="11"/>
        <v>540000</v>
      </c>
      <c r="I267" s="581"/>
      <c r="J267" s="593" t="s">
        <v>991</v>
      </c>
    </row>
    <row r="268" spans="1:10" ht="19.5" customHeight="1">
      <c r="A268" s="574">
        <v>35</v>
      </c>
      <c r="B268" s="591" t="s">
        <v>172</v>
      </c>
      <c r="C268" s="642">
        <v>1986</v>
      </c>
      <c r="D268" s="590" t="s">
        <v>365</v>
      </c>
      <c r="E268" s="578">
        <v>540000</v>
      </c>
      <c r="F268" s="579"/>
      <c r="G268" s="638"/>
      <c r="H268" s="572">
        <f t="shared" si="11"/>
        <v>540000</v>
      </c>
      <c r="I268" s="581"/>
      <c r="J268" s="593" t="s">
        <v>991</v>
      </c>
    </row>
    <row r="269" spans="1:10" ht="19.5" customHeight="1">
      <c r="A269" s="574">
        <v>36</v>
      </c>
      <c r="B269" s="591" t="s">
        <v>173</v>
      </c>
      <c r="C269" s="642">
        <v>1988</v>
      </c>
      <c r="D269" s="590" t="s">
        <v>365</v>
      </c>
      <c r="E269" s="578">
        <v>540000</v>
      </c>
      <c r="F269" s="579"/>
      <c r="G269" s="638"/>
      <c r="H269" s="572">
        <f t="shared" si="11"/>
        <v>540000</v>
      </c>
      <c r="I269" s="581"/>
      <c r="J269" s="593" t="s">
        <v>991</v>
      </c>
    </row>
    <row r="270" spans="1:10" ht="19.5" customHeight="1">
      <c r="A270" s="574">
        <v>37</v>
      </c>
      <c r="B270" s="575" t="s">
        <v>155</v>
      </c>
      <c r="C270" s="641">
        <v>1972</v>
      </c>
      <c r="D270" s="577" t="s">
        <v>347</v>
      </c>
      <c r="E270" s="578">
        <v>540000</v>
      </c>
      <c r="F270" s="579"/>
      <c r="G270" s="638"/>
      <c r="H270" s="572">
        <f t="shared" si="11"/>
        <v>540000</v>
      </c>
      <c r="I270" s="581"/>
      <c r="J270" s="593" t="s">
        <v>991</v>
      </c>
    </row>
    <row r="271" spans="1:10" ht="19.5" customHeight="1">
      <c r="A271" s="574">
        <v>38</v>
      </c>
      <c r="B271" s="698" t="s">
        <v>2338</v>
      </c>
      <c r="C271" s="699">
        <v>1975</v>
      </c>
      <c r="D271" s="665" t="s">
        <v>139</v>
      </c>
      <c r="E271" s="578">
        <v>540000</v>
      </c>
      <c r="F271" s="579"/>
      <c r="G271" s="638"/>
      <c r="H271" s="572">
        <f t="shared" si="11"/>
        <v>540000</v>
      </c>
      <c r="I271" s="581"/>
      <c r="J271" s="593" t="s">
        <v>991</v>
      </c>
    </row>
    <row r="272" spans="1:10" ht="19.5" customHeight="1">
      <c r="A272" s="574">
        <v>39</v>
      </c>
      <c r="B272" s="698" t="s">
        <v>59</v>
      </c>
      <c r="C272" s="699">
        <v>1980</v>
      </c>
      <c r="D272" s="665" t="s">
        <v>60</v>
      </c>
      <c r="E272" s="578">
        <v>540000</v>
      </c>
      <c r="F272" s="579"/>
      <c r="G272" s="638"/>
      <c r="H272" s="572">
        <f>G272+E272</f>
        <v>540000</v>
      </c>
      <c r="I272" s="581"/>
      <c r="J272" s="593"/>
    </row>
    <row r="273" spans="1:10" ht="19.5" customHeight="1">
      <c r="A273" s="700"/>
      <c r="B273" s="1578" t="s">
        <v>2672</v>
      </c>
      <c r="C273" s="1579"/>
      <c r="D273" s="1580"/>
      <c r="E273" s="598">
        <f>SUM(E234:E272)</f>
        <v>21060000</v>
      </c>
      <c r="F273" s="586"/>
      <c r="G273" s="586"/>
      <c r="H273" s="598">
        <f>G273+E273</f>
        <v>21060000</v>
      </c>
      <c r="I273" s="687"/>
      <c r="J273" s="880"/>
    </row>
    <row r="274" spans="1:10" ht="19.5" customHeight="1">
      <c r="A274" s="1587" t="s">
        <v>2365</v>
      </c>
      <c r="B274" s="1587"/>
      <c r="C274" s="1587"/>
      <c r="D274" s="1587"/>
      <c r="E274" s="675"/>
      <c r="F274" s="588"/>
      <c r="G274" s="588"/>
      <c r="H274" s="572"/>
      <c r="I274" s="589"/>
      <c r="J274" s="872"/>
    </row>
    <row r="275" spans="1:10" ht="19.5" customHeight="1">
      <c r="A275" s="574">
        <v>1</v>
      </c>
      <c r="B275" s="676" t="s">
        <v>1868</v>
      </c>
      <c r="C275" s="643">
        <v>2001</v>
      </c>
      <c r="D275" s="573" t="s">
        <v>116</v>
      </c>
      <c r="E275" s="578">
        <v>675000</v>
      </c>
      <c r="F275" s="579"/>
      <c r="G275" s="638"/>
      <c r="H275" s="572">
        <f aca="true" t="shared" si="12" ref="H275:H280">E275+G275</f>
        <v>675000</v>
      </c>
      <c r="I275" s="581"/>
      <c r="J275" s="593"/>
    </row>
    <row r="276" spans="1:10" ht="19.5" customHeight="1">
      <c r="A276" s="574">
        <v>2</v>
      </c>
      <c r="B276" s="676" t="s">
        <v>191</v>
      </c>
      <c r="C276" s="643">
        <v>2007</v>
      </c>
      <c r="D276" s="573" t="s">
        <v>38</v>
      </c>
      <c r="E276" s="578">
        <v>675000</v>
      </c>
      <c r="F276" s="579"/>
      <c r="G276" s="638"/>
      <c r="H276" s="572">
        <f t="shared" si="12"/>
        <v>675000</v>
      </c>
      <c r="I276" s="581"/>
      <c r="J276" s="593"/>
    </row>
    <row r="277" spans="1:10" ht="19.5" customHeight="1">
      <c r="A277" s="574">
        <v>3</v>
      </c>
      <c r="B277" s="594" t="s">
        <v>192</v>
      </c>
      <c r="C277" s="643">
        <v>2008</v>
      </c>
      <c r="D277" s="692" t="s">
        <v>364</v>
      </c>
      <c r="E277" s="578">
        <v>675000</v>
      </c>
      <c r="F277" s="579"/>
      <c r="G277" s="638"/>
      <c r="H277" s="572">
        <f t="shared" si="12"/>
        <v>675000</v>
      </c>
      <c r="I277" s="581"/>
      <c r="J277" s="593"/>
    </row>
    <row r="278" spans="1:10" ht="19.5" customHeight="1">
      <c r="A278" s="574">
        <v>4</v>
      </c>
      <c r="B278" s="594" t="s">
        <v>190</v>
      </c>
      <c r="C278" s="643">
        <v>2007</v>
      </c>
      <c r="D278" s="573" t="s">
        <v>2801</v>
      </c>
      <c r="E278" s="578">
        <v>675000</v>
      </c>
      <c r="F278" s="579"/>
      <c r="G278" s="638"/>
      <c r="H278" s="572">
        <f t="shared" si="12"/>
        <v>675000</v>
      </c>
      <c r="I278" s="581"/>
      <c r="J278" s="593"/>
    </row>
    <row r="279" spans="1:10" ht="19.5" customHeight="1">
      <c r="A279" s="574">
        <v>5</v>
      </c>
      <c r="B279" s="594" t="s">
        <v>1766</v>
      </c>
      <c r="C279" s="643">
        <v>2011</v>
      </c>
      <c r="D279" s="692" t="s">
        <v>186</v>
      </c>
      <c r="E279" s="578">
        <v>675000</v>
      </c>
      <c r="F279" s="579"/>
      <c r="G279" s="638"/>
      <c r="H279" s="572">
        <f t="shared" si="12"/>
        <v>675000</v>
      </c>
      <c r="I279" s="581"/>
      <c r="J279" s="593"/>
    </row>
    <row r="280" spans="1:10" ht="19.5" customHeight="1">
      <c r="A280" s="574">
        <v>6</v>
      </c>
      <c r="B280" s="594" t="s">
        <v>366</v>
      </c>
      <c r="C280" s="595">
        <v>2007</v>
      </c>
      <c r="D280" s="590" t="s">
        <v>365</v>
      </c>
      <c r="E280" s="578">
        <v>675000</v>
      </c>
      <c r="F280" s="579"/>
      <c r="G280" s="638"/>
      <c r="H280" s="572">
        <f t="shared" si="12"/>
        <v>675000</v>
      </c>
      <c r="I280" s="581"/>
      <c r="J280" s="593" t="s">
        <v>991</v>
      </c>
    </row>
    <row r="281" spans="1:10" ht="19.5" customHeight="1">
      <c r="A281" s="701"/>
      <c r="B281" s="1578" t="s">
        <v>2672</v>
      </c>
      <c r="C281" s="1579"/>
      <c r="D281" s="1580"/>
      <c r="E281" s="598">
        <f>SUM(E275:E280)</f>
        <v>4050000</v>
      </c>
      <c r="F281" s="586"/>
      <c r="G281" s="586"/>
      <c r="H281" s="598">
        <f>G281+E281</f>
        <v>4050000</v>
      </c>
      <c r="I281" s="687"/>
      <c r="J281" s="880"/>
    </row>
    <row r="282" spans="1:10" ht="19.5" customHeight="1">
      <c r="A282" s="1581" t="s">
        <v>2364</v>
      </c>
      <c r="B282" s="1582"/>
      <c r="C282" s="1582"/>
      <c r="D282" s="1583"/>
      <c r="E282" s="675"/>
      <c r="F282" s="588"/>
      <c r="G282" s="588"/>
      <c r="H282" s="572"/>
      <c r="I282" s="589"/>
      <c r="J282" s="872"/>
    </row>
    <row r="283" spans="1:10" ht="19.5" customHeight="1">
      <c r="A283" s="574">
        <v>1</v>
      </c>
      <c r="B283" s="702" t="s">
        <v>367</v>
      </c>
      <c r="C283" s="703">
        <v>1940</v>
      </c>
      <c r="D283" s="577" t="s">
        <v>368</v>
      </c>
      <c r="E283" s="578">
        <v>675000</v>
      </c>
      <c r="F283" s="579"/>
      <c r="G283" s="638"/>
      <c r="H283" s="578">
        <f aca="true" t="shared" si="13" ref="H283:H288">E283+G283</f>
        <v>675000</v>
      </c>
      <c r="I283" s="581"/>
      <c r="J283" s="593"/>
    </row>
    <row r="284" spans="1:10" ht="19.5" customHeight="1">
      <c r="A284" s="574">
        <v>2</v>
      </c>
      <c r="B284" s="575" t="s">
        <v>550</v>
      </c>
      <c r="C284" s="576">
        <v>1950</v>
      </c>
      <c r="D284" s="577" t="s">
        <v>346</v>
      </c>
      <c r="E284" s="578">
        <v>675000</v>
      </c>
      <c r="F284" s="579"/>
      <c r="G284" s="638"/>
      <c r="H284" s="578">
        <f t="shared" si="13"/>
        <v>675000</v>
      </c>
      <c r="I284" s="581"/>
      <c r="J284" s="593"/>
    </row>
    <row r="285" spans="1:10" ht="19.5" customHeight="1">
      <c r="A285" s="574">
        <v>3</v>
      </c>
      <c r="B285" s="702" t="s">
        <v>552</v>
      </c>
      <c r="C285" s="703">
        <v>1916</v>
      </c>
      <c r="D285" s="704" t="s">
        <v>553</v>
      </c>
      <c r="E285" s="578">
        <v>675000</v>
      </c>
      <c r="F285" s="579"/>
      <c r="G285" s="638"/>
      <c r="H285" s="578">
        <f t="shared" si="13"/>
        <v>675000</v>
      </c>
      <c r="I285" s="581"/>
      <c r="J285" s="593"/>
    </row>
    <row r="286" spans="1:10" ht="19.5" customHeight="1">
      <c r="A286" s="574">
        <v>4</v>
      </c>
      <c r="B286" s="702" t="s">
        <v>554</v>
      </c>
      <c r="C286" s="703">
        <v>1938</v>
      </c>
      <c r="D286" s="600" t="s">
        <v>350</v>
      </c>
      <c r="E286" s="578">
        <v>675000</v>
      </c>
      <c r="F286" s="579"/>
      <c r="G286" s="638"/>
      <c r="H286" s="578">
        <f t="shared" si="13"/>
        <v>675000</v>
      </c>
      <c r="I286" s="581"/>
      <c r="J286" s="593"/>
    </row>
    <row r="287" spans="1:10" ht="19.5" customHeight="1">
      <c r="A287" s="574">
        <v>5</v>
      </c>
      <c r="B287" s="702" t="s">
        <v>2339</v>
      </c>
      <c r="C287" s="703">
        <v>1942</v>
      </c>
      <c r="D287" s="600" t="s">
        <v>350</v>
      </c>
      <c r="E287" s="578">
        <v>675000</v>
      </c>
      <c r="F287" s="579"/>
      <c r="G287" s="638"/>
      <c r="H287" s="578">
        <f t="shared" si="13"/>
        <v>675000</v>
      </c>
      <c r="I287" s="581"/>
      <c r="J287" s="593"/>
    </row>
    <row r="288" spans="1:10" ht="19.5" customHeight="1">
      <c r="A288" s="574">
        <v>6</v>
      </c>
      <c r="B288" s="702" t="s">
        <v>560</v>
      </c>
      <c r="C288" s="703">
        <v>1950</v>
      </c>
      <c r="D288" s="577" t="s">
        <v>347</v>
      </c>
      <c r="E288" s="578">
        <v>675000</v>
      </c>
      <c r="F288" s="579"/>
      <c r="G288" s="638"/>
      <c r="H288" s="578">
        <f t="shared" si="13"/>
        <v>675000</v>
      </c>
      <c r="I288" s="581"/>
      <c r="J288" s="593"/>
    </row>
    <row r="289" spans="1:10" ht="19.5" customHeight="1">
      <c r="A289" s="574">
        <v>7</v>
      </c>
      <c r="B289" s="591" t="s">
        <v>22</v>
      </c>
      <c r="C289" s="642">
        <v>1929</v>
      </c>
      <c r="D289" s="600" t="s">
        <v>350</v>
      </c>
      <c r="E289" s="578">
        <v>675000</v>
      </c>
      <c r="F289" s="579"/>
      <c r="G289" s="663"/>
      <c r="H289" s="578">
        <f>SUM(E289:G289)</f>
        <v>675000</v>
      </c>
      <c r="I289" s="581"/>
      <c r="J289" s="593"/>
    </row>
    <row r="290" spans="1:10" ht="19.5" customHeight="1">
      <c r="A290" s="574">
        <v>8</v>
      </c>
      <c r="B290" s="575" t="s">
        <v>556</v>
      </c>
      <c r="C290" s="576" t="s">
        <v>557</v>
      </c>
      <c r="D290" s="577" t="s">
        <v>116</v>
      </c>
      <c r="E290" s="578">
        <v>675000</v>
      </c>
      <c r="F290" s="579"/>
      <c r="G290" s="638"/>
      <c r="H290" s="578">
        <f aca="true" t="shared" si="14" ref="H290:H299">G290+E290</f>
        <v>675000</v>
      </c>
      <c r="I290" s="581"/>
      <c r="J290" s="593" t="s">
        <v>991</v>
      </c>
    </row>
    <row r="291" spans="1:10" ht="19.5" customHeight="1">
      <c r="A291" s="574">
        <v>9</v>
      </c>
      <c r="B291" s="575" t="s">
        <v>558</v>
      </c>
      <c r="C291" s="576">
        <v>1933</v>
      </c>
      <c r="D291" s="577" t="s">
        <v>359</v>
      </c>
      <c r="E291" s="578">
        <v>675000</v>
      </c>
      <c r="F291" s="579"/>
      <c r="G291" s="638"/>
      <c r="H291" s="578">
        <f t="shared" si="14"/>
        <v>675000</v>
      </c>
      <c r="I291" s="581"/>
      <c r="J291" s="593" t="s">
        <v>991</v>
      </c>
    </row>
    <row r="292" spans="1:10" ht="19.5" customHeight="1">
      <c r="A292" s="574">
        <v>10</v>
      </c>
      <c r="B292" s="702" t="s">
        <v>513</v>
      </c>
      <c r="C292" s="703">
        <v>1926</v>
      </c>
      <c r="D292" s="704" t="s">
        <v>553</v>
      </c>
      <c r="E292" s="578">
        <v>675000</v>
      </c>
      <c r="F292" s="579"/>
      <c r="G292" s="638"/>
      <c r="H292" s="578">
        <f t="shared" si="14"/>
        <v>675000</v>
      </c>
      <c r="I292" s="581"/>
      <c r="J292" s="593" t="s">
        <v>991</v>
      </c>
    </row>
    <row r="293" spans="1:10" ht="19.5" customHeight="1">
      <c r="A293" s="574">
        <v>11</v>
      </c>
      <c r="B293" s="702" t="s">
        <v>561</v>
      </c>
      <c r="C293" s="703">
        <v>1953</v>
      </c>
      <c r="D293" s="577" t="s">
        <v>359</v>
      </c>
      <c r="E293" s="578">
        <v>675000</v>
      </c>
      <c r="F293" s="579"/>
      <c r="G293" s="638"/>
      <c r="H293" s="578">
        <f t="shared" si="14"/>
        <v>675000</v>
      </c>
      <c r="I293" s="581"/>
      <c r="J293" s="593" t="s">
        <v>991</v>
      </c>
    </row>
    <row r="294" spans="1:10" ht="19.5" customHeight="1">
      <c r="A294" s="574">
        <v>12</v>
      </c>
      <c r="B294" s="575" t="s">
        <v>559</v>
      </c>
      <c r="C294" s="576">
        <v>1935</v>
      </c>
      <c r="D294" s="600" t="s">
        <v>350</v>
      </c>
      <c r="E294" s="578">
        <v>675000</v>
      </c>
      <c r="F294" s="579"/>
      <c r="G294" s="638"/>
      <c r="H294" s="578">
        <f t="shared" si="14"/>
        <v>675000</v>
      </c>
      <c r="I294" s="581"/>
      <c r="J294" s="593" t="s">
        <v>991</v>
      </c>
    </row>
    <row r="295" spans="1:10" ht="19.5" customHeight="1">
      <c r="A295" s="574">
        <v>13</v>
      </c>
      <c r="B295" s="702" t="s">
        <v>512</v>
      </c>
      <c r="C295" s="703">
        <v>1947</v>
      </c>
      <c r="D295" s="600" t="s">
        <v>350</v>
      </c>
      <c r="E295" s="578">
        <v>675000</v>
      </c>
      <c r="F295" s="579"/>
      <c r="G295" s="638"/>
      <c r="H295" s="578">
        <f t="shared" si="14"/>
        <v>675000</v>
      </c>
      <c r="I295" s="581"/>
      <c r="J295" s="593" t="s">
        <v>991</v>
      </c>
    </row>
    <row r="296" spans="1:10" ht="19.5" customHeight="1">
      <c r="A296" s="574">
        <v>14</v>
      </c>
      <c r="B296" s="591" t="s">
        <v>562</v>
      </c>
      <c r="C296" s="703">
        <v>1950</v>
      </c>
      <c r="D296" s="577" t="s">
        <v>349</v>
      </c>
      <c r="E296" s="578">
        <v>675000</v>
      </c>
      <c r="F296" s="579"/>
      <c r="G296" s="638"/>
      <c r="H296" s="578">
        <f t="shared" si="14"/>
        <v>675000</v>
      </c>
      <c r="I296" s="581"/>
      <c r="J296" s="593" t="s">
        <v>991</v>
      </c>
    </row>
    <row r="297" spans="1:10" ht="19.5" customHeight="1">
      <c r="A297" s="574">
        <v>15</v>
      </c>
      <c r="B297" s="594" t="s">
        <v>555</v>
      </c>
      <c r="C297" s="595">
        <v>1939</v>
      </c>
      <c r="D297" s="573" t="s">
        <v>2800</v>
      </c>
      <c r="E297" s="578">
        <v>675000</v>
      </c>
      <c r="F297" s="579"/>
      <c r="G297" s="638"/>
      <c r="H297" s="578">
        <f t="shared" si="14"/>
        <v>675000</v>
      </c>
      <c r="I297" s="581"/>
      <c r="J297" s="593" t="s">
        <v>991</v>
      </c>
    </row>
    <row r="298" spans="1:10" ht="19.5" customHeight="1">
      <c r="A298" s="574">
        <v>16</v>
      </c>
      <c r="B298" s="702" t="s">
        <v>551</v>
      </c>
      <c r="C298" s="703">
        <v>1946</v>
      </c>
      <c r="D298" s="577" t="s">
        <v>349</v>
      </c>
      <c r="E298" s="578">
        <v>675000</v>
      </c>
      <c r="F298" s="579"/>
      <c r="G298" s="638"/>
      <c r="H298" s="578">
        <f t="shared" si="14"/>
        <v>675000</v>
      </c>
      <c r="I298" s="581"/>
      <c r="J298" s="593" t="s">
        <v>991</v>
      </c>
    </row>
    <row r="299" spans="1:10" ht="19.5" customHeight="1">
      <c r="A299" s="574">
        <v>17</v>
      </c>
      <c r="B299" s="702" t="s">
        <v>2176</v>
      </c>
      <c r="C299" s="703">
        <v>1946</v>
      </c>
      <c r="D299" s="600" t="s">
        <v>351</v>
      </c>
      <c r="E299" s="578">
        <v>675000</v>
      </c>
      <c r="F299" s="579"/>
      <c r="G299" s="638"/>
      <c r="H299" s="578">
        <f t="shared" si="14"/>
        <v>675000</v>
      </c>
      <c r="I299" s="581"/>
      <c r="J299" s="593" t="s">
        <v>991</v>
      </c>
    </row>
    <row r="300" spans="1:10" ht="19.5" customHeight="1">
      <c r="A300" s="705"/>
      <c r="B300" s="1589" t="s">
        <v>2672</v>
      </c>
      <c r="C300" s="1590"/>
      <c r="D300" s="1591"/>
      <c r="E300" s="598">
        <f>SUM(E283:E299)</f>
        <v>11475000</v>
      </c>
      <c r="F300" s="706"/>
      <c r="G300" s="901"/>
      <c r="H300" s="675">
        <f>SUM(H283:H299)</f>
        <v>11475000</v>
      </c>
      <c r="I300" s="707"/>
      <c r="J300" s="593"/>
    </row>
    <row r="301" spans="1:10" ht="19.5" customHeight="1">
      <c r="A301" s="1581" t="s">
        <v>563</v>
      </c>
      <c r="B301" s="1582"/>
      <c r="C301" s="1582"/>
      <c r="D301" s="1583"/>
      <c r="E301" s="675"/>
      <c r="F301" s="588"/>
      <c r="G301" s="588"/>
      <c r="H301" s="598"/>
      <c r="I301" s="708"/>
      <c r="J301" s="881"/>
    </row>
    <row r="302" spans="1:10" ht="19.5" customHeight="1">
      <c r="A302" s="582">
        <v>1</v>
      </c>
      <c r="B302" s="691" t="s">
        <v>1227</v>
      </c>
      <c r="C302" s="643">
        <v>1953</v>
      </c>
      <c r="D302" s="692" t="s">
        <v>2809</v>
      </c>
      <c r="E302" s="709">
        <v>270000</v>
      </c>
      <c r="F302" s="580"/>
      <c r="G302" s="580"/>
      <c r="H302" s="572">
        <f aca="true" t="shared" si="15" ref="H302:H351">E302+G302</f>
        <v>270000</v>
      </c>
      <c r="I302" s="581"/>
      <c r="J302" s="593"/>
    </row>
    <row r="303" spans="1:10" ht="19.5" customHeight="1">
      <c r="A303" s="582">
        <v>2</v>
      </c>
      <c r="B303" s="691" t="s">
        <v>618</v>
      </c>
      <c r="C303" s="643">
        <v>1980</v>
      </c>
      <c r="D303" s="692" t="s">
        <v>2809</v>
      </c>
      <c r="E303" s="709">
        <v>270000</v>
      </c>
      <c r="F303" s="580"/>
      <c r="G303" s="580"/>
      <c r="H303" s="572">
        <f t="shared" si="15"/>
        <v>270000</v>
      </c>
      <c r="I303" s="581"/>
      <c r="J303" s="593"/>
    </row>
    <row r="304" spans="1:10" ht="19.5" customHeight="1">
      <c r="A304" s="582">
        <v>3</v>
      </c>
      <c r="B304" s="691" t="s">
        <v>571</v>
      </c>
      <c r="C304" s="643">
        <v>1953</v>
      </c>
      <c r="D304" s="692" t="s">
        <v>358</v>
      </c>
      <c r="E304" s="709">
        <v>270000</v>
      </c>
      <c r="F304" s="580"/>
      <c r="G304" s="580"/>
      <c r="H304" s="572">
        <f t="shared" si="15"/>
        <v>270000</v>
      </c>
      <c r="I304" s="581"/>
      <c r="J304" s="593"/>
    </row>
    <row r="305" spans="1:10" ht="19.5" customHeight="1">
      <c r="A305" s="582">
        <v>4</v>
      </c>
      <c r="B305" s="691" t="s">
        <v>572</v>
      </c>
      <c r="C305" s="643">
        <v>1963</v>
      </c>
      <c r="D305" s="692" t="s">
        <v>358</v>
      </c>
      <c r="E305" s="709">
        <v>270000</v>
      </c>
      <c r="F305" s="580"/>
      <c r="G305" s="580"/>
      <c r="H305" s="572">
        <f t="shared" si="15"/>
        <v>270000</v>
      </c>
      <c r="I305" s="581"/>
      <c r="J305" s="593"/>
    </row>
    <row r="306" spans="1:10" ht="19.5" customHeight="1">
      <c r="A306" s="582">
        <v>5</v>
      </c>
      <c r="B306" s="691" t="s">
        <v>1869</v>
      </c>
      <c r="C306" s="710">
        <v>1960</v>
      </c>
      <c r="D306" s="692" t="s">
        <v>358</v>
      </c>
      <c r="E306" s="709">
        <v>270000</v>
      </c>
      <c r="F306" s="580"/>
      <c r="G306" s="580"/>
      <c r="H306" s="572">
        <f t="shared" si="15"/>
        <v>270000</v>
      </c>
      <c r="I306" s="581"/>
      <c r="J306" s="593"/>
    </row>
    <row r="307" spans="1:10" ht="19.5" customHeight="1">
      <c r="A307" s="582">
        <v>6</v>
      </c>
      <c r="B307" s="691" t="s">
        <v>564</v>
      </c>
      <c r="C307" s="643">
        <v>1966</v>
      </c>
      <c r="D307" s="577" t="s">
        <v>359</v>
      </c>
      <c r="E307" s="709">
        <v>270000</v>
      </c>
      <c r="F307" s="580"/>
      <c r="G307" s="580"/>
      <c r="H307" s="572">
        <f t="shared" si="15"/>
        <v>270000</v>
      </c>
      <c r="I307" s="581"/>
      <c r="J307" s="593"/>
    </row>
    <row r="308" spans="1:10" ht="19.5" customHeight="1">
      <c r="A308" s="582">
        <v>7</v>
      </c>
      <c r="B308" s="691" t="s">
        <v>564</v>
      </c>
      <c r="C308" s="643">
        <v>1966</v>
      </c>
      <c r="D308" s="577" t="s">
        <v>359</v>
      </c>
      <c r="E308" s="709">
        <v>270000</v>
      </c>
      <c r="F308" s="580"/>
      <c r="G308" s="580"/>
      <c r="H308" s="572">
        <f t="shared" si="15"/>
        <v>270000</v>
      </c>
      <c r="I308" s="581"/>
      <c r="J308" s="593"/>
    </row>
    <row r="309" spans="1:10" ht="19.5" customHeight="1">
      <c r="A309" s="582">
        <v>8</v>
      </c>
      <c r="B309" s="691" t="s">
        <v>574</v>
      </c>
      <c r="C309" s="643">
        <v>1968</v>
      </c>
      <c r="D309" s="577" t="s">
        <v>359</v>
      </c>
      <c r="E309" s="709">
        <v>270000</v>
      </c>
      <c r="F309" s="580"/>
      <c r="G309" s="580"/>
      <c r="H309" s="572">
        <f t="shared" si="15"/>
        <v>270000</v>
      </c>
      <c r="I309" s="581"/>
      <c r="J309" s="593"/>
    </row>
    <row r="310" spans="1:10" ht="19.5" customHeight="1">
      <c r="A310" s="582">
        <v>9</v>
      </c>
      <c r="B310" s="658" t="s">
        <v>628</v>
      </c>
      <c r="C310" s="641">
        <v>1962</v>
      </c>
      <c r="D310" s="577" t="s">
        <v>359</v>
      </c>
      <c r="E310" s="709">
        <v>270000</v>
      </c>
      <c r="F310" s="580"/>
      <c r="G310" s="580"/>
      <c r="H310" s="572">
        <f t="shared" si="15"/>
        <v>270000</v>
      </c>
      <c r="I310" s="581"/>
      <c r="J310" s="593"/>
    </row>
    <row r="311" spans="1:10" ht="19.5" customHeight="1">
      <c r="A311" s="582">
        <v>10</v>
      </c>
      <c r="B311" s="658" t="s">
        <v>630</v>
      </c>
      <c r="C311" s="641">
        <v>1962</v>
      </c>
      <c r="D311" s="577" t="s">
        <v>359</v>
      </c>
      <c r="E311" s="709">
        <v>270000</v>
      </c>
      <c r="F311" s="580"/>
      <c r="G311" s="580"/>
      <c r="H311" s="572">
        <f t="shared" si="15"/>
        <v>270000</v>
      </c>
      <c r="I311" s="581"/>
      <c r="J311" s="593"/>
    </row>
    <row r="312" spans="1:10" ht="19.5" customHeight="1">
      <c r="A312" s="582">
        <v>11</v>
      </c>
      <c r="B312" s="931" t="s">
        <v>2554</v>
      </c>
      <c r="C312" s="643">
        <v>1966</v>
      </c>
      <c r="D312" s="692" t="s">
        <v>369</v>
      </c>
      <c r="E312" s="709">
        <v>270000</v>
      </c>
      <c r="F312" s="580"/>
      <c r="G312" s="580"/>
      <c r="H312" s="572">
        <f t="shared" si="15"/>
        <v>270000</v>
      </c>
      <c r="I312" s="581"/>
      <c r="J312" s="593"/>
    </row>
    <row r="313" spans="1:10" ht="19.5" customHeight="1">
      <c r="A313" s="582">
        <v>12</v>
      </c>
      <c r="B313" s="691" t="s">
        <v>568</v>
      </c>
      <c r="C313" s="643">
        <v>1941</v>
      </c>
      <c r="D313" s="692" t="s">
        <v>355</v>
      </c>
      <c r="E313" s="709">
        <v>270000</v>
      </c>
      <c r="F313" s="580"/>
      <c r="G313" s="580"/>
      <c r="H313" s="572">
        <f t="shared" si="15"/>
        <v>270000</v>
      </c>
      <c r="I313" s="581"/>
      <c r="J313" s="593"/>
    </row>
    <row r="314" spans="1:10" ht="19.5" customHeight="1">
      <c r="A314" s="582">
        <v>13</v>
      </c>
      <c r="B314" s="691" t="s">
        <v>609</v>
      </c>
      <c r="C314" s="643">
        <v>1986</v>
      </c>
      <c r="D314" s="692" t="s">
        <v>355</v>
      </c>
      <c r="E314" s="709">
        <v>270000</v>
      </c>
      <c r="F314" s="580"/>
      <c r="G314" s="580"/>
      <c r="H314" s="572">
        <f t="shared" si="15"/>
        <v>270000</v>
      </c>
      <c r="I314" s="581"/>
      <c r="J314" s="593"/>
    </row>
    <row r="315" spans="1:10" ht="19.5" customHeight="1">
      <c r="A315" s="582">
        <v>14</v>
      </c>
      <c r="B315" s="691" t="s">
        <v>409</v>
      </c>
      <c r="C315" s="643">
        <v>1972</v>
      </c>
      <c r="D315" s="577" t="s">
        <v>347</v>
      </c>
      <c r="E315" s="709">
        <v>270000</v>
      </c>
      <c r="F315" s="580"/>
      <c r="G315" s="580"/>
      <c r="H315" s="572">
        <f t="shared" si="15"/>
        <v>270000</v>
      </c>
      <c r="I315" s="581"/>
      <c r="J315" s="593"/>
    </row>
    <row r="316" spans="1:10" ht="19.5" customHeight="1">
      <c r="A316" s="582">
        <v>15</v>
      </c>
      <c r="B316" s="691" t="s">
        <v>617</v>
      </c>
      <c r="C316" s="643">
        <v>1980</v>
      </c>
      <c r="D316" s="577" t="s">
        <v>347</v>
      </c>
      <c r="E316" s="709">
        <v>270000</v>
      </c>
      <c r="F316" s="580"/>
      <c r="G316" s="580"/>
      <c r="H316" s="572">
        <f t="shared" si="15"/>
        <v>270000</v>
      </c>
      <c r="I316" s="581"/>
      <c r="J316" s="593"/>
    </row>
    <row r="317" spans="1:10" ht="19.5" customHeight="1">
      <c r="A317" s="582">
        <v>16</v>
      </c>
      <c r="B317" s="691" t="s">
        <v>612</v>
      </c>
      <c r="C317" s="643">
        <v>1975</v>
      </c>
      <c r="D317" s="577" t="s">
        <v>349</v>
      </c>
      <c r="E317" s="709">
        <v>270000</v>
      </c>
      <c r="F317" s="580"/>
      <c r="G317" s="580"/>
      <c r="H317" s="572">
        <f t="shared" si="15"/>
        <v>270000</v>
      </c>
      <c r="I317" s="581"/>
      <c r="J317" s="593"/>
    </row>
    <row r="318" spans="1:10" ht="19.5" customHeight="1">
      <c r="A318" s="582">
        <v>17</v>
      </c>
      <c r="B318" s="712" t="s">
        <v>1870</v>
      </c>
      <c r="C318" s="713">
        <v>1978</v>
      </c>
      <c r="D318" s="714" t="s">
        <v>349</v>
      </c>
      <c r="E318" s="709">
        <v>270000</v>
      </c>
      <c r="F318" s="580"/>
      <c r="G318" s="580"/>
      <c r="H318" s="572">
        <f t="shared" si="15"/>
        <v>270000</v>
      </c>
      <c r="I318" s="581"/>
      <c r="J318" s="593"/>
    </row>
    <row r="319" spans="1:10" ht="19.5" customHeight="1">
      <c r="A319" s="582">
        <v>18</v>
      </c>
      <c r="B319" s="658" t="s">
        <v>1871</v>
      </c>
      <c r="C319" s="641">
        <v>1972</v>
      </c>
      <c r="D319" s="577" t="s">
        <v>349</v>
      </c>
      <c r="E319" s="709">
        <v>270000</v>
      </c>
      <c r="F319" s="580"/>
      <c r="G319" s="580"/>
      <c r="H319" s="572">
        <f t="shared" si="15"/>
        <v>270000</v>
      </c>
      <c r="I319" s="581"/>
      <c r="J319" s="593"/>
    </row>
    <row r="320" spans="1:10" ht="19.5" customHeight="1">
      <c r="A320" s="582">
        <v>19</v>
      </c>
      <c r="B320" s="691" t="s">
        <v>565</v>
      </c>
      <c r="C320" s="643">
        <v>1964</v>
      </c>
      <c r="D320" s="600" t="s">
        <v>350</v>
      </c>
      <c r="E320" s="709">
        <v>270000</v>
      </c>
      <c r="F320" s="580"/>
      <c r="G320" s="580"/>
      <c r="H320" s="572">
        <f t="shared" si="15"/>
        <v>270000</v>
      </c>
      <c r="I320" s="581"/>
      <c r="J320" s="593"/>
    </row>
    <row r="321" spans="1:10" ht="19.5" customHeight="1">
      <c r="A321" s="582">
        <v>20</v>
      </c>
      <c r="B321" s="691" t="s">
        <v>570</v>
      </c>
      <c r="C321" s="643">
        <v>1959</v>
      </c>
      <c r="D321" s="600" t="s">
        <v>350</v>
      </c>
      <c r="E321" s="709">
        <v>270000</v>
      </c>
      <c r="F321" s="580"/>
      <c r="G321" s="580"/>
      <c r="H321" s="572">
        <f t="shared" si="15"/>
        <v>270000</v>
      </c>
      <c r="I321" s="581"/>
      <c r="J321" s="593"/>
    </row>
    <row r="322" spans="1:10" ht="19.5" customHeight="1">
      <c r="A322" s="582">
        <v>21</v>
      </c>
      <c r="B322" s="691" t="s">
        <v>603</v>
      </c>
      <c r="C322" s="643">
        <v>1962</v>
      </c>
      <c r="D322" s="600" t="s">
        <v>350</v>
      </c>
      <c r="E322" s="709">
        <v>270000</v>
      </c>
      <c r="F322" s="580"/>
      <c r="G322" s="580"/>
      <c r="H322" s="572">
        <f t="shared" si="15"/>
        <v>270000</v>
      </c>
      <c r="I322" s="581"/>
      <c r="J322" s="593"/>
    </row>
    <row r="323" spans="1:10" ht="19.5" customHeight="1">
      <c r="A323" s="582">
        <v>22</v>
      </c>
      <c r="B323" s="691" t="s">
        <v>608</v>
      </c>
      <c r="C323" s="643">
        <v>1970</v>
      </c>
      <c r="D323" s="600" t="s">
        <v>350</v>
      </c>
      <c r="E323" s="709">
        <v>270000</v>
      </c>
      <c r="F323" s="580"/>
      <c r="G323" s="580"/>
      <c r="H323" s="572">
        <f t="shared" si="15"/>
        <v>270000</v>
      </c>
      <c r="I323" s="581"/>
      <c r="J323" s="593"/>
    </row>
    <row r="324" spans="1:10" ht="19.5" customHeight="1">
      <c r="A324" s="582">
        <v>23</v>
      </c>
      <c r="B324" s="691" t="s">
        <v>613</v>
      </c>
      <c r="C324" s="643">
        <v>1933</v>
      </c>
      <c r="D324" s="600" t="s">
        <v>350</v>
      </c>
      <c r="E324" s="709">
        <v>270000</v>
      </c>
      <c r="F324" s="580"/>
      <c r="G324" s="580"/>
      <c r="H324" s="572">
        <f t="shared" si="15"/>
        <v>270000</v>
      </c>
      <c r="I324" s="581"/>
      <c r="J324" s="593"/>
    </row>
    <row r="325" spans="1:10" ht="19.5" customHeight="1">
      <c r="A325" s="582">
        <v>24</v>
      </c>
      <c r="B325" s="691" t="s">
        <v>616</v>
      </c>
      <c r="C325" s="643">
        <v>1975</v>
      </c>
      <c r="D325" s="600" t="s">
        <v>350</v>
      </c>
      <c r="E325" s="709">
        <v>270000</v>
      </c>
      <c r="F325" s="580"/>
      <c r="G325" s="580"/>
      <c r="H325" s="572">
        <f t="shared" si="15"/>
        <v>270000</v>
      </c>
      <c r="I325" s="581"/>
      <c r="J325" s="593"/>
    </row>
    <row r="326" spans="1:10" ht="19.5" customHeight="1">
      <c r="A326" s="582">
        <v>25</v>
      </c>
      <c r="B326" s="691" t="s">
        <v>2555</v>
      </c>
      <c r="C326" s="643">
        <v>1930</v>
      </c>
      <c r="D326" s="600" t="s">
        <v>350</v>
      </c>
      <c r="E326" s="709">
        <v>270000</v>
      </c>
      <c r="F326" s="580"/>
      <c r="G326" s="580"/>
      <c r="H326" s="572">
        <f t="shared" si="15"/>
        <v>270000</v>
      </c>
      <c r="I326" s="581"/>
      <c r="J326" s="593"/>
    </row>
    <row r="327" spans="1:10" ht="19.5" customHeight="1">
      <c r="A327" s="582">
        <v>26</v>
      </c>
      <c r="B327" s="691" t="s">
        <v>620</v>
      </c>
      <c r="C327" s="641">
        <v>1963</v>
      </c>
      <c r="D327" s="600" t="s">
        <v>350</v>
      </c>
      <c r="E327" s="709">
        <v>270000</v>
      </c>
      <c r="F327" s="580"/>
      <c r="G327" s="580"/>
      <c r="H327" s="572">
        <f t="shared" si="15"/>
        <v>270000</v>
      </c>
      <c r="I327" s="581"/>
      <c r="J327" s="593"/>
    </row>
    <row r="328" spans="1:10" ht="19.5" customHeight="1">
      <c r="A328" s="582">
        <v>27</v>
      </c>
      <c r="B328" s="658" t="s">
        <v>624</v>
      </c>
      <c r="C328" s="641">
        <v>1955</v>
      </c>
      <c r="D328" s="600" t="s">
        <v>350</v>
      </c>
      <c r="E328" s="709">
        <v>270000</v>
      </c>
      <c r="F328" s="580"/>
      <c r="G328" s="580"/>
      <c r="H328" s="572">
        <f t="shared" si="15"/>
        <v>270000</v>
      </c>
      <c r="I328" s="581"/>
      <c r="J328" s="593"/>
    </row>
    <row r="329" spans="1:10" ht="19.5" customHeight="1">
      <c r="A329" s="582">
        <v>28</v>
      </c>
      <c r="B329" s="658" t="s">
        <v>627</v>
      </c>
      <c r="C329" s="641">
        <v>1933</v>
      </c>
      <c r="D329" s="600" t="s">
        <v>350</v>
      </c>
      <c r="E329" s="709">
        <v>270000</v>
      </c>
      <c r="F329" s="580"/>
      <c r="G329" s="580"/>
      <c r="H329" s="572">
        <f t="shared" si="15"/>
        <v>270000</v>
      </c>
      <c r="I329" s="581"/>
      <c r="J329" s="593"/>
    </row>
    <row r="330" spans="1:10" ht="19.5" customHeight="1">
      <c r="A330" s="582">
        <v>29</v>
      </c>
      <c r="B330" s="658" t="s">
        <v>629</v>
      </c>
      <c r="C330" s="641">
        <v>1952</v>
      </c>
      <c r="D330" s="600" t="s">
        <v>350</v>
      </c>
      <c r="E330" s="709">
        <v>270000</v>
      </c>
      <c r="F330" s="580"/>
      <c r="G330" s="580"/>
      <c r="H330" s="572">
        <f t="shared" si="15"/>
        <v>270000</v>
      </c>
      <c r="I330" s="581"/>
      <c r="J330" s="593"/>
    </row>
    <row r="331" spans="1:10" ht="19.5" customHeight="1">
      <c r="A331" s="582">
        <v>30</v>
      </c>
      <c r="B331" s="691" t="s">
        <v>602</v>
      </c>
      <c r="C331" s="643">
        <v>1991</v>
      </c>
      <c r="D331" s="573" t="s">
        <v>38</v>
      </c>
      <c r="E331" s="709">
        <v>270000</v>
      </c>
      <c r="F331" s="580"/>
      <c r="G331" s="580"/>
      <c r="H331" s="572">
        <f t="shared" si="15"/>
        <v>270000</v>
      </c>
      <c r="I331" s="581"/>
      <c r="J331" s="593"/>
    </row>
    <row r="332" spans="1:10" ht="19.5" customHeight="1">
      <c r="A332" s="582">
        <v>31</v>
      </c>
      <c r="B332" s="691" t="s">
        <v>604</v>
      </c>
      <c r="C332" s="643">
        <v>1977</v>
      </c>
      <c r="D332" s="573" t="s">
        <v>38</v>
      </c>
      <c r="E332" s="709">
        <v>270000</v>
      </c>
      <c r="F332" s="580"/>
      <c r="G332" s="580"/>
      <c r="H332" s="572">
        <f t="shared" si="15"/>
        <v>270000</v>
      </c>
      <c r="I332" s="581"/>
      <c r="J332" s="593"/>
    </row>
    <row r="333" spans="1:10" ht="19.5" customHeight="1">
      <c r="A333" s="582">
        <v>32</v>
      </c>
      <c r="B333" s="691" t="s">
        <v>637</v>
      </c>
      <c r="C333" s="643">
        <v>1991</v>
      </c>
      <c r="D333" s="573" t="s">
        <v>38</v>
      </c>
      <c r="E333" s="709">
        <v>270000</v>
      </c>
      <c r="F333" s="580"/>
      <c r="G333" s="580"/>
      <c r="H333" s="572">
        <f t="shared" si="15"/>
        <v>270000</v>
      </c>
      <c r="I333" s="581"/>
      <c r="J333" s="593"/>
    </row>
    <row r="334" spans="1:10" ht="19.5" customHeight="1">
      <c r="A334" s="582">
        <v>33</v>
      </c>
      <c r="B334" s="715" t="s">
        <v>619</v>
      </c>
      <c r="C334" s="654">
        <v>1936</v>
      </c>
      <c r="D334" s="573" t="s">
        <v>38</v>
      </c>
      <c r="E334" s="709">
        <v>270000</v>
      </c>
      <c r="F334" s="580"/>
      <c r="G334" s="580"/>
      <c r="H334" s="572">
        <f t="shared" si="15"/>
        <v>270000</v>
      </c>
      <c r="I334" s="581"/>
      <c r="J334" s="593"/>
    </row>
    <row r="335" spans="1:10" ht="19.5" customHeight="1">
      <c r="A335" s="582">
        <v>34</v>
      </c>
      <c r="B335" s="695" t="s">
        <v>622</v>
      </c>
      <c r="C335" s="641">
        <v>1931</v>
      </c>
      <c r="D335" s="573" t="s">
        <v>38</v>
      </c>
      <c r="E335" s="709">
        <v>270000</v>
      </c>
      <c r="F335" s="580"/>
      <c r="G335" s="580"/>
      <c r="H335" s="572">
        <f t="shared" si="15"/>
        <v>270000</v>
      </c>
      <c r="I335" s="581"/>
      <c r="J335" s="593"/>
    </row>
    <row r="336" spans="1:10" ht="19.5" customHeight="1">
      <c r="A336" s="582">
        <v>35</v>
      </c>
      <c r="B336" s="676" t="s">
        <v>626</v>
      </c>
      <c r="C336" s="643">
        <v>1991</v>
      </c>
      <c r="D336" s="573" t="s">
        <v>153</v>
      </c>
      <c r="E336" s="709">
        <v>270000</v>
      </c>
      <c r="F336" s="580"/>
      <c r="G336" s="580"/>
      <c r="H336" s="572">
        <f t="shared" si="15"/>
        <v>270000</v>
      </c>
      <c r="I336" s="581"/>
      <c r="J336" s="593"/>
    </row>
    <row r="337" spans="1:10" ht="19.5" customHeight="1">
      <c r="A337" s="582">
        <v>36</v>
      </c>
      <c r="B337" s="691" t="s">
        <v>2807</v>
      </c>
      <c r="C337" s="643">
        <v>1956</v>
      </c>
      <c r="D337" s="716" t="s">
        <v>348</v>
      </c>
      <c r="E337" s="709">
        <v>270000</v>
      </c>
      <c r="F337" s="580"/>
      <c r="G337" s="580"/>
      <c r="H337" s="572">
        <f t="shared" si="15"/>
        <v>270000</v>
      </c>
      <c r="I337" s="581"/>
      <c r="J337" s="593"/>
    </row>
    <row r="338" spans="1:10" ht="19.5" customHeight="1">
      <c r="A338" s="582">
        <v>37</v>
      </c>
      <c r="B338" s="691" t="s">
        <v>610</v>
      </c>
      <c r="C338" s="643">
        <v>1946</v>
      </c>
      <c r="D338" s="716" t="s">
        <v>348</v>
      </c>
      <c r="E338" s="709">
        <v>270000</v>
      </c>
      <c r="F338" s="580"/>
      <c r="G338" s="580"/>
      <c r="H338" s="572">
        <f t="shared" si="15"/>
        <v>270000</v>
      </c>
      <c r="I338" s="581"/>
      <c r="J338" s="593"/>
    </row>
    <row r="339" spans="1:10" ht="19.5" customHeight="1">
      <c r="A339" s="582">
        <v>38</v>
      </c>
      <c r="B339" s="594" t="s">
        <v>104</v>
      </c>
      <c r="C339" s="641">
        <v>1956</v>
      </c>
      <c r="D339" s="573" t="s">
        <v>370</v>
      </c>
      <c r="E339" s="709">
        <v>270000</v>
      </c>
      <c r="F339" s="580"/>
      <c r="G339" s="580"/>
      <c r="H339" s="572">
        <f t="shared" si="15"/>
        <v>270000</v>
      </c>
      <c r="I339" s="581"/>
      <c r="J339" s="593"/>
    </row>
    <row r="340" spans="1:10" ht="19.5" customHeight="1">
      <c r="A340" s="582">
        <v>39</v>
      </c>
      <c r="B340" s="691" t="s">
        <v>567</v>
      </c>
      <c r="C340" s="643">
        <v>1951</v>
      </c>
      <c r="D340" s="692" t="s">
        <v>364</v>
      </c>
      <c r="E340" s="709">
        <v>270000</v>
      </c>
      <c r="F340" s="580"/>
      <c r="G340" s="580"/>
      <c r="H340" s="572">
        <f t="shared" si="15"/>
        <v>270000</v>
      </c>
      <c r="I340" s="581"/>
      <c r="J340" s="593"/>
    </row>
    <row r="341" spans="1:10" ht="19.5" customHeight="1">
      <c r="A341" s="582">
        <v>40</v>
      </c>
      <c r="B341" s="691" t="s">
        <v>575</v>
      </c>
      <c r="C341" s="643">
        <v>1964</v>
      </c>
      <c r="D341" s="692" t="s">
        <v>364</v>
      </c>
      <c r="E341" s="709">
        <v>270000</v>
      </c>
      <c r="F341" s="580"/>
      <c r="G341" s="580"/>
      <c r="H341" s="572">
        <f t="shared" si="15"/>
        <v>270000</v>
      </c>
      <c r="I341" s="581"/>
      <c r="J341" s="593"/>
    </row>
    <row r="342" spans="1:10" ht="19.5" customHeight="1">
      <c r="A342" s="582">
        <v>41</v>
      </c>
      <c r="B342" s="691" t="s">
        <v>621</v>
      </c>
      <c r="C342" s="641">
        <v>1938</v>
      </c>
      <c r="D342" s="692" t="s">
        <v>364</v>
      </c>
      <c r="E342" s="709">
        <v>270000</v>
      </c>
      <c r="F342" s="580"/>
      <c r="G342" s="580"/>
      <c r="H342" s="572">
        <f t="shared" si="15"/>
        <v>270000</v>
      </c>
      <c r="I342" s="581"/>
      <c r="J342" s="593"/>
    </row>
    <row r="343" spans="1:10" ht="19.5" customHeight="1">
      <c r="A343" s="582">
        <v>42</v>
      </c>
      <c r="B343" s="658" t="s">
        <v>623</v>
      </c>
      <c r="C343" s="641">
        <v>1981</v>
      </c>
      <c r="D343" s="692" t="s">
        <v>364</v>
      </c>
      <c r="E343" s="709">
        <v>270000</v>
      </c>
      <c r="F343" s="580"/>
      <c r="G343" s="580"/>
      <c r="H343" s="572">
        <f t="shared" si="15"/>
        <v>270000</v>
      </c>
      <c r="I343" s="581"/>
      <c r="J343" s="593"/>
    </row>
    <row r="344" spans="1:10" s="552" customFormat="1" ht="19.5" customHeight="1">
      <c r="A344" s="582">
        <v>43</v>
      </c>
      <c r="B344" s="545" t="s">
        <v>1872</v>
      </c>
      <c r="C344" s="546">
        <v>1960</v>
      </c>
      <c r="D344" s="547" t="s">
        <v>2801</v>
      </c>
      <c r="E344" s="548">
        <v>270000</v>
      </c>
      <c r="F344" s="549"/>
      <c r="G344" s="549"/>
      <c r="H344" s="550">
        <f t="shared" si="15"/>
        <v>270000</v>
      </c>
      <c r="I344" s="551"/>
      <c r="J344" s="882"/>
    </row>
    <row r="345" spans="1:10" s="552" customFormat="1" ht="19.5" customHeight="1">
      <c r="A345" s="582">
        <v>44</v>
      </c>
      <c r="B345" s="545" t="s">
        <v>1873</v>
      </c>
      <c r="C345" s="546">
        <v>1980</v>
      </c>
      <c r="D345" s="547" t="s">
        <v>2801</v>
      </c>
      <c r="E345" s="548">
        <v>270000</v>
      </c>
      <c r="F345" s="549"/>
      <c r="G345" s="549"/>
      <c r="H345" s="550">
        <f t="shared" si="15"/>
        <v>270000</v>
      </c>
      <c r="I345" s="551"/>
      <c r="J345" s="882"/>
    </row>
    <row r="346" spans="1:10" ht="19.5" customHeight="1">
      <c r="A346" s="582">
        <v>45</v>
      </c>
      <c r="B346" s="691" t="s">
        <v>615</v>
      </c>
      <c r="C346" s="643">
        <v>1946</v>
      </c>
      <c r="D346" s="573" t="s">
        <v>2801</v>
      </c>
      <c r="E346" s="709">
        <v>270000</v>
      </c>
      <c r="F346" s="580"/>
      <c r="G346" s="580"/>
      <c r="H346" s="572">
        <f t="shared" si="15"/>
        <v>270000</v>
      </c>
      <c r="I346" s="581"/>
      <c r="J346" s="593"/>
    </row>
    <row r="347" spans="1:10" ht="19.5" customHeight="1">
      <c r="A347" s="582">
        <v>46</v>
      </c>
      <c r="B347" s="691" t="s">
        <v>573</v>
      </c>
      <c r="C347" s="643">
        <v>1958</v>
      </c>
      <c r="D347" s="692" t="s">
        <v>2782</v>
      </c>
      <c r="E347" s="709">
        <v>270000</v>
      </c>
      <c r="F347" s="580"/>
      <c r="G347" s="580"/>
      <c r="H347" s="572">
        <f t="shared" si="15"/>
        <v>270000</v>
      </c>
      <c r="I347" s="581"/>
      <c r="J347" s="593"/>
    </row>
    <row r="348" spans="1:10" ht="19.5" customHeight="1">
      <c r="A348" s="582">
        <v>47</v>
      </c>
      <c r="B348" s="691" t="s">
        <v>573</v>
      </c>
      <c r="C348" s="643">
        <v>1958</v>
      </c>
      <c r="D348" s="692" t="s">
        <v>2782</v>
      </c>
      <c r="E348" s="709">
        <v>270000</v>
      </c>
      <c r="F348" s="580"/>
      <c r="G348" s="580"/>
      <c r="H348" s="572">
        <f t="shared" si="15"/>
        <v>270000</v>
      </c>
      <c r="I348" s="581"/>
      <c r="J348" s="593"/>
    </row>
    <row r="349" spans="1:10" ht="19.5" customHeight="1">
      <c r="A349" s="582">
        <v>48</v>
      </c>
      <c r="B349" s="691" t="s">
        <v>614</v>
      </c>
      <c r="C349" s="643">
        <v>1939</v>
      </c>
      <c r="D349" s="692" t="s">
        <v>2782</v>
      </c>
      <c r="E349" s="709">
        <v>270000</v>
      </c>
      <c r="F349" s="580"/>
      <c r="G349" s="580"/>
      <c r="H349" s="572">
        <f t="shared" si="15"/>
        <v>270000</v>
      </c>
      <c r="I349" s="581"/>
      <c r="J349" s="593"/>
    </row>
    <row r="350" spans="1:10" ht="19.5" customHeight="1">
      <c r="A350" s="582">
        <v>49</v>
      </c>
      <c r="B350" s="691" t="s">
        <v>569</v>
      </c>
      <c r="C350" s="643">
        <v>1954</v>
      </c>
      <c r="D350" s="692" t="s">
        <v>631</v>
      </c>
      <c r="E350" s="709">
        <v>270000</v>
      </c>
      <c r="F350" s="580"/>
      <c r="G350" s="580"/>
      <c r="H350" s="572">
        <f t="shared" si="15"/>
        <v>270000</v>
      </c>
      <c r="I350" s="581"/>
      <c r="J350" s="593"/>
    </row>
    <row r="351" spans="1:10" ht="19.5" customHeight="1">
      <c r="A351" s="582">
        <v>50</v>
      </c>
      <c r="B351" s="691" t="s">
        <v>954</v>
      </c>
      <c r="C351" s="643">
        <v>1954</v>
      </c>
      <c r="D351" s="692" t="s">
        <v>631</v>
      </c>
      <c r="E351" s="709">
        <v>270000</v>
      </c>
      <c r="F351" s="580"/>
      <c r="G351" s="711"/>
      <c r="H351" s="572">
        <f t="shared" si="15"/>
        <v>270000</v>
      </c>
      <c r="I351" s="581"/>
      <c r="J351" s="593"/>
    </row>
    <row r="352" spans="1:10" ht="19.5" customHeight="1">
      <c r="A352" s="582">
        <v>51</v>
      </c>
      <c r="B352" s="717" t="s">
        <v>1724</v>
      </c>
      <c r="C352" s="643">
        <v>1967</v>
      </c>
      <c r="D352" s="718" t="s">
        <v>139</v>
      </c>
      <c r="E352" s="709">
        <v>270000</v>
      </c>
      <c r="F352" s="719"/>
      <c r="G352" s="720"/>
      <c r="H352" s="572">
        <f>SUM(E352:G352)</f>
        <v>270000</v>
      </c>
      <c r="I352" s="637"/>
      <c r="J352" s="593"/>
    </row>
    <row r="353" spans="1:10" ht="19.5" customHeight="1">
      <c r="A353" s="582">
        <v>52</v>
      </c>
      <c r="B353" s="717" t="s">
        <v>1725</v>
      </c>
      <c r="C353" s="643">
        <v>1963</v>
      </c>
      <c r="D353" s="718" t="s">
        <v>350</v>
      </c>
      <c r="E353" s="709">
        <v>270000</v>
      </c>
      <c r="F353" s="719"/>
      <c r="G353" s="720"/>
      <c r="H353" s="572">
        <f>SUM(E353:G353)</f>
        <v>270000</v>
      </c>
      <c r="I353" s="637"/>
      <c r="J353" s="593"/>
    </row>
    <row r="354" spans="1:10" ht="19.5" customHeight="1">
      <c r="A354" s="582">
        <v>53</v>
      </c>
      <c r="B354" s="691" t="s">
        <v>2640</v>
      </c>
      <c r="C354" s="643">
        <v>1954</v>
      </c>
      <c r="D354" s="692" t="s">
        <v>358</v>
      </c>
      <c r="E354" s="721">
        <v>270000</v>
      </c>
      <c r="F354" s="580"/>
      <c r="G354" s="722"/>
      <c r="H354" s="601">
        <v>270000</v>
      </c>
      <c r="I354" s="581"/>
      <c r="J354" s="593"/>
    </row>
    <row r="355" spans="1:10" ht="19.5" customHeight="1">
      <c r="A355" s="582">
        <v>54</v>
      </c>
      <c r="B355" s="691" t="s">
        <v>1874</v>
      </c>
      <c r="C355" s="643">
        <v>1962</v>
      </c>
      <c r="D355" s="577" t="s">
        <v>359</v>
      </c>
      <c r="E355" s="721">
        <v>270000</v>
      </c>
      <c r="F355" s="580"/>
      <c r="G355" s="722"/>
      <c r="H355" s="601">
        <v>270000</v>
      </c>
      <c r="I355" s="581"/>
      <c r="J355" s="593"/>
    </row>
    <row r="356" spans="1:10" ht="19.5" customHeight="1">
      <c r="A356" s="582">
        <v>55</v>
      </c>
      <c r="B356" s="691" t="s">
        <v>1875</v>
      </c>
      <c r="C356" s="643">
        <v>1963</v>
      </c>
      <c r="D356" s="577" t="s">
        <v>359</v>
      </c>
      <c r="E356" s="721">
        <v>270000</v>
      </c>
      <c r="F356" s="580"/>
      <c r="G356" s="722"/>
      <c r="H356" s="601">
        <v>270000</v>
      </c>
      <c r="I356" s="581"/>
      <c r="J356" s="593"/>
    </row>
    <row r="357" spans="1:10" ht="19.5" customHeight="1">
      <c r="A357" s="582">
        <v>56</v>
      </c>
      <c r="B357" s="691" t="s">
        <v>1876</v>
      </c>
      <c r="C357" s="643">
        <v>1978</v>
      </c>
      <c r="D357" s="577" t="s">
        <v>349</v>
      </c>
      <c r="E357" s="721">
        <v>270000</v>
      </c>
      <c r="F357" s="580"/>
      <c r="G357" s="722"/>
      <c r="H357" s="601">
        <v>270000</v>
      </c>
      <c r="I357" s="581"/>
      <c r="J357" s="593"/>
    </row>
    <row r="358" spans="1:10" ht="19.5" customHeight="1">
      <c r="A358" s="582">
        <v>57</v>
      </c>
      <c r="B358" s="691" t="s">
        <v>1877</v>
      </c>
      <c r="C358" s="643">
        <v>1959</v>
      </c>
      <c r="D358" s="600" t="s">
        <v>350</v>
      </c>
      <c r="E358" s="721">
        <v>270000</v>
      </c>
      <c r="F358" s="580"/>
      <c r="G358" s="722"/>
      <c r="H358" s="601">
        <v>270000</v>
      </c>
      <c r="I358" s="581"/>
      <c r="J358" s="593"/>
    </row>
    <row r="359" spans="1:10" ht="19.5" customHeight="1">
      <c r="A359" s="582">
        <v>58</v>
      </c>
      <c r="B359" s="691" t="s">
        <v>1878</v>
      </c>
      <c r="C359" s="643">
        <v>1973</v>
      </c>
      <c r="D359" s="600" t="s">
        <v>350</v>
      </c>
      <c r="E359" s="721">
        <v>270000</v>
      </c>
      <c r="F359" s="580"/>
      <c r="G359" s="722"/>
      <c r="H359" s="601">
        <v>270000</v>
      </c>
      <c r="I359" s="581"/>
      <c r="J359" s="593"/>
    </row>
    <row r="360" spans="1:10" ht="19.5" customHeight="1">
      <c r="A360" s="582">
        <v>59</v>
      </c>
      <c r="B360" s="691" t="s">
        <v>1879</v>
      </c>
      <c r="C360" s="643">
        <v>1959</v>
      </c>
      <c r="D360" s="692" t="s">
        <v>364</v>
      </c>
      <c r="E360" s="721">
        <v>270000</v>
      </c>
      <c r="F360" s="580"/>
      <c r="G360" s="722"/>
      <c r="H360" s="601">
        <v>270000</v>
      </c>
      <c r="I360" s="581"/>
      <c r="J360" s="593"/>
    </row>
    <row r="361" spans="1:10" ht="19.5" customHeight="1">
      <c r="A361" s="582">
        <v>60</v>
      </c>
      <c r="B361" s="691" t="s">
        <v>1880</v>
      </c>
      <c r="C361" s="643">
        <v>1960</v>
      </c>
      <c r="D361" s="692" t="s">
        <v>631</v>
      </c>
      <c r="E361" s="721">
        <v>270000</v>
      </c>
      <c r="F361" s="580"/>
      <c r="G361" s="722"/>
      <c r="H361" s="601">
        <v>270000</v>
      </c>
      <c r="I361" s="581"/>
      <c r="J361" s="593"/>
    </row>
    <row r="362" spans="1:10" ht="19.5" customHeight="1">
      <c r="A362" s="582">
        <v>61</v>
      </c>
      <c r="B362" s="691" t="s">
        <v>2000</v>
      </c>
      <c r="C362" s="198">
        <v>1976</v>
      </c>
      <c r="D362" s="198" t="s">
        <v>1848</v>
      </c>
      <c r="E362" s="578">
        <v>270000</v>
      </c>
      <c r="F362" s="198"/>
      <c r="G362" s="601"/>
      <c r="H362" s="601">
        <f>E362+G362</f>
        <v>270000</v>
      </c>
      <c r="I362" s="581"/>
      <c r="J362" s="593"/>
    </row>
    <row r="363" spans="1:10" ht="19.5" customHeight="1">
      <c r="A363" s="582">
        <v>62</v>
      </c>
      <c r="B363" s="1359" t="s">
        <v>1044</v>
      </c>
      <c r="C363" s="1360">
        <v>1981</v>
      </c>
      <c r="D363" s="1360" t="s">
        <v>2801</v>
      </c>
      <c r="E363" s="1336">
        <v>270000</v>
      </c>
      <c r="F363" s="1360">
        <v>1</v>
      </c>
      <c r="G363" s="1361">
        <v>270000</v>
      </c>
      <c r="H363" s="1361">
        <f>G363+E363</f>
        <v>540000</v>
      </c>
      <c r="I363" s="581"/>
      <c r="J363" s="593"/>
    </row>
    <row r="364" spans="1:10" ht="19.5" customHeight="1">
      <c r="A364" s="701"/>
      <c r="B364" s="1588" t="s">
        <v>2672</v>
      </c>
      <c r="C364" s="1588"/>
      <c r="D364" s="1588"/>
      <c r="E364" s="878">
        <f>SUM(E302:E363)</f>
        <v>16740000</v>
      </c>
      <c r="F364" s="586"/>
      <c r="G364" s="878">
        <v>270000</v>
      </c>
      <c r="H364" s="878">
        <f>E364+G364</f>
        <v>17010000</v>
      </c>
      <c r="I364" s="687"/>
      <c r="J364" s="880"/>
    </row>
    <row r="365" spans="1:10" ht="19.5" customHeight="1">
      <c r="A365" s="409"/>
      <c r="B365" s="1513" t="s">
        <v>591</v>
      </c>
      <c r="C365" s="1514"/>
      <c r="D365" s="1515"/>
      <c r="E365" s="1513"/>
      <c r="F365" s="1514"/>
      <c r="G365" s="1515"/>
      <c r="H365" s="723"/>
      <c r="I365" s="724"/>
      <c r="J365" s="880"/>
    </row>
    <row r="366" spans="1:10" ht="19.5" customHeight="1">
      <c r="A366" s="409">
        <v>1</v>
      </c>
      <c r="B366" s="1592" t="s">
        <v>1042</v>
      </c>
      <c r="C366" s="1593"/>
      <c r="D366" s="1594"/>
      <c r="E366" s="1121" t="s">
        <v>1043</v>
      </c>
      <c r="F366" s="964"/>
      <c r="G366" s="1120"/>
      <c r="H366" s="721">
        <v>5400000</v>
      </c>
      <c r="I366" s="724"/>
      <c r="J366" s="880"/>
    </row>
    <row r="367" spans="1:10" ht="19.5" customHeight="1">
      <c r="A367" s="725">
        <v>3</v>
      </c>
      <c r="B367" s="1536"/>
      <c r="C367" s="1537"/>
      <c r="D367" s="1538"/>
      <c r="E367" s="1121"/>
      <c r="F367" s="726"/>
      <c r="G367" s="721"/>
      <c r="H367" s="721"/>
      <c r="I367" s="724"/>
      <c r="J367" s="880"/>
    </row>
    <row r="368" spans="1:10" ht="19.5" customHeight="1">
      <c r="A368" s="701"/>
      <c r="B368" s="727" t="s">
        <v>1881</v>
      </c>
      <c r="C368" s="583"/>
      <c r="D368" s="584"/>
      <c r="E368" s="1121"/>
      <c r="F368" s="728">
        <f>SUM(F367:F367)</f>
        <v>0</v>
      </c>
      <c r="G368" s="728">
        <f>SUM(G367:G367)</f>
        <v>0</v>
      </c>
      <c r="H368" s="1122">
        <f>SUM(H366:H367)</f>
        <v>5400000</v>
      </c>
      <c r="I368" s="724"/>
      <c r="J368" s="880"/>
    </row>
    <row r="369" spans="1:10" ht="19.5" customHeight="1">
      <c r="A369" s="701"/>
      <c r="B369" s="1578" t="s">
        <v>1234</v>
      </c>
      <c r="C369" s="1579"/>
      <c r="D369" s="1580"/>
      <c r="E369" s="729">
        <f>E368+E364+E300+E281+E273+E232+E212+E198+E145+E36+E30+E26+E17+E10</f>
        <v>127575000</v>
      </c>
      <c r="F369" s="598"/>
      <c r="G369" s="730">
        <f>G368+G364+G300+G281+G273+G232+G212+G198+G145+G36+G30+G26+G17+G10</f>
        <v>11205000</v>
      </c>
      <c r="H369" s="729">
        <f>H368+H364+H300+H281+H273+H232+H212+H198+H145+H36+H30+H26+H17+H10</f>
        <v>144180000</v>
      </c>
      <c r="I369" s="598"/>
      <c r="J369" s="880"/>
    </row>
    <row r="370" spans="1:10" s="375" customFormat="1" ht="19.5" customHeight="1">
      <c r="A370" s="1571" t="s">
        <v>1048</v>
      </c>
      <c r="B370" s="1571"/>
      <c r="C370" s="1571"/>
      <c r="D370" s="1571"/>
      <c r="E370" s="1571"/>
      <c r="F370" s="1571"/>
      <c r="G370" s="1571"/>
      <c r="H370" s="1571"/>
      <c r="I370" s="1571"/>
      <c r="J370" s="1571"/>
    </row>
    <row r="371" spans="1:10" ht="19.5" customHeight="1">
      <c r="A371" s="364"/>
      <c r="B371" s="731"/>
      <c r="C371" s="732"/>
      <c r="D371" s="1572" t="s">
        <v>2521</v>
      </c>
      <c r="E371" s="1572"/>
      <c r="F371" s="1572"/>
      <c r="G371" s="1572"/>
      <c r="H371" s="1572"/>
      <c r="I371" s="1572"/>
      <c r="J371" s="1572"/>
    </row>
    <row r="372" spans="1:10" ht="19.5" customHeight="1">
      <c r="A372" s="364"/>
      <c r="B372" s="734" t="s">
        <v>2233</v>
      </c>
      <c r="C372" s="732"/>
      <c r="D372" s="735" t="s">
        <v>2736</v>
      </c>
      <c r="E372" s="736" t="s">
        <v>2231</v>
      </c>
      <c r="F372" s="736"/>
      <c r="G372" s="1573" t="s">
        <v>2232</v>
      </c>
      <c r="H372" s="1573"/>
      <c r="I372" s="1573"/>
      <c r="J372" s="566"/>
    </row>
    <row r="373" spans="1:10" ht="19.5" customHeight="1">
      <c r="A373" s="364"/>
      <c r="B373" s="737"/>
      <c r="C373" s="732"/>
      <c r="D373" s="733"/>
      <c r="E373" s="738"/>
      <c r="F373" s="738"/>
      <c r="G373" s="738"/>
      <c r="H373" s="738"/>
      <c r="I373" s="738"/>
      <c r="J373" s="883"/>
    </row>
    <row r="374" spans="1:10" ht="19.5" customHeight="1">
      <c r="A374" s="364"/>
      <c r="B374" s="737"/>
      <c r="C374" s="732"/>
      <c r="D374" s="733"/>
      <c r="E374" s="738"/>
      <c r="F374" s="738"/>
      <c r="G374" s="738"/>
      <c r="H374" s="738"/>
      <c r="I374" s="738"/>
      <c r="J374" s="883"/>
    </row>
    <row r="375" spans="1:10" ht="19.5" customHeight="1">
      <c r="A375" s="364"/>
      <c r="B375" s="739"/>
      <c r="C375" s="740"/>
      <c r="D375" s="741"/>
      <c r="E375" s="741"/>
      <c r="F375" s="741"/>
      <c r="G375" s="742"/>
      <c r="H375" s="742"/>
      <c r="I375" s="741"/>
      <c r="J375" s="884"/>
    </row>
    <row r="376" spans="1:10" ht="19.5" customHeight="1">
      <c r="A376" s="364"/>
      <c r="B376" s="743" t="s">
        <v>2234</v>
      </c>
      <c r="C376" s="1480" t="s">
        <v>909</v>
      </c>
      <c r="D376" s="1480"/>
      <c r="E376" s="1480"/>
      <c r="F376" s="741"/>
      <c r="G376" s="742"/>
      <c r="H376" s="742"/>
      <c r="I376" s="741"/>
      <c r="J376" s="884"/>
    </row>
    <row r="377" spans="1:10" ht="19.5" customHeight="1">
      <c r="A377" s="364"/>
      <c r="B377" s="743"/>
      <c r="C377" s="1480"/>
      <c r="D377" s="1480"/>
      <c r="E377" s="1480"/>
      <c r="F377" s="1574"/>
      <c r="G377" s="1574"/>
      <c r="H377" s="1574"/>
      <c r="I377" s="741"/>
      <c r="J377" s="884"/>
    </row>
    <row r="378" spans="1:10" ht="19.5" customHeight="1">
      <c r="A378" s="364"/>
      <c r="B378" s="1444" t="s">
        <v>585</v>
      </c>
      <c r="C378" s="1444"/>
      <c r="D378" s="1444"/>
      <c r="E378" s="1444"/>
      <c r="F378" s="1444"/>
      <c r="G378" s="1444"/>
      <c r="H378" s="1444"/>
      <c r="I378" s="741"/>
      <c r="J378" s="884"/>
    </row>
    <row r="379" spans="1:10" ht="19.5" customHeight="1">
      <c r="A379" s="364"/>
      <c r="B379" s="744" t="s">
        <v>584</v>
      </c>
      <c r="C379" s="1444" t="s">
        <v>607</v>
      </c>
      <c r="D379" s="1444"/>
      <c r="E379" s="1444"/>
      <c r="F379" s="1444"/>
      <c r="G379" s="1444"/>
      <c r="H379" s="1444"/>
      <c r="I379" s="223"/>
      <c r="J379" s="885"/>
    </row>
    <row r="380" spans="1:10" ht="19.5" customHeight="1">
      <c r="A380" s="364"/>
      <c r="B380" s="739"/>
      <c r="C380" s="740"/>
      <c r="D380" s="741"/>
      <c r="E380" s="741"/>
      <c r="F380" s="741"/>
      <c r="G380" s="742"/>
      <c r="H380" s="742"/>
      <c r="I380" s="741"/>
      <c r="J380" s="884"/>
    </row>
    <row r="381" spans="1:10" ht="19.5" customHeight="1">
      <c r="A381" s="745"/>
      <c r="B381" s="746"/>
      <c r="C381" s="747"/>
      <c r="D381" s="748"/>
      <c r="E381" s="749"/>
      <c r="F381" s="749"/>
      <c r="G381" s="750"/>
      <c r="H381" s="750"/>
      <c r="I381" s="749"/>
      <c r="J381" s="566"/>
    </row>
    <row r="382" spans="1:10" ht="19.5" customHeight="1">
      <c r="A382" s="745"/>
      <c r="B382" s="746"/>
      <c r="C382" s="747"/>
      <c r="D382" s="748"/>
      <c r="E382" s="749"/>
      <c r="F382" s="749"/>
      <c r="G382" s="749"/>
      <c r="H382" s="749"/>
      <c r="I382" s="749"/>
      <c r="J382" s="566"/>
    </row>
    <row r="383" spans="1:10" ht="19.5" customHeight="1">
      <c r="A383" s="745"/>
      <c r="B383" s="746"/>
      <c r="C383" s="747"/>
      <c r="D383" s="748"/>
      <c r="E383" s="749"/>
      <c r="F383" s="749"/>
      <c r="G383" s="749"/>
      <c r="H383" s="749"/>
      <c r="I383" s="749"/>
      <c r="J383" s="566"/>
    </row>
  </sheetData>
  <mergeCells count="50">
    <mergeCell ref="A2:B2"/>
    <mergeCell ref="J6:J7"/>
    <mergeCell ref="A8:E8"/>
    <mergeCell ref="A6:A7"/>
    <mergeCell ref="B6:B7"/>
    <mergeCell ref="H6:H7"/>
    <mergeCell ref="D6:D7"/>
    <mergeCell ref="C6:C7"/>
    <mergeCell ref="B3:J3"/>
    <mergeCell ref="B4:I4"/>
    <mergeCell ref="B145:D145"/>
    <mergeCell ref="B26:D26"/>
    <mergeCell ref="A37:D37"/>
    <mergeCell ref="A199:E199"/>
    <mergeCell ref="I6:I7"/>
    <mergeCell ref="F6:G6"/>
    <mergeCell ref="B10:D10"/>
    <mergeCell ref="I31:J31"/>
    <mergeCell ref="A27:H27"/>
    <mergeCell ref="A31:H31"/>
    <mergeCell ref="A11:E11"/>
    <mergeCell ref="B17:D17"/>
    <mergeCell ref="A18:E18"/>
    <mergeCell ref="B369:D369"/>
    <mergeCell ref="B300:D300"/>
    <mergeCell ref="A301:D301"/>
    <mergeCell ref="B281:D281"/>
    <mergeCell ref="A282:D282"/>
    <mergeCell ref="B366:D366"/>
    <mergeCell ref="B364:D364"/>
    <mergeCell ref="B365:D365"/>
    <mergeCell ref="B367:D367"/>
    <mergeCell ref="E365:G365"/>
    <mergeCell ref="B30:D30"/>
    <mergeCell ref="B232:D232"/>
    <mergeCell ref="A233:D233"/>
    <mergeCell ref="B36:D36"/>
    <mergeCell ref="A146:D146"/>
    <mergeCell ref="A274:D274"/>
    <mergeCell ref="B212:D212"/>
    <mergeCell ref="A213:D213"/>
    <mergeCell ref="B273:D273"/>
    <mergeCell ref="A370:J370"/>
    <mergeCell ref="B378:H378"/>
    <mergeCell ref="C379:H379"/>
    <mergeCell ref="D371:J371"/>
    <mergeCell ref="G372:I372"/>
    <mergeCell ref="C376:E376"/>
    <mergeCell ref="C377:E377"/>
    <mergeCell ref="F377:H377"/>
  </mergeCells>
  <printOptions/>
  <pageMargins left="0.47" right="0.21" top="0.5" bottom="0.2" header="0.59" footer="0.2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53"/>
  <sheetViews>
    <sheetView workbookViewId="0" topLeftCell="A338">
      <selection activeCell="E10" sqref="E10"/>
    </sheetView>
  </sheetViews>
  <sheetFormatPr defaultColWidth="9.00390625" defaultRowHeight="19.5" customHeight="1"/>
  <cols>
    <col min="1" max="1" width="5.25390625" style="98" customWidth="1"/>
    <col min="2" max="2" width="20.00390625" style="98" customWidth="1"/>
    <col min="3" max="3" width="5.75390625" style="98" customWidth="1"/>
    <col min="4" max="4" width="10.00390625" style="98" customWidth="1"/>
    <col min="5" max="5" width="10.875" style="98" customWidth="1"/>
    <col min="6" max="6" width="5.75390625" style="98" customWidth="1"/>
    <col min="7" max="7" width="9.375" style="98" customWidth="1"/>
    <col min="8" max="8" width="10.875" style="98" customWidth="1"/>
    <col min="9" max="9" width="8.125" style="98" customWidth="1"/>
    <col min="10" max="10" width="7.50390625" style="98" customWidth="1"/>
    <col min="11" max="16384" width="9.00390625" style="98" customWidth="1"/>
  </cols>
  <sheetData>
    <row r="1" spans="1:10" ht="19.5" customHeight="1">
      <c r="A1" s="152" t="s">
        <v>2227</v>
      </c>
      <c r="B1" s="152"/>
      <c r="C1" s="32"/>
      <c r="D1" s="32"/>
      <c r="E1" s="32"/>
      <c r="F1" s="32"/>
      <c r="G1" s="32"/>
      <c r="H1" s="32"/>
      <c r="I1" s="32"/>
      <c r="J1" s="32"/>
    </row>
    <row r="2" spans="1:10" ht="19.5" customHeight="1">
      <c r="A2" s="152" t="s">
        <v>634</v>
      </c>
      <c r="B2" s="152"/>
      <c r="C2" s="42"/>
      <c r="D2" s="42"/>
      <c r="E2" s="42"/>
      <c r="F2" s="42"/>
      <c r="G2" s="42"/>
      <c r="H2" s="42"/>
      <c r="I2" s="42"/>
      <c r="J2" s="42"/>
    </row>
    <row r="3" spans="1:9" s="810" customFormat="1" ht="19.5" customHeight="1">
      <c r="A3" s="1420" t="s">
        <v>1759</v>
      </c>
      <c r="B3" s="1420"/>
      <c r="C3" s="1420"/>
      <c r="D3" s="1420"/>
      <c r="E3" s="1420"/>
      <c r="F3" s="1420"/>
      <c r="G3" s="1420"/>
      <c r="H3" s="1420"/>
      <c r="I3" s="1420"/>
    </row>
    <row r="4" spans="1:10" ht="19.5" customHeight="1">
      <c r="A4" s="1648" t="s">
        <v>2522</v>
      </c>
      <c r="B4" s="1648"/>
      <c r="C4" s="1648"/>
      <c r="D4" s="1648"/>
      <c r="E4" s="1648"/>
      <c r="F4" s="1648"/>
      <c r="G4" s="1648"/>
      <c r="H4" s="1648"/>
      <c r="I4" s="1648"/>
      <c r="J4" s="1648"/>
    </row>
    <row r="5" spans="1:10" ht="19.5" customHeight="1">
      <c r="A5" s="1413" t="s">
        <v>2395</v>
      </c>
      <c r="B5" s="1413"/>
      <c r="C5" s="44"/>
      <c r="D5" s="153"/>
      <c r="E5" s="386"/>
      <c r="F5" s="386"/>
      <c r="G5" s="387"/>
      <c r="H5" s="386"/>
      <c r="I5" s="42"/>
      <c r="J5" s="42"/>
    </row>
    <row r="6" spans="1:10" s="32" customFormat="1" ht="19.5" customHeight="1">
      <c r="A6" s="1649" t="s">
        <v>1229</v>
      </c>
      <c r="B6" s="1641" t="s">
        <v>1230</v>
      </c>
      <c r="C6" s="1643" t="s">
        <v>1237</v>
      </c>
      <c r="D6" s="1651" t="s">
        <v>1239</v>
      </c>
      <c r="E6" s="1643" t="s">
        <v>1231</v>
      </c>
      <c r="F6" s="1645" t="s">
        <v>1232</v>
      </c>
      <c r="G6" s="1646"/>
      <c r="H6" s="1643" t="s">
        <v>1236</v>
      </c>
      <c r="I6" s="1641" t="s">
        <v>1235</v>
      </c>
      <c r="J6" s="1643" t="s">
        <v>1558</v>
      </c>
    </row>
    <row r="7" spans="1:10" s="32" customFormat="1" ht="28.5" customHeight="1">
      <c r="A7" s="1649"/>
      <c r="B7" s="1650"/>
      <c r="C7" s="1644"/>
      <c r="D7" s="1652"/>
      <c r="E7" s="1644"/>
      <c r="F7" s="393" t="s">
        <v>1715</v>
      </c>
      <c r="G7" s="45" t="s">
        <v>1233</v>
      </c>
      <c r="H7" s="1644"/>
      <c r="I7" s="1642"/>
      <c r="J7" s="1647"/>
    </row>
    <row r="8" spans="1:10" s="32" customFormat="1" ht="19.5" customHeight="1">
      <c r="A8" s="908"/>
      <c r="B8" s="121" t="s">
        <v>638</v>
      </c>
      <c r="C8" s="917"/>
      <c r="D8" s="918"/>
      <c r="E8" s="917"/>
      <c r="F8" s="919"/>
      <c r="G8" s="920"/>
      <c r="H8" s="917"/>
      <c r="I8" s="921"/>
      <c r="J8" s="907"/>
    </row>
    <row r="9" spans="1:10" s="32" customFormat="1" ht="19.5" customHeight="1">
      <c r="A9" s="908">
        <v>1</v>
      </c>
      <c r="B9" s="961" t="s">
        <v>2007</v>
      </c>
      <c r="C9" s="962">
        <v>5013</v>
      </c>
      <c r="D9" s="958" t="s">
        <v>639</v>
      </c>
      <c r="E9" s="957">
        <v>675000</v>
      </c>
      <c r="F9" s="958"/>
      <c r="G9" s="957"/>
      <c r="H9" s="957">
        <f>G9+E9</f>
        <v>675000</v>
      </c>
      <c r="I9" s="126"/>
      <c r="J9" s="126"/>
    </row>
    <row r="10" spans="1:10" s="32" customFormat="1" ht="19.5" customHeight="1">
      <c r="A10" s="908">
        <v>2</v>
      </c>
      <c r="B10" s="961" t="s">
        <v>2008</v>
      </c>
      <c r="C10" s="963">
        <v>12.07</v>
      </c>
      <c r="D10" s="958" t="s">
        <v>639</v>
      </c>
      <c r="E10" s="957">
        <v>405000</v>
      </c>
      <c r="F10" s="958"/>
      <c r="G10" s="957"/>
      <c r="H10" s="957">
        <v>405000</v>
      </c>
      <c r="I10" s="126"/>
      <c r="J10" s="126"/>
    </row>
    <row r="11" spans="1:10" ht="19.5" customHeight="1">
      <c r="A11" s="1622" t="s">
        <v>2672</v>
      </c>
      <c r="B11" s="1623"/>
      <c r="C11" s="1623"/>
      <c r="D11" s="64"/>
      <c r="E11" s="65">
        <f>SUM(E9:E10)</f>
        <v>1080000</v>
      </c>
      <c r="F11" s="230"/>
      <c r="G11" s="922"/>
      <c r="H11" s="922">
        <f>G11+E11</f>
        <v>1080000</v>
      </c>
      <c r="I11" s="67"/>
      <c r="J11" s="53"/>
    </row>
    <row r="12" spans="1:10" ht="19.5" customHeight="1">
      <c r="A12" s="68"/>
      <c r="B12" s="1639" t="s">
        <v>640</v>
      </c>
      <c r="C12" s="1640"/>
      <c r="D12" s="1640"/>
      <c r="E12" s="69"/>
      <c r="F12" s="70"/>
      <c r="G12" s="231"/>
      <c r="H12" s="69"/>
      <c r="I12" s="71"/>
      <c r="J12" s="780"/>
    </row>
    <row r="13" spans="1:10" ht="19.5" customHeight="1">
      <c r="A13" s="72">
        <v>1</v>
      </c>
      <c r="B13" s="73" t="s">
        <v>641</v>
      </c>
      <c r="C13" s="73">
        <v>1955</v>
      </c>
      <c r="D13" s="73" t="s">
        <v>642</v>
      </c>
      <c r="E13" s="410">
        <v>270000</v>
      </c>
      <c r="F13" s="126"/>
      <c r="G13" s="126"/>
      <c r="H13" s="70">
        <v>270000</v>
      </c>
      <c r="I13" s="74"/>
      <c r="J13" s="74"/>
    </row>
    <row r="14" spans="1:10" ht="19.5" customHeight="1">
      <c r="A14" s="72">
        <v>2</v>
      </c>
      <c r="B14" s="73" t="s">
        <v>643</v>
      </c>
      <c r="C14" s="73">
        <v>1974</v>
      </c>
      <c r="D14" s="63" t="s">
        <v>644</v>
      </c>
      <c r="E14" s="70">
        <v>270000</v>
      </c>
      <c r="F14" s="126"/>
      <c r="G14" s="126"/>
      <c r="H14" s="70">
        <v>270000</v>
      </c>
      <c r="I14" s="74"/>
      <c r="J14" s="74"/>
    </row>
    <row r="15" spans="1:10" ht="19.5" customHeight="1">
      <c r="A15" s="72">
        <v>3</v>
      </c>
      <c r="B15" s="73" t="s">
        <v>645</v>
      </c>
      <c r="C15" s="73">
        <v>1980</v>
      </c>
      <c r="D15" s="75" t="s">
        <v>639</v>
      </c>
      <c r="E15" s="70">
        <v>270000</v>
      </c>
      <c r="F15" s="126"/>
      <c r="G15" s="126"/>
      <c r="H15" s="70">
        <v>270000</v>
      </c>
      <c r="I15" s="74"/>
      <c r="J15" s="74"/>
    </row>
    <row r="16" spans="1:10" ht="19.5" customHeight="1">
      <c r="A16" s="76"/>
      <c r="B16" s="62" t="s">
        <v>2672</v>
      </c>
      <c r="C16" s="382"/>
      <c r="D16" s="62"/>
      <c r="E16" s="65">
        <f>SUM(E13:E15)</f>
        <v>810000</v>
      </c>
      <c r="F16" s="230"/>
      <c r="G16" s="232"/>
      <c r="H16" s="65">
        <f>SUM(H13:H15)</f>
        <v>810000</v>
      </c>
      <c r="I16" s="67"/>
      <c r="J16" s="53"/>
    </row>
    <row r="17" spans="1:10" ht="19.5" customHeight="1">
      <c r="A17" s="62"/>
      <c r="B17" s="1639" t="s">
        <v>646</v>
      </c>
      <c r="C17" s="1640"/>
      <c r="D17" s="1640"/>
      <c r="E17" s="78"/>
      <c r="F17" s="233"/>
      <c r="G17" s="233"/>
      <c r="H17" s="78"/>
      <c r="I17" s="67"/>
      <c r="J17" s="53"/>
    </row>
    <row r="18" spans="1:10" ht="19.5" customHeight="1">
      <c r="A18" s="72">
        <v>1</v>
      </c>
      <c r="B18" s="79" t="s">
        <v>647</v>
      </c>
      <c r="C18" s="79">
        <v>1971</v>
      </c>
      <c r="D18" s="79" t="s">
        <v>644</v>
      </c>
      <c r="E18" s="70">
        <v>540000</v>
      </c>
      <c r="F18" s="126"/>
      <c r="G18" s="126"/>
      <c r="H18" s="70">
        <v>540000</v>
      </c>
      <c r="I18" s="74"/>
      <c r="J18" s="74"/>
    </row>
    <row r="19" spans="1:10" ht="19.5" customHeight="1">
      <c r="A19" s="72">
        <v>2</v>
      </c>
      <c r="B19" s="73" t="s">
        <v>1354</v>
      </c>
      <c r="C19" s="73">
        <v>1971</v>
      </c>
      <c r="D19" s="75" t="s">
        <v>642</v>
      </c>
      <c r="E19" s="70">
        <v>540000</v>
      </c>
      <c r="F19" s="126"/>
      <c r="G19" s="126"/>
      <c r="H19" s="70">
        <v>540000</v>
      </c>
      <c r="I19" s="74"/>
      <c r="J19" s="74"/>
    </row>
    <row r="20" spans="1:10" ht="19.5" customHeight="1">
      <c r="A20" s="72">
        <v>3</v>
      </c>
      <c r="B20" s="73" t="s">
        <v>648</v>
      </c>
      <c r="C20" s="73">
        <v>1968</v>
      </c>
      <c r="D20" s="73" t="s">
        <v>649</v>
      </c>
      <c r="E20" s="70">
        <v>540000</v>
      </c>
      <c r="F20" s="126"/>
      <c r="G20" s="126"/>
      <c r="H20" s="70">
        <v>540000</v>
      </c>
      <c r="I20" s="74"/>
      <c r="J20" s="74"/>
    </row>
    <row r="21" spans="1:10" ht="19.5" customHeight="1">
      <c r="A21" s="72">
        <v>4</v>
      </c>
      <c r="B21" s="73" t="s">
        <v>650</v>
      </c>
      <c r="C21" s="73">
        <v>1979</v>
      </c>
      <c r="D21" s="63" t="s">
        <v>642</v>
      </c>
      <c r="E21" s="70">
        <v>540000</v>
      </c>
      <c r="F21" s="126"/>
      <c r="G21" s="126"/>
      <c r="H21" s="70">
        <v>540000</v>
      </c>
      <c r="I21" s="74"/>
      <c r="J21" s="74"/>
    </row>
    <row r="22" spans="1:10" ht="19.5" customHeight="1">
      <c r="A22" s="72">
        <v>5</v>
      </c>
      <c r="B22" s="73" t="s">
        <v>2220</v>
      </c>
      <c r="C22" s="73">
        <v>1969</v>
      </c>
      <c r="D22" s="75" t="s">
        <v>651</v>
      </c>
      <c r="E22" s="70">
        <v>540000</v>
      </c>
      <c r="F22" s="126"/>
      <c r="G22" s="126"/>
      <c r="H22" s="70">
        <v>540000</v>
      </c>
      <c r="I22" s="74"/>
      <c r="J22" s="74"/>
    </row>
    <row r="23" spans="1:10" ht="19.5" customHeight="1">
      <c r="A23" s="72">
        <v>6</v>
      </c>
      <c r="B23" s="73" t="s">
        <v>652</v>
      </c>
      <c r="C23" s="73">
        <v>1976</v>
      </c>
      <c r="D23" s="73" t="s">
        <v>653</v>
      </c>
      <c r="E23" s="70">
        <v>540000</v>
      </c>
      <c r="F23" s="126"/>
      <c r="G23" s="126"/>
      <c r="H23" s="70">
        <v>540000</v>
      </c>
      <c r="I23" s="74"/>
      <c r="J23" s="74"/>
    </row>
    <row r="24" spans="1:10" ht="19.5" customHeight="1">
      <c r="A24" s="72">
        <v>7</v>
      </c>
      <c r="B24" s="73" t="s">
        <v>654</v>
      </c>
      <c r="C24" s="73">
        <v>1979</v>
      </c>
      <c r="D24" s="75" t="s">
        <v>642</v>
      </c>
      <c r="E24" s="70">
        <v>540000</v>
      </c>
      <c r="F24" s="126"/>
      <c r="G24" s="126"/>
      <c r="H24" s="70">
        <v>540000</v>
      </c>
      <c r="I24" s="80"/>
      <c r="J24" s="58"/>
    </row>
    <row r="25" spans="1:10" ht="19.5" customHeight="1">
      <c r="A25" s="369">
        <v>8</v>
      </c>
      <c r="B25" s="411" t="s">
        <v>1309</v>
      </c>
      <c r="C25" s="411">
        <v>1961</v>
      </c>
      <c r="D25" s="75" t="s">
        <v>642</v>
      </c>
      <c r="E25" s="70">
        <v>540000</v>
      </c>
      <c r="F25" s="118"/>
      <c r="G25" s="70"/>
      <c r="H25" s="57">
        <f>E25+G25</f>
        <v>540000</v>
      </c>
      <c r="I25" s="781"/>
      <c r="J25" s="782"/>
    </row>
    <row r="26" spans="1:10" ht="19.5" customHeight="1">
      <c r="A26" s="1622" t="s">
        <v>2672</v>
      </c>
      <c r="B26" s="1623"/>
      <c r="C26" s="1623"/>
      <c r="D26" s="64"/>
      <c r="E26" s="65">
        <f>SUM(E18:E25)</f>
        <v>4320000</v>
      </c>
      <c r="F26" s="230"/>
      <c r="G26" s="65"/>
      <c r="H26" s="65">
        <f>E26+G26</f>
        <v>4320000</v>
      </c>
      <c r="I26" s="67"/>
      <c r="J26" s="53"/>
    </row>
    <row r="27" spans="1:10" ht="19.5" customHeight="1">
      <c r="A27" s="81"/>
      <c r="B27" s="82" t="s">
        <v>655</v>
      </c>
      <c r="C27" s="83"/>
      <c r="D27" s="77"/>
      <c r="E27" s="84"/>
      <c r="F27" s="117"/>
      <c r="G27" s="84"/>
      <c r="H27" s="84"/>
      <c r="I27" s="85"/>
      <c r="J27" s="53"/>
    </row>
    <row r="28" spans="1:10" ht="19.5" customHeight="1">
      <c r="A28" s="59">
        <v>1</v>
      </c>
      <c r="B28" s="79" t="s">
        <v>656</v>
      </c>
      <c r="C28" s="79">
        <v>1941</v>
      </c>
      <c r="D28" s="79" t="s">
        <v>642</v>
      </c>
      <c r="E28" s="60">
        <v>405000</v>
      </c>
      <c r="F28" s="234"/>
      <c r="G28" s="60"/>
      <c r="H28" s="60">
        <v>405000</v>
      </c>
      <c r="I28" s="61"/>
      <c r="J28" s="61"/>
    </row>
    <row r="29" spans="1:13" ht="19.5" customHeight="1">
      <c r="A29" s="72">
        <v>2</v>
      </c>
      <c r="B29" s="73" t="s">
        <v>657</v>
      </c>
      <c r="C29" s="73">
        <v>1938</v>
      </c>
      <c r="D29" s="73" t="s">
        <v>658</v>
      </c>
      <c r="E29" s="60">
        <v>405000</v>
      </c>
      <c r="F29" s="234"/>
      <c r="G29" s="60"/>
      <c r="H29" s="60">
        <v>405000</v>
      </c>
      <c r="I29" s="74"/>
      <c r="J29" s="74"/>
      <c r="M29" s="98" t="s">
        <v>1297</v>
      </c>
    </row>
    <row r="30" spans="1:10" ht="19.5" customHeight="1">
      <c r="A30" s="72">
        <v>3</v>
      </c>
      <c r="B30" s="73" t="s">
        <v>1742</v>
      </c>
      <c r="C30" s="73">
        <v>1949</v>
      </c>
      <c r="D30" s="73" t="s">
        <v>658</v>
      </c>
      <c r="E30" s="60">
        <v>405000</v>
      </c>
      <c r="F30" s="234"/>
      <c r="G30" s="60"/>
      <c r="H30" s="60">
        <v>405000</v>
      </c>
      <c r="I30" s="74"/>
      <c r="J30" s="74"/>
    </row>
    <row r="31" spans="1:10" ht="19.5" customHeight="1">
      <c r="A31" s="72">
        <v>4</v>
      </c>
      <c r="B31" s="73" t="s">
        <v>1354</v>
      </c>
      <c r="C31" s="73">
        <v>1948</v>
      </c>
      <c r="D31" s="73" t="s">
        <v>658</v>
      </c>
      <c r="E31" s="60">
        <v>405000</v>
      </c>
      <c r="F31" s="234"/>
      <c r="G31" s="60"/>
      <c r="H31" s="60">
        <v>405000</v>
      </c>
      <c r="I31" s="74"/>
      <c r="J31" s="74"/>
    </row>
    <row r="32" spans="1:10" ht="19.5" customHeight="1">
      <c r="A32" s="72">
        <v>5</v>
      </c>
      <c r="B32" s="73" t="s">
        <v>662</v>
      </c>
      <c r="C32" s="73">
        <v>1940</v>
      </c>
      <c r="D32" s="73" t="s">
        <v>661</v>
      </c>
      <c r="E32" s="60">
        <v>405000</v>
      </c>
      <c r="F32" s="234"/>
      <c r="G32" s="60"/>
      <c r="H32" s="60">
        <v>405000</v>
      </c>
      <c r="I32" s="74"/>
      <c r="J32" s="74"/>
    </row>
    <row r="33" spans="1:10" ht="19.5" customHeight="1">
      <c r="A33" s="1622" t="s">
        <v>2672</v>
      </c>
      <c r="B33" s="1623"/>
      <c r="C33" s="1623"/>
      <c r="D33" s="64"/>
      <c r="E33" s="65">
        <f>SUM(E28:E32)</f>
        <v>2025000</v>
      </c>
      <c r="F33" s="230"/>
      <c r="G33" s="52"/>
      <c r="H33" s="65">
        <f>SUM(H28:H32)</f>
        <v>2025000</v>
      </c>
      <c r="I33" s="67"/>
      <c r="J33" s="53"/>
    </row>
    <row r="34" spans="1:10" ht="19.5" customHeight="1">
      <c r="A34" s="81"/>
      <c r="B34" s="82" t="s">
        <v>899</v>
      </c>
      <c r="C34" s="86"/>
      <c r="D34" s="83"/>
      <c r="E34" s="78"/>
      <c r="F34" s="117"/>
      <c r="G34" s="84"/>
      <c r="H34" s="87"/>
      <c r="I34" s="67"/>
      <c r="J34" s="53"/>
    </row>
    <row r="35" spans="1:10" ht="19.5" customHeight="1">
      <c r="A35" s="72">
        <v>1</v>
      </c>
      <c r="B35" s="73" t="s">
        <v>1483</v>
      </c>
      <c r="C35" s="88">
        <v>1926</v>
      </c>
      <c r="D35" s="63" t="s">
        <v>642</v>
      </c>
      <c r="E35" s="89">
        <v>540000</v>
      </c>
      <c r="F35" s="126"/>
      <c r="G35" s="70"/>
      <c r="H35" s="89">
        <v>540000</v>
      </c>
      <c r="I35" s="74"/>
      <c r="J35" s="74"/>
    </row>
    <row r="36" spans="1:10" ht="19.5" customHeight="1">
      <c r="A36" s="72">
        <v>2</v>
      </c>
      <c r="B36" s="73" t="s">
        <v>901</v>
      </c>
      <c r="C36" s="88">
        <v>1920</v>
      </c>
      <c r="D36" s="73" t="s">
        <v>639</v>
      </c>
      <c r="E36" s="89">
        <v>540000</v>
      </c>
      <c r="F36" s="126"/>
      <c r="G36" s="70"/>
      <c r="H36" s="89">
        <v>540000</v>
      </c>
      <c r="I36" s="74"/>
      <c r="J36" s="74"/>
    </row>
    <row r="37" spans="1:10" ht="19.5" customHeight="1">
      <c r="A37" s="72">
        <v>3</v>
      </c>
      <c r="B37" s="73" t="s">
        <v>902</v>
      </c>
      <c r="C37" s="88">
        <v>1920</v>
      </c>
      <c r="D37" s="63" t="s">
        <v>639</v>
      </c>
      <c r="E37" s="89">
        <v>540000</v>
      </c>
      <c r="F37" s="126"/>
      <c r="G37" s="70"/>
      <c r="H37" s="89">
        <v>540000</v>
      </c>
      <c r="I37" s="74"/>
      <c r="J37" s="74"/>
    </row>
    <row r="38" spans="1:10" ht="19.5" customHeight="1">
      <c r="A38" s="72">
        <v>4</v>
      </c>
      <c r="B38" s="75" t="s">
        <v>903</v>
      </c>
      <c r="C38" s="90">
        <v>1927</v>
      </c>
      <c r="D38" s="91" t="s">
        <v>653</v>
      </c>
      <c r="E38" s="89">
        <v>540000</v>
      </c>
      <c r="F38" s="126"/>
      <c r="G38" s="70"/>
      <c r="H38" s="89">
        <v>540000</v>
      </c>
      <c r="I38" s="92"/>
      <c r="J38" s="92"/>
    </row>
    <row r="39" spans="1:10" s="927" customFormat="1" ht="19.5" customHeight="1">
      <c r="A39" s="924">
        <v>5</v>
      </c>
      <c r="B39" s="956" t="s">
        <v>660</v>
      </c>
      <c r="C39" s="956">
        <v>1935</v>
      </c>
      <c r="D39" s="956" t="s">
        <v>661</v>
      </c>
      <c r="E39" s="952">
        <v>540000</v>
      </c>
      <c r="F39" s="372"/>
      <c r="G39" s="959"/>
      <c r="H39" s="960">
        <f>G39+E39</f>
        <v>540000</v>
      </c>
      <c r="I39" s="925"/>
      <c r="J39" s="926"/>
    </row>
    <row r="40" spans="1:10" ht="19.5" customHeight="1">
      <c r="A40" s="1622" t="s">
        <v>2672</v>
      </c>
      <c r="B40" s="1623"/>
      <c r="C40" s="1623"/>
      <c r="D40" s="93"/>
      <c r="E40" s="65">
        <f>SUM(E35:E39)</f>
        <v>2700000</v>
      </c>
      <c r="F40" s="230"/>
      <c r="G40" s="65"/>
      <c r="H40" s="65">
        <f>G40+E40</f>
        <v>2700000</v>
      </c>
      <c r="I40" s="67"/>
      <c r="J40" s="53"/>
    </row>
    <row r="41" spans="1:10" ht="19.5" customHeight="1">
      <c r="A41" s="81"/>
      <c r="B41" s="82" t="s">
        <v>904</v>
      </c>
      <c r="C41" s="86"/>
      <c r="D41" s="94"/>
      <c r="E41" s="84"/>
      <c r="F41" s="235"/>
      <c r="G41" s="78"/>
      <c r="H41" s="84"/>
      <c r="I41" s="85"/>
      <c r="J41" s="53"/>
    </row>
    <row r="42" spans="1:10" ht="19.5" customHeight="1">
      <c r="A42" s="72">
        <v>1</v>
      </c>
      <c r="B42" s="73" t="s">
        <v>906</v>
      </c>
      <c r="C42" s="73">
        <v>1931</v>
      </c>
      <c r="D42" s="75" t="s">
        <v>642</v>
      </c>
      <c r="E42" s="70">
        <v>270000</v>
      </c>
      <c r="F42" s="126">
        <v>0</v>
      </c>
      <c r="G42" s="70">
        <v>0</v>
      </c>
      <c r="H42" s="70">
        <f>E42+G42</f>
        <v>270000</v>
      </c>
      <c r="I42" s="74"/>
      <c r="J42" s="74"/>
    </row>
    <row r="43" spans="1:10" ht="19.5" customHeight="1">
      <c r="A43" s="72">
        <v>2</v>
      </c>
      <c r="B43" s="73" t="s">
        <v>907</v>
      </c>
      <c r="C43" s="73">
        <v>1915</v>
      </c>
      <c r="D43" s="75" t="s">
        <v>642</v>
      </c>
      <c r="E43" s="70">
        <v>270000</v>
      </c>
      <c r="F43" s="126">
        <v>0</v>
      </c>
      <c r="G43" s="70">
        <v>0</v>
      </c>
      <c r="H43" s="70">
        <f aca="true" t="shared" si="0" ref="H43:H102">E43+G43</f>
        <v>270000</v>
      </c>
      <c r="I43" s="74"/>
      <c r="J43" s="74"/>
    </row>
    <row r="44" spans="1:10" ht="19.5" customHeight="1">
      <c r="A44" s="72">
        <v>3</v>
      </c>
      <c r="B44" s="73" t="s">
        <v>911</v>
      </c>
      <c r="C44" s="73">
        <v>1922</v>
      </c>
      <c r="D44" s="73" t="s">
        <v>642</v>
      </c>
      <c r="E44" s="70">
        <v>270000</v>
      </c>
      <c r="F44" s="126">
        <v>0</v>
      </c>
      <c r="G44" s="70">
        <v>0</v>
      </c>
      <c r="H44" s="70">
        <f t="shared" si="0"/>
        <v>270000</v>
      </c>
      <c r="I44" s="74"/>
      <c r="J44" s="74"/>
    </row>
    <row r="45" spans="1:10" ht="19.5" customHeight="1">
      <c r="A45" s="72">
        <v>4</v>
      </c>
      <c r="B45" s="73" t="s">
        <v>912</v>
      </c>
      <c r="C45" s="73">
        <v>1920</v>
      </c>
      <c r="D45" s="73" t="s">
        <v>642</v>
      </c>
      <c r="E45" s="70">
        <v>270000</v>
      </c>
      <c r="F45" s="126">
        <v>0</v>
      </c>
      <c r="G45" s="70">
        <v>0</v>
      </c>
      <c r="H45" s="70">
        <f t="shared" si="0"/>
        <v>270000</v>
      </c>
      <c r="I45" s="74"/>
      <c r="J45" s="74"/>
    </row>
    <row r="46" spans="1:10" ht="19.5" customHeight="1">
      <c r="A46" s="72">
        <v>5</v>
      </c>
      <c r="B46" s="73" t="s">
        <v>915</v>
      </c>
      <c r="C46" s="73">
        <v>1931</v>
      </c>
      <c r="D46" s="75" t="s">
        <v>642</v>
      </c>
      <c r="E46" s="70">
        <v>270000</v>
      </c>
      <c r="F46" s="126">
        <v>0</v>
      </c>
      <c r="G46" s="70">
        <v>0</v>
      </c>
      <c r="H46" s="70">
        <f t="shared" si="0"/>
        <v>270000</v>
      </c>
      <c r="I46" s="74"/>
      <c r="J46" s="74"/>
    </row>
    <row r="47" spans="1:10" ht="19.5" customHeight="1">
      <c r="A47" s="72">
        <v>6</v>
      </c>
      <c r="B47" s="73" t="s">
        <v>905</v>
      </c>
      <c r="C47" s="73">
        <v>1932</v>
      </c>
      <c r="D47" s="75" t="s">
        <v>653</v>
      </c>
      <c r="E47" s="70">
        <v>270000</v>
      </c>
      <c r="F47" s="126">
        <v>0</v>
      </c>
      <c r="G47" s="70">
        <v>0</v>
      </c>
      <c r="H47" s="70">
        <f t="shared" si="0"/>
        <v>270000</v>
      </c>
      <c r="I47" s="74"/>
      <c r="J47" s="74"/>
    </row>
    <row r="48" spans="1:10" ht="19.5" customHeight="1">
      <c r="A48" s="72">
        <v>7</v>
      </c>
      <c r="B48" s="73" t="s">
        <v>917</v>
      </c>
      <c r="C48" s="73">
        <v>1923</v>
      </c>
      <c r="D48" s="75" t="s">
        <v>653</v>
      </c>
      <c r="E48" s="70">
        <v>270000</v>
      </c>
      <c r="F48" s="126">
        <v>0</v>
      </c>
      <c r="G48" s="70">
        <v>0</v>
      </c>
      <c r="H48" s="70">
        <f t="shared" si="0"/>
        <v>270000</v>
      </c>
      <c r="I48" s="74"/>
      <c r="J48" s="74"/>
    </row>
    <row r="49" spans="1:10" ht="19.5" customHeight="1">
      <c r="A49" s="72">
        <v>8</v>
      </c>
      <c r="B49" s="73" t="s">
        <v>918</v>
      </c>
      <c r="C49" s="73">
        <v>1923</v>
      </c>
      <c r="D49" s="73" t="s">
        <v>658</v>
      </c>
      <c r="E49" s="70">
        <v>270000</v>
      </c>
      <c r="F49" s="126">
        <v>0</v>
      </c>
      <c r="G49" s="70">
        <v>0</v>
      </c>
      <c r="H49" s="70">
        <f t="shared" si="0"/>
        <v>270000</v>
      </c>
      <c r="I49" s="74"/>
      <c r="J49" s="74"/>
    </row>
    <row r="50" spans="1:10" ht="19.5" customHeight="1">
      <c r="A50" s="72">
        <v>9</v>
      </c>
      <c r="B50" s="73" t="s">
        <v>919</v>
      </c>
      <c r="C50" s="73">
        <v>1926</v>
      </c>
      <c r="D50" s="63" t="s">
        <v>658</v>
      </c>
      <c r="E50" s="70">
        <v>270000</v>
      </c>
      <c r="F50" s="126">
        <v>0</v>
      </c>
      <c r="G50" s="70">
        <v>0</v>
      </c>
      <c r="H50" s="70">
        <f t="shared" si="0"/>
        <v>270000</v>
      </c>
      <c r="I50" s="74"/>
      <c r="J50" s="74"/>
    </row>
    <row r="51" spans="1:10" ht="19.5" customHeight="1">
      <c r="A51" s="72">
        <v>10</v>
      </c>
      <c r="B51" s="73" t="s">
        <v>920</v>
      </c>
      <c r="C51" s="73">
        <v>1930</v>
      </c>
      <c r="D51" s="75" t="s">
        <v>658</v>
      </c>
      <c r="E51" s="70">
        <v>270000</v>
      </c>
      <c r="F51" s="126">
        <v>0</v>
      </c>
      <c r="G51" s="70">
        <v>0</v>
      </c>
      <c r="H51" s="70">
        <f t="shared" si="0"/>
        <v>270000</v>
      </c>
      <c r="I51" s="74"/>
      <c r="J51" s="74"/>
    </row>
    <row r="52" spans="1:10" ht="19.5" customHeight="1">
      <c r="A52" s="72">
        <v>11</v>
      </c>
      <c r="B52" s="73" t="s">
        <v>921</v>
      </c>
      <c r="C52" s="73">
        <v>1925</v>
      </c>
      <c r="D52" s="75" t="s">
        <v>658</v>
      </c>
      <c r="E52" s="70">
        <v>270000</v>
      </c>
      <c r="F52" s="126">
        <v>0</v>
      </c>
      <c r="G52" s="70">
        <v>0</v>
      </c>
      <c r="H52" s="70">
        <f t="shared" si="0"/>
        <v>270000</v>
      </c>
      <c r="I52" s="74"/>
      <c r="J52" s="74"/>
    </row>
    <row r="53" spans="1:10" ht="19.5" customHeight="1">
      <c r="A53" s="72">
        <v>12</v>
      </c>
      <c r="B53" s="73" t="s">
        <v>922</v>
      </c>
      <c r="C53" s="73">
        <v>1928</v>
      </c>
      <c r="D53" s="63" t="s">
        <v>658</v>
      </c>
      <c r="E53" s="70">
        <v>270000</v>
      </c>
      <c r="F53" s="126">
        <v>0</v>
      </c>
      <c r="G53" s="70">
        <v>0</v>
      </c>
      <c r="H53" s="70">
        <f t="shared" si="0"/>
        <v>270000</v>
      </c>
      <c r="I53" s="74"/>
      <c r="J53" s="74"/>
    </row>
    <row r="54" spans="1:10" ht="19.5" customHeight="1">
      <c r="A54" s="72">
        <v>13</v>
      </c>
      <c r="B54" s="73" t="s">
        <v>923</v>
      </c>
      <c r="C54" s="73">
        <v>1927</v>
      </c>
      <c r="D54" s="63" t="s">
        <v>642</v>
      </c>
      <c r="E54" s="70">
        <v>270000</v>
      </c>
      <c r="F54" s="126">
        <v>0</v>
      </c>
      <c r="G54" s="70">
        <v>0</v>
      </c>
      <c r="H54" s="70">
        <f t="shared" si="0"/>
        <v>270000</v>
      </c>
      <c r="I54" s="74"/>
      <c r="J54" s="74"/>
    </row>
    <row r="55" spans="1:10" ht="19.5" customHeight="1">
      <c r="A55" s="72">
        <v>14</v>
      </c>
      <c r="B55" s="73" t="s">
        <v>1326</v>
      </c>
      <c r="C55" s="73">
        <v>1928</v>
      </c>
      <c r="D55" s="75" t="s">
        <v>669</v>
      </c>
      <c r="E55" s="70">
        <v>270000</v>
      </c>
      <c r="F55" s="126">
        <v>0</v>
      </c>
      <c r="G55" s="70">
        <v>0</v>
      </c>
      <c r="H55" s="70">
        <f t="shared" si="0"/>
        <v>270000</v>
      </c>
      <c r="I55" s="74"/>
      <c r="J55" s="74"/>
    </row>
    <row r="56" spans="1:10" ht="19.5" customHeight="1">
      <c r="A56" s="72">
        <v>15</v>
      </c>
      <c r="B56" s="73" t="s">
        <v>925</v>
      </c>
      <c r="C56" s="73">
        <v>1930</v>
      </c>
      <c r="D56" s="75" t="s">
        <v>669</v>
      </c>
      <c r="E56" s="70">
        <v>270000</v>
      </c>
      <c r="F56" s="126">
        <v>0</v>
      </c>
      <c r="G56" s="70">
        <v>0</v>
      </c>
      <c r="H56" s="70">
        <f t="shared" si="0"/>
        <v>270000</v>
      </c>
      <c r="I56" s="74"/>
      <c r="J56" s="74"/>
    </row>
    <row r="57" spans="1:10" ht="19.5" customHeight="1">
      <c r="A57" s="72">
        <v>16</v>
      </c>
      <c r="B57" s="73" t="s">
        <v>926</v>
      </c>
      <c r="C57" s="73">
        <v>1926</v>
      </c>
      <c r="D57" s="75" t="s">
        <v>669</v>
      </c>
      <c r="E57" s="70">
        <v>270000</v>
      </c>
      <c r="F57" s="126">
        <v>0</v>
      </c>
      <c r="G57" s="70">
        <v>0</v>
      </c>
      <c r="H57" s="70">
        <f t="shared" si="0"/>
        <v>270000</v>
      </c>
      <c r="I57" s="74"/>
      <c r="J57" s="74"/>
    </row>
    <row r="58" spans="1:10" ht="19.5" customHeight="1">
      <c r="A58" s="72">
        <v>17</v>
      </c>
      <c r="B58" s="73" t="s">
        <v>2770</v>
      </c>
      <c r="C58" s="73">
        <v>1930</v>
      </c>
      <c r="D58" s="75" t="s">
        <v>669</v>
      </c>
      <c r="E58" s="70">
        <v>270000</v>
      </c>
      <c r="F58" s="126">
        <v>0</v>
      </c>
      <c r="G58" s="70">
        <v>0</v>
      </c>
      <c r="H58" s="70">
        <f t="shared" si="0"/>
        <v>270000</v>
      </c>
      <c r="I58" s="74"/>
      <c r="J58" s="74"/>
    </row>
    <row r="59" spans="1:10" ht="19.5" customHeight="1">
      <c r="A59" s="72">
        <v>18</v>
      </c>
      <c r="B59" s="73" t="s">
        <v>928</v>
      </c>
      <c r="C59" s="73">
        <v>1927</v>
      </c>
      <c r="D59" s="75" t="s">
        <v>669</v>
      </c>
      <c r="E59" s="70">
        <v>270000</v>
      </c>
      <c r="F59" s="126">
        <v>0</v>
      </c>
      <c r="G59" s="70">
        <v>0</v>
      </c>
      <c r="H59" s="70">
        <f t="shared" si="0"/>
        <v>270000</v>
      </c>
      <c r="I59" s="74"/>
      <c r="J59" s="74"/>
    </row>
    <row r="60" spans="1:10" ht="19.5" customHeight="1">
      <c r="A60" s="72">
        <v>19</v>
      </c>
      <c r="B60" s="73" t="s">
        <v>929</v>
      </c>
      <c r="C60" s="73">
        <v>1929</v>
      </c>
      <c r="D60" s="63" t="s">
        <v>669</v>
      </c>
      <c r="E60" s="70">
        <v>270000</v>
      </c>
      <c r="F60" s="126">
        <v>0</v>
      </c>
      <c r="G60" s="70">
        <v>0</v>
      </c>
      <c r="H60" s="70">
        <f t="shared" si="0"/>
        <v>270000</v>
      </c>
      <c r="I60" s="74"/>
      <c r="J60" s="74"/>
    </row>
    <row r="61" spans="1:10" ht="19.5" customHeight="1">
      <c r="A61" s="72">
        <v>20</v>
      </c>
      <c r="B61" s="73" t="s">
        <v>931</v>
      </c>
      <c r="C61" s="73">
        <v>1926</v>
      </c>
      <c r="D61" s="75" t="s">
        <v>669</v>
      </c>
      <c r="E61" s="70">
        <v>270000</v>
      </c>
      <c r="F61" s="126">
        <v>0</v>
      </c>
      <c r="G61" s="70">
        <v>0</v>
      </c>
      <c r="H61" s="70">
        <f t="shared" si="0"/>
        <v>270000</v>
      </c>
      <c r="I61" s="74"/>
      <c r="J61" s="74"/>
    </row>
    <row r="62" spans="1:10" ht="19.5" customHeight="1">
      <c r="A62" s="72">
        <v>21</v>
      </c>
      <c r="B62" s="73" t="s">
        <v>932</v>
      </c>
      <c r="C62" s="73">
        <v>1928</v>
      </c>
      <c r="D62" s="75" t="s">
        <v>649</v>
      </c>
      <c r="E62" s="70">
        <v>270000</v>
      </c>
      <c r="F62" s="126">
        <v>0</v>
      </c>
      <c r="G62" s="70">
        <v>0</v>
      </c>
      <c r="H62" s="70">
        <f t="shared" si="0"/>
        <v>270000</v>
      </c>
      <c r="I62" s="74"/>
      <c r="J62" s="74"/>
    </row>
    <row r="63" spans="1:10" ht="19.5" customHeight="1">
      <c r="A63" s="72">
        <v>22</v>
      </c>
      <c r="B63" s="73" t="s">
        <v>934</v>
      </c>
      <c r="C63" s="73">
        <v>1927</v>
      </c>
      <c r="D63" s="63" t="s">
        <v>661</v>
      </c>
      <c r="E63" s="70">
        <v>270000</v>
      </c>
      <c r="F63" s="126">
        <v>0</v>
      </c>
      <c r="G63" s="70">
        <v>0</v>
      </c>
      <c r="H63" s="70">
        <f t="shared" si="0"/>
        <v>270000</v>
      </c>
      <c r="I63" s="74"/>
      <c r="J63" s="74"/>
    </row>
    <row r="64" spans="1:10" ht="19.5" customHeight="1">
      <c r="A64" s="72">
        <v>23</v>
      </c>
      <c r="B64" s="73" t="s">
        <v>936</v>
      </c>
      <c r="C64" s="73">
        <v>1926</v>
      </c>
      <c r="D64" s="63" t="s">
        <v>644</v>
      </c>
      <c r="E64" s="70">
        <v>270000</v>
      </c>
      <c r="F64" s="126">
        <v>0</v>
      </c>
      <c r="G64" s="70">
        <v>0</v>
      </c>
      <c r="H64" s="70">
        <f t="shared" si="0"/>
        <v>270000</v>
      </c>
      <c r="I64" s="74"/>
      <c r="J64" s="74"/>
    </row>
    <row r="65" spans="1:10" ht="19.5" customHeight="1">
      <c r="A65" s="72">
        <v>24</v>
      </c>
      <c r="B65" s="73" t="s">
        <v>937</v>
      </c>
      <c r="C65" s="73">
        <v>1929</v>
      </c>
      <c r="D65" s="73" t="s">
        <v>644</v>
      </c>
      <c r="E65" s="70">
        <v>270000</v>
      </c>
      <c r="F65" s="126">
        <v>0</v>
      </c>
      <c r="G65" s="70">
        <v>0</v>
      </c>
      <c r="H65" s="70">
        <f t="shared" si="0"/>
        <v>270000</v>
      </c>
      <c r="I65" s="74"/>
      <c r="J65" s="74"/>
    </row>
    <row r="66" spans="1:10" ht="19.5" customHeight="1">
      <c r="A66" s="72">
        <v>25</v>
      </c>
      <c r="B66" s="73" t="s">
        <v>938</v>
      </c>
      <c r="C66" s="73">
        <v>1930</v>
      </c>
      <c r="D66" s="75" t="s">
        <v>639</v>
      </c>
      <c r="E66" s="70">
        <v>270000</v>
      </c>
      <c r="F66" s="126">
        <v>0</v>
      </c>
      <c r="G66" s="70">
        <v>0</v>
      </c>
      <c r="H66" s="70">
        <f t="shared" si="0"/>
        <v>270000</v>
      </c>
      <c r="I66" s="74"/>
      <c r="J66" s="74"/>
    </row>
    <row r="67" spans="1:10" ht="19.5" customHeight="1">
      <c r="A67" s="72">
        <v>26</v>
      </c>
      <c r="B67" s="73" t="s">
        <v>939</v>
      </c>
      <c r="C67" s="73">
        <v>1929</v>
      </c>
      <c r="D67" s="75" t="s">
        <v>639</v>
      </c>
      <c r="E67" s="70">
        <v>270000</v>
      </c>
      <c r="F67" s="126">
        <v>0</v>
      </c>
      <c r="G67" s="70">
        <v>0</v>
      </c>
      <c r="H67" s="70">
        <f t="shared" si="0"/>
        <v>270000</v>
      </c>
      <c r="I67" s="74"/>
      <c r="J67" s="74"/>
    </row>
    <row r="68" spans="1:10" ht="19.5" customHeight="1">
      <c r="A68" s="72">
        <v>27</v>
      </c>
      <c r="B68" s="73" t="s">
        <v>940</v>
      </c>
      <c r="C68" s="73">
        <v>1928</v>
      </c>
      <c r="D68" s="73" t="s">
        <v>639</v>
      </c>
      <c r="E68" s="70">
        <v>270000</v>
      </c>
      <c r="F68" s="126">
        <v>0</v>
      </c>
      <c r="G68" s="70">
        <v>0</v>
      </c>
      <c r="H68" s="70">
        <f t="shared" si="0"/>
        <v>270000</v>
      </c>
      <c r="I68" s="74"/>
      <c r="J68" s="74"/>
    </row>
    <row r="69" spans="1:10" ht="19.5" customHeight="1">
      <c r="A69" s="72">
        <v>28</v>
      </c>
      <c r="B69" s="73" t="s">
        <v>941</v>
      </c>
      <c r="C69" s="73">
        <v>1925</v>
      </c>
      <c r="D69" s="63" t="s">
        <v>669</v>
      </c>
      <c r="E69" s="70">
        <v>270000</v>
      </c>
      <c r="F69" s="126">
        <v>0</v>
      </c>
      <c r="G69" s="70">
        <v>0</v>
      </c>
      <c r="H69" s="70">
        <f t="shared" si="0"/>
        <v>270000</v>
      </c>
      <c r="I69" s="74"/>
      <c r="J69" s="74"/>
    </row>
    <row r="70" spans="1:10" ht="19.5" customHeight="1">
      <c r="A70" s="72">
        <v>29</v>
      </c>
      <c r="B70" s="73" t="s">
        <v>942</v>
      </c>
      <c r="C70" s="73">
        <v>1927</v>
      </c>
      <c r="D70" s="75" t="s">
        <v>644</v>
      </c>
      <c r="E70" s="70">
        <v>270000</v>
      </c>
      <c r="F70" s="126">
        <v>0</v>
      </c>
      <c r="G70" s="70">
        <v>0</v>
      </c>
      <c r="H70" s="70">
        <f t="shared" si="0"/>
        <v>270000</v>
      </c>
      <c r="I70" s="74"/>
      <c r="J70" s="74"/>
    </row>
    <row r="71" spans="1:10" ht="19.5" customHeight="1">
      <c r="A71" s="72">
        <v>30</v>
      </c>
      <c r="B71" s="73" t="s">
        <v>953</v>
      </c>
      <c r="C71" s="73">
        <v>1931</v>
      </c>
      <c r="D71" s="75" t="s">
        <v>642</v>
      </c>
      <c r="E71" s="70">
        <v>270000</v>
      </c>
      <c r="F71" s="126">
        <v>0</v>
      </c>
      <c r="G71" s="70">
        <v>0</v>
      </c>
      <c r="H71" s="70">
        <f t="shared" si="0"/>
        <v>270000</v>
      </c>
      <c r="I71" s="74"/>
      <c r="J71" s="74"/>
    </row>
    <row r="72" spans="1:10" ht="19.5" customHeight="1">
      <c r="A72" s="72">
        <v>31</v>
      </c>
      <c r="B72" s="73" t="s">
        <v>954</v>
      </c>
      <c r="C72" s="73">
        <v>1928</v>
      </c>
      <c r="D72" s="75" t="s">
        <v>642</v>
      </c>
      <c r="E72" s="70">
        <v>270000</v>
      </c>
      <c r="F72" s="126">
        <v>0</v>
      </c>
      <c r="G72" s="70">
        <v>0</v>
      </c>
      <c r="H72" s="70">
        <f t="shared" si="0"/>
        <v>270000</v>
      </c>
      <c r="I72" s="74"/>
      <c r="J72" s="74"/>
    </row>
    <row r="73" spans="1:10" ht="19.5" customHeight="1">
      <c r="A73" s="72">
        <v>32</v>
      </c>
      <c r="B73" s="73" t="s">
        <v>955</v>
      </c>
      <c r="C73" s="73">
        <v>1931</v>
      </c>
      <c r="D73" s="75" t="s">
        <v>669</v>
      </c>
      <c r="E73" s="70">
        <v>270000</v>
      </c>
      <c r="F73" s="126">
        <v>0</v>
      </c>
      <c r="G73" s="70">
        <v>0</v>
      </c>
      <c r="H73" s="70">
        <f t="shared" si="0"/>
        <v>270000</v>
      </c>
      <c r="I73" s="74"/>
      <c r="J73" s="74"/>
    </row>
    <row r="74" spans="1:10" ht="19.5" customHeight="1">
      <c r="A74" s="72">
        <v>33</v>
      </c>
      <c r="B74" s="73" t="s">
        <v>956</v>
      </c>
      <c r="C74" s="73">
        <v>1932</v>
      </c>
      <c r="D74" s="73" t="s">
        <v>642</v>
      </c>
      <c r="E74" s="70">
        <v>270000</v>
      </c>
      <c r="F74" s="126">
        <v>0</v>
      </c>
      <c r="G74" s="70">
        <v>0</v>
      </c>
      <c r="H74" s="70">
        <f t="shared" si="0"/>
        <v>270000</v>
      </c>
      <c r="I74" s="74"/>
      <c r="J74" s="74"/>
    </row>
    <row r="75" spans="1:10" ht="19.5" customHeight="1">
      <c r="A75" s="72">
        <v>34</v>
      </c>
      <c r="B75" s="73" t="s">
        <v>957</v>
      </c>
      <c r="C75" s="73">
        <v>1932</v>
      </c>
      <c r="D75" s="73" t="s">
        <v>644</v>
      </c>
      <c r="E75" s="70">
        <v>270000</v>
      </c>
      <c r="F75" s="126">
        <v>0</v>
      </c>
      <c r="G75" s="70">
        <v>0</v>
      </c>
      <c r="H75" s="70">
        <f t="shared" si="0"/>
        <v>270000</v>
      </c>
      <c r="I75" s="74"/>
      <c r="J75" s="74"/>
    </row>
    <row r="76" spans="1:10" ht="19.5" customHeight="1">
      <c r="A76" s="72">
        <v>35</v>
      </c>
      <c r="B76" s="73" t="s">
        <v>959</v>
      </c>
      <c r="C76" s="73">
        <v>1932</v>
      </c>
      <c r="D76" s="75" t="s">
        <v>669</v>
      </c>
      <c r="E76" s="70">
        <v>270000</v>
      </c>
      <c r="F76" s="126">
        <v>0</v>
      </c>
      <c r="G76" s="70">
        <v>0</v>
      </c>
      <c r="H76" s="70">
        <f t="shared" si="0"/>
        <v>270000</v>
      </c>
      <c r="I76" s="74"/>
      <c r="J76" s="74"/>
    </row>
    <row r="77" spans="1:10" ht="19.5" customHeight="1">
      <c r="A77" s="72">
        <v>36</v>
      </c>
      <c r="B77" s="73" t="s">
        <v>960</v>
      </c>
      <c r="C77" s="73">
        <v>1932</v>
      </c>
      <c r="D77" s="75" t="s">
        <v>669</v>
      </c>
      <c r="E77" s="70">
        <v>270000</v>
      </c>
      <c r="F77" s="126">
        <v>0</v>
      </c>
      <c r="G77" s="70">
        <v>0</v>
      </c>
      <c r="H77" s="70">
        <f t="shared" si="0"/>
        <v>270000</v>
      </c>
      <c r="I77" s="74"/>
      <c r="J77" s="74"/>
    </row>
    <row r="78" spans="1:10" ht="19.5" customHeight="1">
      <c r="A78" s="72">
        <v>37</v>
      </c>
      <c r="B78" s="73" t="s">
        <v>961</v>
      </c>
      <c r="C78" s="73">
        <v>1932</v>
      </c>
      <c r="D78" s="75" t="s">
        <v>661</v>
      </c>
      <c r="E78" s="70">
        <v>270000</v>
      </c>
      <c r="F78" s="126">
        <v>0</v>
      </c>
      <c r="G78" s="70">
        <v>0</v>
      </c>
      <c r="H78" s="70">
        <f t="shared" si="0"/>
        <v>270000</v>
      </c>
      <c r="I78" s="74"/>
      <c r="J78" s="74"/>
    </row>
    <row r="79" spans="1:10" ht="19.5" customHeight="1">
      <c r="A79" s="72">
        <v>38</v>
      </c>
      <c r="B79" s="73" t="s">
        <v>963</v>
      </c>
      <c r="C79" s="73">
        <v>1928</v>
      </c>
      <c r="D79" s="73" t="s">
        <v>642</v>
      </c>
      <c r="E79" s="70">
        <v>270000</v>
      </c>
      <c r="F79" s="126">
        <v>0</v>
      </c>
      <c r="G79" s="70">
        <v>0</v>
      </c>
      <c r="H79" s="70">
        <f t="shared" si="0"/>
        <v>270000</v>
      </c>
      <c r="I79" s="74"/>
      <c r="J79" s="74"/>
    </row>
    <row r="80" spans="1:10" ht="19.5" customHeight="1">
      <c r="A80" s="72">
        <v>39</v>
      </c>
      <c r="B80" s="73" t="s">
        <v>2314</v>
      </c>
      <c r="C80" s="73">
        <v>1933</v>
      </c>
      <c r="D80" s="63" t="s">
        <v>649</v>
      </c>
      <c r="E80" s="70">
        <v>270000</v>
      </c>
      <c r="F80" s="126">
        <v>0</v>
      </c>
      <c r="G80" s="70">
        <v>0</v>
      </c>
      <c r="H80" s="70">
        <f t="shared" si="0"/>
        <v>270000</v>
      </c>
      <c r="I80" s="74"/>
      <c r="J80" s="74"/>
    </row>
    <row r="81" spans="1:10" ht="19.5" customHeight="1">
      <c r="A81" s="72">
        <v>40</v>
      </c>
      <c r="B81" s="73" t="s">
        <v>964</v>
      </c>
      <c r="C81" s="73">
        <v>1933</v>
      </c>
      <c r="D81" s="63" t="s">
        <v>649</v>
      </c>
      <c r="E81" s="70">
        <v>270000</v>
      </c>
      <c r="F81" s="126">
        <v>0</v>
      </c>
      <c r="G81" s="70"/>
      <c r="H81" s="70">
        <f t="shared" si="0"/>
        <v>270000</v>
      </c>
      <c r="I81" s="74"/>
      <c r="J81" s="74"/>
    </row>
    <row r="82" spans="1:10" ht="19.5" customHeight="1">
      <c r="A82" s="72">
        <v>41</v>
      </c>
      <c r="B82" s="73" t="s">
        <v>965</v>
      </c>
      <c r="C82" s="73">
        <v>1933</v>
      </c>
      <c r="D82" s="75" t="s">
        <v>644</v>
      </c>
      <c r="E82" s="70">
        <v>270000</v>
      </c>
      <c r="F82" s="126">
        <v>0</v>
      </c>
      <c r="G82" s="70">
        <v>0</v>
      </c>
      <c r="H82" s="70">
        <f t="shared" si="0"/>
        <v>270000</v>
      </c>
      <c r="I82" s="74"/>
      <c r="J82" s="74"/>
    </row>
    <row r="83" spans="1:10" ht="19.5" customHeight="1">
      <c r="A83" s="72">
        <v>42</v>
      </c>
      <c r="B83" s="73" t="s">
        <v>1408</v>
      </c>
      <c r="C83" s="73">
        <v>1933</v>
      </c>
      <c r="D83" s="73" t="s">
        <v>649</v>
      </c>
      <c r="E83" s="70">
        <v>270000</v>
      </c>
      <c r="F83" s="126">
        <v>0</v>
      </c>
      <c r="G83" s="95">
        <v>0</v>
      </c>
      <c r="H83" s="70">
        <f t="shared" si="0"/>
        <v>270000</v>
      </c>
      <c r="I83" s="74"/>
      <c r="J83" s="74"/>
    </row>
    <row r="84" spans="1:10" ht="19.5" customHeight="1">
      <c r="A84" s="72">
        <v>43</v>
      </c>
      <c r="B84" s="75" t="s">
        <v>967</v>
      </c>
      <c r="C84" s="75">
        <v>1933</v>
      </c>
      <c r="D84" s="91" t="s">
        <v>661</v>
      </c>
      <c r="E84" s="70">
        <v>270000</v>
      </c>
      <c r="F84" s="126">
        <v>0</v>
      </c>
      <c r="G84" s="95">
        <v>0</v>
      </c>
      <c r="H84" s="70">
        <f t="shared" si="0"/>
        <v>270000</v>
      </c>
      <c r="I84" s="74"/>
      <c r="J84" s="74"/>
    </row>
    <row r="85" spans="1:10" ht="19.5" customHeight="1">
      <c r="A85" s="72">
        <v>44</v>
      </c>
      <c r="B85" s="73" t="s">
        <v>1266</v>
      </c>
      <c r="C85" s="73">
        <v>1933</v>
      </c>
      <c r="D85" s="75" t="s">
        <v>639</v>
      </c>
      <c r="E85" s="70">
        <v>270000</v>
      </c>
      <c r="F85" s="97">
        <v>0</v>
      </c>
      <c r="G85" s="95">
        <v>0</v>
      </c>
      <c r="H85" s="70">
        <f t="shared" si="0"/>
        <v>270000</v>
      </c>
      <c r="I85" s="74"/>
      <c r="J85" s="74"/>
    </row>
    <row r="86" spans="1:10" ht="19.5" customHeight="1">
      <c r="A86" s="72">
        <v>45</v>
      </c>
      <c r="B86" s="75" t="s">
        <v>996</v>
      </c>
      <c r="C86" s="75">
        <v>1935</v>
      </c>
      <c r="D86" s="91" t="s">
        <v>644</v>
      </c>
      <c r="E86" s="70">
        <v>270000</v>
      </c>
      <c r="F86" s="97">
        <v>0</v>
      </c>
      <c r="G86" s="95">
        <v>0</v>
      </c>
      <c r="H86" s="70">
        <f t="shared" si="0"/>
        <v>270000</v>
      </c>
      <c r="I86" s="74"/>
      <c r="J86" s="74"/>
    </row>
    <row r="87" spans="1:10" ht="19.5" customHeight="1">
      <c r="A87" s="72">
        <v>46</v>
      </c>
      <c r="B87" s="75" t="s">
        <v>1267</v>
      </c>
      <c r="C87" s="75">
        <v>1935</v>
      </c>
      <c r="D87" s="91" t="s">
        <v>644</v>
      </c>
      <c r="E87" s="70">
        <v>270000</v>
      </c>
      <c r="F87" s="97">
        <v>0</v>
      </c>
      <c r="G87" s="95">
        <v>0</v>
      </c>
      <c r="H87" s="70">
        <f t="shared" si="0"/>
        <v>270000</v>
      </c>
      <c r="I87" s="74"/>
      <c r="J87" s="74"/>
    </row>
    <row r="88" spans="1:10" ht="19.5" customHeight="1">
      <c r="A88" s="72">
        <v>47</v>
      </c>
      <c r="B88" s="75" t="s">
        <v>1268</v>
      </c>
      <c r="C88" s="75">
        <v>1933</v>
      </c>
      <c r="D88" s="75" t="s">
        <v>649</v>
      </c>
      <c r="E88" s="70">
        <v>270000</v>
      </c>
      <c r="F88" s="97">
        <v>0</v>
      </c>
      <c r="G88" s="95">
        <v>0</v>
      </c>
      <c r="H88" s="70">
        <f t="shared" si="0"/>
        <v>270000</v>
      </c>
      <c r="I88" s="74"/>
      <c r="J88" s="74"/>
    </row>
    <row r="89" spans="1:10" ht="19.5" customHeight="1">
      <c r="A89" s="72">
        <v>48</v>
      </c>
      <c r="B89" s="73" t="s">
        <v>1269</v>
      </c>
      <c r="C89" s="73">
        <v>1935</v>
      </c>
      <c r="D89" s="75" t="s">
        <v>649</v>
      </c>
      <c r="E89" s="70">
        <v>270000</v>
      </c>
      <c r="F89" s="97">
        <v>0</v>
      </c>
      <c r="G89" s="95">
        <v>0</v>
      </c>
      <c r="H89" s="70">
        <f t="shared" si="0"/>
        <v>270000</v>
      </c>
      <c r="I89" s="74"/>
      <c r="J89" s="74"/>
    </row>
    <row r="90" spans="1:10" ht="19.5" customHeight="1">
      <c r="A90" s="72">
        <v>49</v>
      </c>
      <c r="B90" s="75" t="s">
        <v>1270</v>
      </c>
      <c r="C90" s="75">
        <v>1935</v>
      </c>
      <c r="D90" s="75" t="s">
        <v>653</v>
      </c>
      <c r="E90" s="70">
        <v>270000</v>
      </c>
      <c r="F90" s="97">
        <v>0</v>
      </c>
      <c r="G90" s="95">
        <v>0</v>
      </c>
      <c r="H90" s="70">
        <f t="shared" si="0"/>
        <v>270000</v>
      </c>
      <c r="I90" s="74"/>
      <c r="J90" s="74"/>
    </row>
    <row r="91" spans="1:10" ht="19.5" customHeight="1">
      <c r="A91" s="72">
        <v>50</v>
      </c>
      <c r="B91" s="75" t="s">
        <v>1271</v>
      </c>
      <c r="C91" s="75">
        <v>1935</v>
      </c>
      <c r="D91" s="73" t="s">
        <v>649</v>
      </c>
      <c r="E91" s="70">
        <v>270000</v>
      </c>
      <c r="F91" s="97">
        <v>0</v>
      </c>
      <c r="G91" s="95">
        <v>0</v>
      </c>
      <c r="H91" s="70">
        <f t="shared" si="0"/>
        <v>270000</v>
      </c>
      <c r="I91" s="74"/>
      <c r="J91" s="74"/>
    </row>
    <row r="92" spans="1:10" ht="19.5" customHeight="1">
      <c r="A92" s="72">
        <v>51</v>
      </c>
      <c r="B92" s="75" t="s">
        <v>2288</v>
      </c>
      <c r="C92" s="75">
        <v>1935</v>
      </c>
      <c r="D92" s="63" t="s">
        <v>649</v>
      </c>
      <c r="E92" s="70">
        <v>270000</v>
      </c>
      <c r="F92" s="97">
        <v>0</v>
      </c>
      <c r="G92" s="95">
        <v>0</v>
      </c>
      <c r="H92" s="70">
        <f t="shared" si="0"/>
        <v>270000</v>
      </c>
      <c r="I92" s="92"/>
      <c r="J92" s="92"/>
    </row>
    <row r="93" spans="1:10" ht="19.5" customHeight="1">
      <c r="A93" s="72">
        <v>52</v>
      </c>
      <c r="B93" s="75" t="s">
        <v>2289</v>
      </c>
      <c r="C93" s="75">
        <v>1929</v>
      </c>
      <c r="D93" s="75" t="s">
        <v>642</v>
      </c>
      <c r="E93" s="70">
        <v>270000</v>
      </c>
      <c r="F93" s="97">
        <v>0</v>
      </c>
      <c r="G93" s="95">
        <v>0</v>
      </c>
      <c r="H93" s="70">
        <f t="shared" si="0"/>
        <v>270000</v>
      </c>
      <c r="I93" s="92"/>
      <c r="J93" s="92"/>
    </row>
    <row r="94" spans="1:10" ht="19.5" customHeight="1">
      <c r="A94" s="72">
        <v>53</v>
      </c>
      <c r="B94" s="75" t="s">
        <v>2290</v>
      </c>
      <c r="C94" s="75">
        <v>1935</v>
      </c>
      <c r="D94" s="73" t="s">
        <v>642</v>
      </c>
      <c r="E94" s="70">
        <v>270000</v>
      </c>
      <c r="F94" s="97">
        <v>0</v>
      </c>
      <c r="G94" s="95">
        <v>0</v>
      </c>
      <c r="H94" s="70">
        <f t="shared" si="0"/>
        <v>270000</v>
      </c>
      <c r="I94" s="92"/>
      <c r="J94" s="92"/>
    </row>
    <row r="95" spans="1:10" ht="19.5" customHeight="1">
      <c r="A95" s="72">
        <v>54</v>
      </c>
      <c r="B95" s="75" t="s">
        <v>1357</v>
      </c>
      <c r="C95" s="75">
        <v>1938</v>
      </c>
      <c r="D95" s="63" t="s">
        <v>642</v>
      </c>
      <c r="E95" s="70">
        <v>270000</v>
      </c>
      <c r="F95" s="97">
        <v>0</v>
      </c>
      <c r="G95" s="95">
        <v>0</v>
      </c>
      <c r="H95" s="70">
        <f t="shared" si="0"/>
        <v>270000</v>
      </c>
      <c r="I95" s="92"/>
      <c r="J95" s="92"/>
    </row>
    <row r="96" spans="1:10" ht="19.5" customHeight="1">
      <c r="A96" s="72">
        <v>55</v>
      </c>
      <c r="B96" s="75" t="s">
        <v>1440</v>
      </c>
      <c r="C96" s="75">
        <v>1935</v>
      </c>
      <c r="D96" s="63" t="s">
        <v>639</v>
      </c>
      <c r="E96" s="70">
        <v>270000</v>
      </c>
      <c r="F96" s="97">
        <v>0</v>
      </c>
      <c r="G96" s="95">
        <f>F96*E96</f>
        <v>0</v>
      </c>
      <c r="H96" s="70">
        <f t="shared" si="0"/>
        <v>270000</v>
      </c>
      <c r="I96" s="92"/>
      <c r="J96" s="92"/>
    </row>
    <row r="97" spans="1:10" ht="19.5" customHeight="1">
      <c r="A97" s="72">
        <v>56</v>
      </c>
      <c r="B97" s="75" t="s">
        <v>1441</v>
      </c>
      <c r="C97" s="75">
        <v>1935</v>
      </c>
      <c r="D97" s="63" t="s">
        <v>661</v>
      </c>
      <c r="E97" s="70">
        <v>270000</v>
      </c>
      <c r="F97" s="97">
        <v>0</v>
      </c>
      <c r="G97" s="95">
        <f>F97*E97</f>
        <v>0</v>
      </c>
      <c r="H97" s="70">
        <f t="shared" si="0"/>
        <v>270000</v>
      </c>
      <c r="I97" s="92"/>
      <c r="J97" s="92"/>
    </row>
    <row r="98" spans="1:10" ht="19.5" customHeight="1">
      <c r="A98" s="72">
        <v>57</v>
      </c>
      <c r="B98" s="75" t="s">
        <v>1451</v>
      </c>
      <c r="C98" s="75">
        <v>1935</v>
      </c>
      <c r="D98" s="63" t="s">
        <v>969</v>
      </c>
      <c r="E98" s="70">
        <v>270000</v>
      </c>
      <c r="F98" s="97">
        <v>0</v>
      </c>
      <c r="G98" s="95">
        <v>0</v>
      </c>
      <c r="H98" s="70">
        <f t="shared" si="0"/>
        <v>270000</v>
      </c>
      <c r="I98" s="92"/>
      <c r="J98" s="92"/>
    </row>
    <row r="99" spans="1:10" ht="19.5" customHeight="1">
      <c r="A99" s="72">
        <v>58</v>
      </c>
      <c r="B99" s="75" t="s">
        <v>960</v>
      </c>
      <c r="C99" s="75">
        <v>1921</v>
      </c>
      <c r="D99" s="63" t="s">
        <v>653</v>
      </c>
      <c r="E99" s="70">
        <v>270000</v>
      </c>
      <c r="F99" s="97">
        <v>0</v>
      </c>
      <c r="G99" s="95">
        <v>0</v>
      </c>
      <c r="H99" s="70">
        <f t="shared" si="0"/>
        <v>270000</v>
      </c>
      <c r="I99" s="92"/>
      <c r="J99" s="92"/>
    </row>
    <row r="100" spans="1:10" ht="19.5" customHeight="1">
      <c r="A100" s="72">
        <v>59</v>
      </c>
      <c r="B100" s="75" t="s">
        <v>2773</v>
      </c>
      <c r="C100" s="75">
        <v>1935</v>
      </c>
      <c r="D100" s="73" t="s">
        <v>642</v>
      </c>
      <c r="E100" s="70">
        <v>270000</v>
      </c>
      <c r="F100" s="97">
        <v>0</v>
      </c>
      <c r="G100" s="95">
        <v>0</v>
      </c>
      <c r="H100" s="70">
        <f t="shared" si="0"/>
        <v>270000</v>
      </c>
      <c r="I100" s="92"/>
      <c r="J100" s="92"/>
    </row>
    <row r="101" spans="1:10" ht="19.5" customHeight="1">
      <c r="A101" s="72">
        <v>60</v>
      </c>
      <c r="B101" s="75" t="s">
        <v>1442</v>
      </c>
      <c r="C101" s="75">
        <v>1935</v>
      </c>
      <c r="D101" s="96" t="s">
        <v>661</v>
      </c>
      <c r="E101" s="70">
        <v>270000</v>
      </c>
      <c r="F101" s="97">
        <v>0</v>
      </c>
      <c r="G101" s="95">
        <v>0</v>
      </c>
      <c r="H101" s="70">
        <f t="shared" si="0"/>
        <v>270000</v>
      </c>
      <c r="I101" s="92"/>
      <c r="J101" s="92"/>
    </row>
    <row r="102" spans="1:10" ht="19.5" customHeight="1">
      <c r="A102" s="72">
        <v>61</v>
      </c>
      <c r="B102" s="75" t="s">
        <v>2774</v>
      </c>
      <c r="C102" s="75">
        <v>1936</v>
      </c>
      <c r="D102" s="73" t="s">
        <v>661</v>
      </c>
      <c r="E102" s="70">
        <v>270000</v>
      </c>
      <c r="F102" s="97">
        <v>0</v>
      </c>
      <c r="G102" s="95">
        <v>0</v>
      </c>
      <c r="H102" s="70">
        <f t="shared" si="0"/>
        <v>270000</v>
      </c>
      <c r="I102" s="92"/>
      <c r="J102" s="92"/>
    </row>
    <row r="103" spans="1:10" ht="19.5" customHeight="1">
      <c r="A103" s="72">
        <v>62</v>
      </c>
      <c r="B103" s="75" t="s">
        <v>711</v>
      </c>
      <c r="C103" s="75">
        <v>1935</v>
      </c>
      <c r="D103" s="63" t="s">
        <v>642</v>
      </c>
      <c r="E103" s="70">
        <v>270000</v>
      </c>
      <c r="F103" s="97"/>
      <c r="G103" s="95"/>
      <c r="H103" s="70">
        <f>E103+G103</f>
        <v>270000</v>
      </c>
      <c r="I103" s="92"/>
      <c r="J103" s="92"/>
    </row>
    <row r="104" spans="1:10" ht="19.5" customHeight="1">
      <c r="A104" s="72">
        <v>63</v>
      </c>
      <c r="B104" s="75" t="s">
        <v>2280</v>
      </c>
      <c r="C104" s="75">
        <v>1935</v>
      </c>
      <c r="D104" s="73" t="s">
        <v>649</v>
      </c>
      <c r="E104" s="70">
        <v>270000</v>
      </c>
      <c r="F104" s="97"/>
      <c r="G104" s="95"/>
      <c r="H104" s="70">
        <f>E104+G104</f>
        <v>270000</v>
      </c>
      <c r="I104" s="92"/>
      <c r="J104" s="92"/>
    </row>
    <row r="105" spans="1:10" ht="19.5" customHeight="1">
      <c r="A105" s="72">
        <v>64</v>
      </c>
      <c r="B105" s="817" t="s">
        <v>2003</v>
      </c>
      <c r="C105" s="75">
        <v>1936</v>
      </c>
      <c r="D105" s="63" t="s">
        <v>642</v>
      </c>
      <c r="E105" s="70">
        <v>270000</v>
      </c>
      <c r="F105" s="97"/>
      <c r="G105" s="95"/>
      <c r="H105" s="70">
        <f>E105+G105</f>
        <v>270000</v>
      </c>
      <c r="I105" s="92"/>
      <c r="J105" s="92"/>
    </row>
    <row r="106" spans="1:10" ht="19.5" customHeight="1">
      <c r="A106" s="72">
        <v>65</v>
      </c>
      <c r="B106" s="818" t="s">
        <v>2004</v>
      </c>
      <c r="C106" s="63">
        <v>1936</v>
      </c>
      <c r="D106" s="63" t="s">
        <v>653</v>
      </c>
      <c r="E106" s="70">
        <v>270000</v>
      </c>
      <c r="F106" s="118"/>
      <c r="G106" s="57"/>
      <c r="H106" s="70">
        <f>E106+G106</f>
        <v>270000</v>
      </c>
      <c r="I106" s="92"/>
      <c r="J106" s="92"/>
    </row>
    <row r="107" spans="1:10" ht="19.5" customHeight="1">
      <c r="A107" s="72">
        <v>66</v>
      </c>
      <c r="B107" s="73" t="s">
        <v>970</v>
      </c>
      <c r="C107" s="73">
        <v>1920</v>
      </c>
      <c r="D107" s="75" t="s">
        <v>658</v>
      </c>
      <c r="E107" s="70">
        <v>270000</v>
      </c>
      <c r="F107" s="126"/>
      <c r="G107" s="70"/>
      <c r="H107" s="70">
        <v>270000</v>
      </c>
      <c r="I107" s="74"/>
      <c r="J107" s="74"/>
    </row>
    <row r="108" spans="1:10" ht="19.5" customHeight="1">
      <c r="A108" s="72">
        <v>67</v>
      </c>
      <c r="B108" s="73" t="s">
        <v>971</v>
      </c>
      <c r="C108" s="73">
        <v>1929</v>
      </c>
      <c r="D108" s="75" t="s">
        <v>658</v>
      </c>
      <c r="E108" s="70">
        <v>270000</v>
      </c>
      <c r="F108" s="126"/>
      <c r="G108" s="70"/>
      <c r="H108" s="70">
        <v>270000</v>
      </c>
      <c r="I108" s="74"/>
      <c r="J108" s="74"/>
    </row>
    <row r="109" spans="1:10" ht="19.5" customHeight="1">
      <c r="A109" s="72">
        <v>68</v>
      </c>
      <c r="B109" s="73" t="s">
        <v>972</v>
      </c>
      <c r="C109" s="73">
        <v>1926</v>
      </c>
      <c r="D109" s="73" t="s">
        <v>642</v>
      </c>
      <c r="E109" s="70">
        <v>270000</v>
      </c>
      <c r="F109" s="126"/>
      <c r="G109" s="70"/>
      <c r="H109" s="70">
        <v>270000</v>
      </c>
      <c r="I109" s="74"/>
      <c r="J109" s="74"/>
    </row>
    <row r="110" spans="1:10" ht="19.5" customHeight="1">
      <c r="A110" s="72">
        <v>69</v>
      </c>
      <c r="B110" s="73" t="s">
        <v>973</v>
      </c>
      <c r="C110" s="73">
        <v>1926</v>
      </c>
      <c r="D110" s="63" t="s">
        <v>642</v>
      </c>
      <c r="E110" s="70">
        <v>270000</v>
      </c>
      <c r="F110" s="126"/>
      <c r="G110" s="70"/>
      <c r="H110" s="70">
        <v>270000</v>
      </c>
      <c r="I110" s="74"/>
      <c r="J110" s="74"/>
    </row>
    <row r="111" spans="1:10" ht="19.5" customHeight="1">
      <c r="A111" s="72">
        <v>70</v>
      </c>
      <c r="B111" s="73" t="s">
        <v>974</v>
      </c>
      <c r="C111" s="73">
        <v>1930</v>
      </c>
      <c r="D111" s="75" t="s">
        <v>669</v>
      </c>
      <c r="E111" s="70">
        <v>270000</v>
      </c>
      <c r="F111" s="126"/>
      <c r="G111" s="70"/>
      <c r="H111" s="70">
        <v>270000</v>
      </c>
      <c r="I111" s="74"/>
      <c r="J111" s="74"/>
    </row>
    <row r="112" spans="1:10" ht="19.5" customHeight="1">
      <c r="A112" s="72">
        <v>71</v>
      </c>
      <c r="B112" s="73" t="s">
        <v>975</v>
      </c>
      <c r="C112" s="73">
        <v>1930</v>
      </c>
      <c r="D112" s="75" t="s">
        <v>649</v>
      </c>
      <c r="E112" s="70">
        <v>270000</v>
      </c>
      <c r="F112" s="126"/>
      <c r="G112" s="70"/>
      <c r="H112" s="70">
        <v>270000</v>
      </c>
      <c r="I112" s="74"/>
      <c r="J112" s="74"/>
    </row>
    <row r="113" spans="1:10" ht="19.5" customHeight="1">
      <c r="A113" s="72">
        <v>72</v>
      </c>
      <c r="B113" s="73" t="s">
        <v>976</v>
      </c>
      <c r="C113" s="73">
        <v>1930</v>
      </c>
      <c r="D113" s="75" t="s">
        <v>642</v>
      </c>
      <c r="E113" s="70">
        <v>270000</v>
      </c>
      <c r="F113" s="126"/>
      <c r="G113" s="70"/>
      <c r="H113" s="70">
        <v>270000</v>
      </c>
      <c r="I113" s="74"/>
      <c r="J113" s="74"/>
    </row>
    <row r="114" spans="1:10" ht="19.5" customHeight="1">
      <c r="A114" s="72">
        <v>73</v>
      </c>
      <c r="B114" s="73" t="s">
        <v>977</v>
      </c>
      <c r="C114" s="73">
        <v>1931</v>
      </c>
      <c r="D114" s="75" t="s">
        <v>642</v>
      </c>
      <c r="E114" s="70">
        <v>270000</v>
      </c>
      <c r="F114" s="126"/>
      <c r="G114" s="70"/>
      <c r="H114" s="70">
        <v>270000</v>
      </c>
      <c r="I114" s="74"/>
      <c r="J114" s="74"/>
    </row>
    <row r="115" spans="1:10" ht="19.5" customHeight="1">
      <c r="A115" s="72">
        <v>74</v>
      </c>
      <c r="B115" s="75" t="s">
        <v>978</v>
      </c>
      <c r="C115" s="75">
        <v>1931</v>
      </c>
      <c r="D115" s="75" t="s">
        <v>639</v>
      </c>
      <c r="E115" s="70">
        <v>270000</v>
      </c>
      <c r="F115" s="97"/>
      <c r="G115" s="70"/>
      <c r="H115" s="95">
        <v>270000</v>
      </c>
      <c r="I115" s="92"/>
      <c r="J115" s="92"/>
    </row>
    <row r="116" spans="1:10" ht="19.5" customHeight="1">
      <c r="A116" s="72">
        <v>75</v>
      </c>
      <c r="B116" s="73" t="s">
        <v>905</v>
      </c>
      <c r="C116" s="73">
        <v>1932</v>
      </c>
      <c r="D116" s="75" t="s">
        <v>642</v>
      </c>
      <c r="E116" s="70">
        <v>270000</v>
      </c>
      <c r="G116" s="70"/>
      <c r="H116" s="70">
        <f>SUM(E116:G116)</f>
        <v>270000</v>
      </c>
      <c r="I116" s="92"/>
      <c r="J116" s="92"/>
    </row>
    <row r="117" spans="1:10" ht="19.5" customHeight="1">
      <c r="A117" s="72">
        <v>76</v>
      </c>
      <c r="B117" s="73" t="s">
        <v>913</v>
      </c>
      <c r="C117" s="73">
        <v>1919</v>
      </c>
      <c r="D117" s="73" t="s">
        <v>658</v>
      </c>
      <c r="E117" s="70">
        <v>270000</v>
      </c>
      <c r="F117" s="97"/>
      <c r="G117" s="70"/>
      <c r="H117" s="70">
        <f>SUM(E117:G117)</f>
        <v>270000</v>
      </c>
      <c r="I117" s="92"/>
      <c r="J117" s="92"/>
    </row>
    <row r="118" spans="1:10" ht="19.5" customHeight="1">
      <c r="A118" s="72">
        <v>77</v>
      </c>
      <c r="B118" s="73" t="s">
        <v>914</v>
      </c>
      <c r="C118" s="73">
        <v>1922</v>
      </c>
      <c r="D118" s="63" t="s">
        <v>658</v>
      </c>
      <c r="E118" s="70">
        <v>270000</v>
      </c>
      <c r="F118" s="97"/>
      <c r="G118" s="70"/>
      <c r="H118" s="70">
        <f aca="true" t="shared" si="1" ref="H118:H131">SUM(E118:G118)</f>
        <v>270000</v>
      </c>
      <c r="I118" s="92"/>
      <c r="J118" s="92"/>
    </row>
    <row r="119" spans="1:10" ht="19.5" customHeight="1">
      <c r="A119" s="72">
        <v>78</v>
      </c>
      <c r="B119" s="73" t="s">
        <v>924</v>
      </c>
      <c r="C119" s="73">
        <v>1929</v>
      </c>
      <c r="D119" s="73" t="s">
        <v>642</v>
      </c>
      <c r="E119" s="70">
        <v>270000</v>
      </c>
      <c r="F119" s="97"/>
      <c r="G119" s="70"/>
      <c r="H119" s="70">
        <f t="shared" si="1"/>
        <v>270000</v>
      </c>
      <c r="I119" s="92"/>
      <c r="J119" s="92"/>
    </row>
    <row r="120" spans="1:10" ht="19.5" customHeight="1">
      <c r="A120" s="72">
        <v>79</v>
      </c>
      <c r="B120" s="73" t="s">
        <v>927</v>
      </c>
      <c r="C120" s="73">
        <v>1928</v>
      </c>
      <c r="D120" s="75" t="s">
        <v>669</v>
      </c>
      <c r="E120" s="70">
        <v>270000</v>
      </c>
      <c r="F120" s="97"/>
      <c r="G120" s="70"/>
      <c r="H120" s="70">
        <f t="shared" si="1"/>
        <v>270000</v>
      </c>
      <c r="I120" s="92"/>
      <c r="J120" s="92"/>
    </row>
    <row r="121" spans="1:10" ht="19.5" customHeight="1">
      <c r="A121" s="72">
        <v>80</v>
      </c>
      <c r="B121" s="73" t="s">
        <v>930</v>
      </c>
      <c r="C121" s="73">
        <v>1926</v>
      </c>
      <c r="D121" s="75" t="s">
        <v>669</v>
      </c>
      <c r="E121" s="70">
        <v>270000</v>
      </c>
      <c r="F121" s="97"/>
      <c r="G121" s="70"/>
      <c r="H121" s="70">
        <f t="shared" si="1"/>
        <v>270000</v>
      </c>
      <c r="I121" s="92"/>
      <c r="J121" s="92"/>
    </row>
    <row r="122" spans="1:10" ht="19.5" customHeight="1">
      <c r="A122" s="72">
        <v>81</v>
      </c>
      <c r="B122" s="73" t="s">
        <v>933</v>
      </c>
      <c r="C122" s="73">
        <v>1931</v>
      </c>
      <c r="D122" s="73" t="s">
        <v>642</v>
      </c>
      <c r="E122" s="70">
        <v>270000</v>
      </c>
      <c r="F122" s="97"/>
      <c r="G122" s="70"/>
      <c r="H122" s="70">
        <f t="shared" si="1"/>
        <v>270000</v>
      </c>
      <c r="I122" s="92"/>
      <c r="J122" s="92"/>
    </row>
    <row r="123" spans="1:10" ht="19.5" customHeight="1">
      <c r="A123" s="72">
        <v>82</v>
      </c>
      <c r="B123" s="73" t="s">
        <v>935</v>
      </c>
      <c r="C123" s="73">
        <v>1929</v>
      </c>
      <c r="D123" s="73" t="s">
        <v>644</v>
      </c>
      <c r="E123" s="70">
        <v>270000</v>
      </c>
      <c r="F123" s="97"/>
      <c r="G123" s="70"/>
      <c r="H123" s="70">
        <f t="shared" si="1"/>
        <v>270000</v>
      </c>
      <c r="I123" s="92"/>
      <c r="J123" s="92"/>
    </row>
    <row r="124" spans="1:10" ht="19.5" customHeight="1">
      <c r="A124" s="72">
        <v>83</v>
      </c>
      <c r="B124" s="73" t="s">
        <v>962</v>
      </c>
      <c r="C124" s="73">
        <v>1933</v>
      </c>
      <c r="D124" s="73" t="s">
        <v>642</v>
      </c>
      <c r="E124" s="70">
        <v>270000</v>
      </c>
      <c r="F124" s="97"/>
      <c r="G124" s="70"/>
      <c r="H124" s="70">
        <f t="shared" si="1"/>
        <v>270000</v>
      </c>
      <c r="I124" s="92"/>
      <c r="J124" s="92"/>
    </row>
    <row r="125" spans="1:10" ht="19.5" customHeight="1">
      <c r="A125" s="72">
        <v>84</v>
      </c>
      <c r="B125" s="73" t="s">
        <v>966</v>
      </c>
      <c r="C125" s="73">
        <v>1933</v>
      </c>
      <c r="D125" s="75" t="s">
        <v>642</v>
      </c>
      <c r="E125" s="70">
        <v>270000</v>
      </c>
      <c r="F125" s="97"/>
      <c r="G125" s="70"/>
      <c r="H125" s="70">
        <f t="shared" si="1"/>
        <v>270000</v>
      </c>
      <c r="I125" s="92"/>
      <c r="J125" s="92"/>
    </row>
    <row r="126" spans="1:10" ht="19.5" customHeight="1">
      <c r="A126" s="72">
        <v>85</v>
      </c>
      <c r="B126" s="75" t="s">
        <v>709</v>
      </c>
      <c r="C126" s="75">
        <v>1934</v>
      </c>
      <c r="D126" s="75" t="s">
        <v>642</v>
      </c>
      <c r="E126" s="70">
        <v>270000</v>
      </c>
      <c r="F126" s="97"/>
      <c r="G126" s="70"/>
      <c r="H126" s="70">
        <f t="shared" si="1"/>
        <v>270000</v>
      </c>
      <c r="I126" s="92"/>
      <c r="J126" s="92"/>
    </row>
    <row r="127" spans="1:10" ht="19.5" customHeight="1">
      <c r="A127" s="72">
        <v>86</v>
      </c>
      <c r="B127" s="75" t="s">
        <v>1357</v>
      </c>
      <c r="C127" s="75">
        <v>1935</v>
      </c>
      <c r="D127" s="75" t="s">
        <v>969</v>
      </c>
      <c r="E127" s="70">
        <v>270000</v>
      </c>
      <c r="F127" s="97"/>
      <c r="G127" s="70"/>
      <c r="H127" s="70">
        <f t="shared" si="1"/>
        <v>270000</v>
      </c>
      <c r="I127" s="92"/>
      <c r="J127" s="92"/>
    </row>
    <row r="128" spans="1:10" ht="19.5" customHeight="1">
      <c r="A128" s="72">
        <v>87</v>
      </c>
      <c r="B128" s="75" t="s">
        <v>2287</v>
      </c>
      <c r="C128" s="75">
        <v>1935</v>
      </c>
      <c r="D128" s="73" t="s">
        <v>642</v>
      </c>
      <c r="E128" s="70">
        <v>270000</v>
      </c>
      <c r="F128" s="97"/>
      <c r="G128" s="70"/>
      <c r="H128" s="70">
        <f t="shared" si="1"/>
        <v>270000</v>
      </c>
      <c r="I128" s="92"/>
      <c r="J128" s="92"/>
    </row>
    <row r="129" spans="1:11" ht="19.5" customHeight="1">
      <c r="A129" s="72">
        <v>88</v>
      </c>
      <c r="B129" s="75" t="s">
        <v>2275</v>
      </c>
      <c r="C129" s="75">
        <v>1935</v>
      </c>
      <c r="D129" s="73" t="s">
        <v>642</v>
      </c>
      <c r="E129" s="70">
        <v>270000</v>
      </c>
      <c r="F129" s="97"/>
      <c r="G129" s="70"/>
      <c r="H129" s="70">
        <f t="shared" si="1"/>
        <v>270000</v>
      </c>
      <c r="I129" s="92"/>
      <c r="J129" s="92"/>
      <c r="K129" s="375"/>
    </row>
    <row r="130" spans="1:10" ht="19.5" customHeight="1">
      <c r="A130" s="72">
        <v>89</v>
      </c>
      <c r="B130" s="75" t="s">
        <v>2775</v>
      </c>
      <c r="C130" s="75">
        <v>1936</v>
      </c>
      <c r="D130" s="63" t="s">
        <v>661</v>
      </c>
      <c r="E130" s="70">
        <v>270000</v>
      </c>
      <c r="F130" s="97"/>
      <c r="G130" s="70"/>
      <c r="H130" s="70">
        <f t="shared" si="1"/>
        <v>270000</v>
      </c>
      <c r="I130" s="92"/>
      <c r="J130" s="92"/>
    </row>
    <row r="131" spans="1:10" ht="19.5" customHeight="1">
      <c r="A131" s="72">
        <v>90</v>
      </c>
      <c r="B131" s="75" t="s">
        <v>2176</v>
      </c>
      <c r="C131" s="75">
        <v>1935</v>
      </c>
      <c r="D131" s="63" t="s">
        <v>969</v>
      </c>
      <c r="E131" s="95">
        <v>270000</v>
      </c>
      <c r="F131" s="97"/>
      <c r="G131" s="95"/>
      <c r="H131" s="95">
        <f t="shared" si="1"/>
        <v>270000</v>
      </c>
      <c r="I131" s="92"/>
      <c r="J131" s="92" t="s">
        <v>1297</v>
      </c>
    </row>
    <row r="132" spans="1:10" ht="19.5" customHeight="1">
      <c r="A132" s="72">
        <v>91</v>
      </c>
      <c r="B132" s="73" t="s">
        <v>303</v>
      </c>
      <c r="C132" s="73">
        <v>1936</v>
      </c>
      <c r="D132" s="73" t="s">
        <v>669</v>
      </c>
      <c r="E132" s="70">
        <v>270000</v>
      </c>
      <c r="F132" s="126"/>
      <c r="G132" s="70"/>
      <c r="H132" s="70">
        <f>SUM(E132:G132)</f>
        <v>270000</v>
      </c>
      <c r="I132" s="412"/>
      <c r="J132" s="413"/>
    </row>
    <row r="133" spans="1:10" ht="19.5" customHeight="1">
      <c r="A133" s="72">
        <v>92</v>
      </c>
      <c r="B133" s="73" t="s">
        <v>1308</v>
      </c>
      <c r="C133" s="73">
        <v>1936</v>
      </c>
      <c r="D133" s="73" t="s">
        <v>661</v>
      </c>
      <c r="E133" s="70">
        <v>270000</v>
      </c>
      <c r="F133" s="126"/>
      <c r="G133" s="70"/>
      <c r="H133" s="70">
        <f>E133+G133</f>
        <v>270000</v>
      </c>
      <c r="I133" s="412"/>
      <c r="J133" s="413"/>
    </row>
    <row r="134" spans="1:10" ht="19.5" customHeight="1">
      <c r="A134" s="72">
        <v>93</v>
      </c>
      <c r="B134" s="15" t="s">
        <v>1832</v>
      </c>
      <c r="C134" s="73">
        <v>1936</v>
      </c>
      <c r="D134" s="73" t="s">
        <v>639</v>
      </c>
      <c r="E134" s="70">
        <v>270000</v>
      </c>
      <c r="F134" s="126"/>
      <c r="G134" s="70"/>
      <c r="H134" s="70">
        <f>E134+G134</f>
        <v>270000</v>
      </c>
      <c r="I134" s="15"/>
      <c r="J134" s="923"/>
    </row>
    <row r="135" spans="1:10" s="375" customFormat="1" ht="19.5" customHeight="1">
      <c r="A135" s="72">
        <v>94</v>
      </c>
      <c r="B135" s="15" t="s">
        <v>1833</v>
      </c>
      <c r="C135" s="73">
        <v>1936</v>
      </c>
      <c r="D135" s="73" t="s">
        <v>969</v>
      </c>
      <c r="E135" s="70">
        <v>270000</v>
      </c>
      <c r="F135" s="126"/>
      <c r="G135" s="70"/>
      <c r="H135" s="70">
        <f>E135+G135</f>
        <v>270000</v>
      </c>
      <c r="I135" s="15"/>
      <c r="J135" s="923"/>
    </row>
    <row r="136" spans="1:10" s="375" customFormat="1" ht="19.5" customHeight="1">
      <c r="A136" s="72">
        <v>95</v>
      </c>
      <c r="B136" s="15" t="s">
        <v>1834</v>
      </c>
      <c r="C136" s="73">
        <v>1936</v>
      </c>
      <c r="D136" s="73" t="s">
        <v>642</v>
      </c>
      <c r="E136" s="70">
        <v>270000</v>
      </c>
      <c r="F136" s="126"/>
      <c r="G136" s="70"/>
      <c r="H136" s="70">
        <f>E136+G136</f>
        <v>270000</v>
      </c>
      <c r="I136" s="15"/>
      <c r="J136" s="923"/>
    </row>
    <row r="137" spans="1:12" s="375" customFormat="1" ht="19.5" customHeight="1">
      <c r="A137" s="72">
        <v>96</v>
      </c>
      <c r="B137" s="15" t="s">
        <v>1167</v>
      </c>
      <c r="C137" s="73">
        <v>1936</v>
      </c>
      <c r="D137" s="73" t="s">
        <v>653</v>
      </c>
      <c r="E137" s="70">
        <v>270000</v>
      </c>
      <c r="F137" s="126"/>
      <c r="G137" s="70"/>
      <c r="H137" s="70">
        <f>E137+G137</f>
        <v>270000</v>
      </c>
      <c r="I137" s="15"/>
      <c r="J137" s="923"/>
      <c r="L137" s="831"/>
    </row>
    <row r="138" spans="1:12" s="375" customFormat="1" ht="19.5" customHeight="1">
      <c r="A138" s="72">
        <v>97</v>
      </c>
      <c r="B138" s="15" t="s">
        <v>58</v>
      </c>
      <c r="C138" s="73">
        <v>1932</v>
      </c>
      <c r="D138" s="73" t="s">
        <v>916</v>
      </c>
      <c r="E138" s="70">
        <v>270000</v>
      </c>
      <c r="F138" s="126"/>
      <c r="G138" s="70"/>
      <c r="H138" s="70">
        <f aca="true" t="shared" si="2" ref="H138:H146">G138+E138</f>
        <v>270000</v>
      </c>
      <c r="I138" s="15"/>
      <c r="J138" s="923"/>
      <c r="L138" s="831"/>
    </row>
    <row r="139" spans="1:12" s="375" customFormat="1" ht="19.5" customHeight="1">
      <c r="A139" s="72">
        <v>98</v>
      </c>
      <c r="B139" s="844" t="s">
        <v>2009</v>
      </c>
      <c r="C139" s="956">
        <v>1937</v>
      </c>
      <c r="D139" s="956" t="s">
        <v>969</v>
      </c>
      <c r="E139" s="957">
        <v>270000</v>
      </c>
      <c r="F139" s="958"/>
      <c r="G139" s="957"/>
      <c r="H139" s="957">
        <f t="shared" si="2"/>
        <v>270000</v>
      </c>
      <c r="I139" s="844"/>
      <c r="L139" s="831"/>
    </row>
    <row r="140" spans="1:12" s="375" customFormat="1" ht="19.5" customHeight="1">
      <c r="A140" s="72">
        <v>99</v>
      </c>
      <c r="B140" s="844" t="s">
        <v>39</v>
      </c>
      <c r="C140" s="956">
        <v>1937</v>
      </c>
      <c r="D140" s="956" t="s">
        <v>969</v>
      </c>
      <c r="E140" s="957">
        <v>270000</v>
      </c>
      <c r="F140" s="958"/>
      <c r="G140" s="957"/>
      <c r="H140" s="957">
        <f t="shared" si="2"/>
        <v>270000</v>
      </c>
      <c r="I140" s="844"/>
      <c r="L140" s="831"/>
    </row>
    <row r="141" spans="1:12" s="375" customFormat="1" ht="19.5" customHeight="1">
      <c r="A141" s="72">
        <v>100</v>
      </c>
      <c r="B141" s="844" t="s">
        <v>2010</v>
      </c>
      <c r="C141" s="956">
        <v>1937</v>
      </c>
      <c r="D141" s="956" t="s">
        <v>653</v>
      </c>
      <c r="E141" s="957">
        <v>270000</v>
      </c>
      <c r="F141" s="958"/>
      <c r="G141" s="957"/>
      <c r="H141" s="957">
        <f t="shared" si="2"/>
        <v>270000</v>
      </c>
      <c r="I141" s="844"/>
      <c r="L141" s="831"/>
    </row>
    <row r="142" spans="1:12" s="375" customFormat="1" ht="19.5" customHeight="1">
      <c r="A142" s="72">
        <v>101</v>
      </c>
      <c r="B142" s="844" t="s">
        <v>2036</v>
      </c>
      <c r="C142" s="956">
        <v>1937</v>
      </c>
      <c r="D142" s="956" t="s">
        <v>642</v>
      </c>
      <c r="E142" s="957">
        <v>270000</v>
      </c>
      <c r="F142" s="958"/>
      <c r="G142" s="957"/>
      <c r="H142" s="957">
        <f t="shared" si="2"/>
        <v>270000</v>
      </c>
      <c r="I142" s="844"/>
      <c r="L142" s="831"/>
    </row>
    <row r="143" spans="1:12" s="375" customFormat="1" ht="19.5" customHeight="1">
      <c r="A143" s="72">
        <v>102</v>
      </c>
      <c r="B143" s="844" t="s">
        <v>2011</v>
      </c>
      <c r="C143" s="956">
        <v>1935</v>
      </c>
      <c r="D143" s="956" t="s">
        <v>642</v>
      </c>
      <c r="E143" s="957">
        <v>270000</v>
      </c>
      <c r="F143" s="958"/>
      <c r="G143" s="957"/>
      <c r="H143" s="957">
        <f t="shared" si="2"/>
        <v>270000</v>
      </c>
      <c r="I143" s="844"/>
      <c r="L143" s="831"/>
    </row>
    <row r="144" spans="1:12" s="375" customFormat="1" ht="19.5" customHeight="1">
      <c r="A144" s="72">
        <v>103</v>
      </c>
      <c r="B144" s="844" t="s">
        <v>403</v>
      </c>
      <c r="C144" s="956">
        <v>1937</v>
      </c>
      <c r="D144" s="956" t="s">
        <v>649</v>
      </c>
      <c r="E144" s="957">
        <v>270000</v>
      </c>
      <c r="F144" s="929"/>
      <c r="G144" s="368"/>
      <c r="H144" s="957">
        <f t="shared" si="2"/>
        <v>270000</v>
      </c>
      <c r="I144" s="15"/>
      <c r="L144" s="831"/>
    </row>
    <row r="145" spans="1:12" s="375" customFormat="1" ht="19.5" customHeight="1">
      <c r="A145" s="72">
        <v>104</v>
      </c>
      <c r="B145" s="844" t="s">
        <v>404</v>
      </c>
      <c r="C145" s="956">
        <v>1937</v>
      </c>
      <c r="D145" s="956" t="s">
        <v>642</v>
      </c>
      <c r="E145" s="957">
        <v>270000</v>
      </c>
      <c r="F145" s="929"/>
      <c r="G145" s="368"/>
      <c r="H145" s="957">
        <f t="shared" si="2"/>
        <v>270000</v>
      </c>
      <c r="I145" s="15"/>
      <c r="L145" s="831"/>
    </row>
    <row r="146" spans="1:12" s="375" customFormat="1" ht="19.5" customHeight="1">
      <c r="A146" s="72">
        <v>105</v>
      </c>
      <c r="B146" s="844" t="s">
        <v>405</v>
      </c>
      <c r="C146" s="956">
        <v>1937</v>
      </c>
      <c r="D146" s="956" t="s">
        <v>642</v>
      </c>
      <c r="E146" s="957">
        <v>270000</v>
      </c>
      <c r="F146" s="929"/>
      <c r="G146" s="368"/>
      <c r="H146" s="957">
        <f t="shared" si="2"/>
        <v>270000</v>
      </c>
      <c r="I146" s="15"/>
      <c r="L146" s="831"/>
    </row>
    <row r="147" spans="1:12" s="375" customFormat="1" ht="19.5" customHeight="1">
      <c r="A147" s="72">
        <v>106</v>
      </c>
      <c r="B147" s="928" t="s">
        <v>2106</v>
      </c>
      <c r="C147" s="1300">
        <v>1937</v>
      </c>
      <c r="D147" s="1300" t="s">
        <v>642</v>
      </c>
      <c r="E147" s="368">
        <v>270000</v>
      </c>
      <c r="F147" s="929">
        <v>3</v>
      </c>
      <c r="G147" s="368">
        <v>810000</v>
      </c>
      <c r="H147" s="368">
        <f>G147+E147</f>
        <v>1080000</v>
      </c>
      <c r="I147" s="15"/>
      <c r="L147" s="831"/>
    </row>
    <row r="148" spans="1:12" s="375" customFormat="1" ht="19.5" customHeight="1">
      <c r="A148" s="72">
        <v>107</v>
      </c>
      <c r="B148" s="1130" t="s">
        <v>2107</v>
      </c>
      <c r="C148" s="1301">
        <v>1937</v>
      </c>
      <c r="D148" s="1301" t="s">
        <v>642</v>
      </c>
      <c r="E148" s="1289">
        <v>270000</v>
      </c>
      <c r="F148" s="1283">
        <v>2</v>
      </c>
      <c r="G148" s="1289">
        <v>540000</v>
      </c>
      <c r="H148" s="1289">
        <f>G148+E148</f>
        <v>810000</v>
      </c>
      <c r="I148" s="16"/>
      <c r="L148" s="831"/>
    </row>
    <row r="149" spans="1:10" ht="19.5" customHeight="1">
      <c r="A149" s="1290"/>
      <c r="B149" s="1291" t="s">
        <v>2672</v>
      </c>
      <c r="C149" s="158"/>
      <c r="D149" s="158"/>
      <c r="E149" s="65">
        <f>SUM(E42:E148)</f>
        <v>28890000</v>
      </c>
      <c r="F149" s="155"/>
      <c r="G149" s="65">
        <f>SUM(G147:G148)</f>
        <v>1350000</v>
      </c>
      <c r="H149" s="65">
        <f>E149+G149</f>
        <v>30240000</v>
      </c>
      <c r="I149" s="1290"/>
      <c r="J149" s="1292"/>
    </row>
    <row r="150" spans="1:10" ht="19.5" customHeight="1">
      <c r="A150" s="99"/>
      <c r="B150" s="105" t="s">
        <v>1486</v>
      </c>
      <c r="C150" s="106"/>
      <c r="D150" s="107"/>
      <c r="E150" s="102"/>
      <c r="F150" s="236"/>
      <c r="G150" s="102"/>
      <c r="H150" s="102"/>
      <c r="I150" s="104"/>
      <c r="J150" s="780"/>
    </row>
    <row r="151" spans="1:10" ht="19.5" customHeight="1">
      <c r="A151" s="72">
        <v>1</v>
      </c>
      <c r="B151" s="15" t="s">
        <v>982</v>
      </c>
      <c r="C151" s="19">
        <v>1984</v>
      </c>
      <c r="D151" s="15" t="s">
        <v>669</v>
      </c>
      <c r="E151" s="89">
        <v>405000</v>
      </c>
      <c r="F151" s="234">
        <v>0</v>
      </c>
      <c r="G151" s="234">
        <v>0</v>
      </c>
      <c r="H151" s="60">
        <f aca="true" t="shared" si="3" ref="H151:H175">E151+G151</f>
        <v>405000</v>
      </c>
      <c r="I151" s="74"/>
      <c r="J151" s="74"/>
    </row>
    <row r="152" spans="1:10" ht="19.5" customHeight="1">
      <c r="A152" s="72">
        <v>2</v>
      </c>
      <c r="B152" s="15" t="s">
        <v>983</v>
      </c>
      <c r="C152" s="11">
        <v>1967</v>
      </c>
      <c r="D152" s="15" t="s">
        <v>644</v>
      </c>
      <c r="E152" s="89">
        <v>405000</v>
      </c>
      <c r="F152" s="234">
        <v>0</v>
      </c>
      <c r="G152" s="234">
        <v>0</v>
      </c>
      <c r="H152" s="60">
        <f t="shared" si="3"/>
        <v>405000</v>
      </c>
      <c r="I152" s="74"/>
      <c r="J152" s="74"/>
    </row>
    <row r="153" spans="1:10" ht="19.5" customHeight="1">
      <c r="A153" s="72">
        <v>3</v>
      </c>
      <c r="B153" s="15" t="s">
        <v>984</v>
      </c>
      <c r="C153" s="19">
        <v>1977</v>
      </c>
      <c r="D153" s="15" t="s">
        <v>669</v>
      </c>
      <c r="E153" s="89">
        <v>405000</v>
      </c>
      <c r="F153" s="234">
        <v>0</v>
      </c>
      <c r="G153" s="234">
        <v>0</v>
      </c>
      <c r="H153" s="60">
        <f t="shared" si="3"/>
        <v>405000</v>
      </c>
      <c r="I153" s="74"/>
      <c r="J153" s="74"/>
    </row>
    <row r="154" spans="1:10" ht="19.5" customHeight="1">
      <c r="A154" s="72">
        <v>4</v>
      </c>
      <c r="B154" s="15" t="s">
        <v>986</v>
      </c>
      <c r="C154" s="19">
        <v>1959</v>
      </c>
      <c r="D154" s="15" t="s">
        <v>644</v>
      </c>
      <c r="E154" s="89">
        <v>405000</v>
      </c>
      <c r="F154" s="234">
        <v>0</v>
      </c>
      <c r="G154" s="234">
        <v>0</v>
      </c>
      <c r="H154" s="60">
        <f t="shared" si="3"/>
        <v>405000</v>
      </c>
      <c r="I154" s="74"/>
      <c r="J154" s="74"/>
    </row>
    <row r="155" spans="1:10" ht="19.5" customHeight="1">
      <c r="A155" s="72">
        <v>5</v>
      </c>
      <c r="B155" s="15" t="s">
        <v>987</v>
      </c>
      <c r="C155" s="19">
        <v>1986</v>
      </c>
      <c r="D155" s="15" t="s">
        <v>642</v>
      </c>
      <c r="E155" s="89">
        <v>405000</v>
      </c>
      <c r="F155" s="234">
        <v>0</v>
      </c>
      <c r="G155" s="234">
        <v>0</v>
      </c>
      <c r="H155" s="60">
        <f t="shared" si="3"/>
        <v>405000</v>
      </c>
      <c r="I155" s="74"/>
      <c r="J155" s="74"/>
    </row>
    <row r="156" spans="1:10" ht="19.5" customHeight="1">
      <c r="A156" s="72">
        <v>6</v>
      </c>
      <c r="B156" s="15" t="s">
        <v>988</v>
      </c>
      <c r="C156" s="19">
        <v>1978</v>
      </c>
      <c r="D156" s="17" t="s">
        <v>969</v>
      </c>
      <c r="E156" s="89">
        <v>405000</v>
      </c>
      <c r="F156" s="234">
        <v>0</v>
      </c>
      <c r="G156" s="234">
        <v>0</v>
      </c>
      <c r="H156" s="60">
        <f t="shared" si="3"/>
        <v>405000</v>
      </c>
      <c r="I156" s="74"/>
      <c r="J156" s="74"/>
    </row>
    <row r="157" spans="1:10" ht="19.5" customHeight="1">
      <c r="A157" s="72">
        <v>7</v>
      </c>
      <c r="B157" s="15" t="s">
        <v>989</v>
      </c>
      <c r="C157" s="19">
        <v>1995</v>
      </c>
      <c r="D157" s="15" t="s">
        <v>669</v>
      </c>
      <c r="E157" s="89">
        <v>405000</v>
      </c>
      <c r="F157" s="234">
        <v>0</v>
      </c>
      <c r="G157" s="234">
        <v>0</v>
      </c>
      <c r="H157" s="60">
        <f t="shared" si="3"/>
        <v>405000</v>
      </c>
      <c r="I157" s="74"/>
      <c r="J157" s="74"/>
    </row>
    <row r="158" spans="1:10" ht="19.5" customHeight="1">
      <c r="A158" s="72">
        <v>8</v>
      </c>
      <c r="B158" s="15" t="s">
        <v>990</v>
      </c>
      <c r="C158" s="19">
        <v>1961</v>
      </c>
      <c r="D158" s="15" t="s">
        <v>642</v>
      </c>
      <c r="E158" s="89">
        <v>405000</v>
      </c>
      <c r="F158" s="234">
        <v>0</v>
      </c>
      <c r="G158" s="234">
        <v>0</v>
      </c>
      <c r="H158" s="60">
        <f t="shared" si="3"/>
        <v>405000</v>
      </c>
      <c r="I158" s="74"/>
      <c r="J158" s="74"/>
    </row>
    <row r="159" spans="1:10" ht="19.5" customHeight="1">
      <c r="A159" s="72">
        <v>9</v>
      </c>
      <c r="B159" s="15" t="s">
        <v>996</v>
      </c>
      <c r="C159" s="19">
        <v>1969</v>
      </c>
      <c r="D159" s="15" t="s">
        <v>669</v>
      </c>
      <c r="E159" s="89">
        <v>405000</v>
      </c>
      <c r="F159" s="234">
        <v>0</v>
      </c>
      <c r="G159" s="234">
        <v>0</v>
      </c>
      <c r="H159" s="60">
        <f t="shared" si="3"/>
        <v>405000</v>
      </c>
      <c r="I159" s="74"/>
      <c r="J159" s="74"/>
    </row>
    <row r="160" spans="1:10" ht="19.5" customHeight="1">
      <c r="A160" s="72">
        <v>10</v>
      </c>
      <c r="B160" s="15" t="s">
        <v>997</v>
      </c>
      <c r="C160" s="19">
        <v>1973</v>
      </c>
      <c r="D160" s="15" t="s">
        <v>669</v>
      </c>
      <c r="E160" s="89">
        <v>405000</v>
      </c>
      <c r="F160" s="234">
        <v>0</v>
      </c>
      <c r="G160" s="234">
        <v>0</v>
      </c>
      <c r="H160" s="60">
        <f t="shared" si="3"/>
        <v>405000</v>
      </c>
      <c r="I160" s="74"/>
      <c r="J160" s="74"/>
    </row>
    <row r="161" spans="1:10" ht="19.5" customHeight="1">
      <c r="A161" s="72">
        <v>11</v>
      </c>
      <c r="B161" s="15" t="s">
        <v>998</v>
      </c>
      <c r="C161" s="19">
        <v>1960</v>
      </c>
      <c r="D161" s="15" t="s">
        <v>642</v>
      </c>
      <c r="E161" s="89">
        <v>405000</v>
      </c>
      <c r="F161" s="234">
        <v>0</v>
      </c>
      <c r="G161" s="234">
        <v>0</v>
      </c>
      <c r="H161" s="60">
        <f t="shared" si="3"/>
        <v>405000</v>
      </c>
      <c r="I161" s="74"/>
      <c r="J161" s="74"/>
    </row>
    <row r="162" spans="1:10" ht="19.5" customHeight="1">
      <c r="A162" s="72">
        <v>12</v>
      </c>
      <c r="B162" s="15" t="s">
        <v>999</v>
      </c>
      <c r="C162" s="19">
        <v>1963</v>
      </c>
      <c r="D162" s="15" t="s">
        <v>669</v>
      </c>
      <c r="E162" s="89">
        <v>405000</v>
      </c>
      <c r="F162" s="234">
        <v>0</v>
      </c>
      <c r="G162" s="234">
        <v>0</v>
      </c>
      <c r="H162" s="60">
        <f t="shared" si="3"/>
        <v>405000</v>
      </c>
      <c r="I162" s="74"/>
      <c r="J162" s="74"/>
    </row>
    <row r="163" spans="1:10" ht="19.5" customHeight="1">
      <c r="A163" s="72">
        <v>13</v>
      </c>
      <c r="B163" s="15" t="s">
        <v>1002</v>
      </c>
      <c r="C163" s="19">
        <v>1969</v>
      </c>
      <c r="D163" s="15" t="s">
        <v>969</v>
      </c>
      <c r="E163" s="89">
        <v>405000</v>
      </c>
      <c r="F163" s="234">
        <v>0</v>
      </c>
      <c r="G163" s="234">
        <v>0</v>
      </c>
      <c r="H163" s="60">
        <f t="shared" si="3"/>
        <v>405000</v>
      </c>
      <c r="I163" s="74"/>
      <c r="J163" s="74"/>
    </row>
    <row r="164" spans="1:10" ht="19.5" customHeight="1">
      <c r="A164" s="72">
        <v>14</v>
      </c>
      <c r="B164" s="15" t="s">
        <v>1003</v>
      </c>
      <c r="C164" s="19">
        <v>1995</v>
      </c>
      <c r="D164" s="15" t="s">
        <v>649</v>
      </c>
      <c r="E164" s="89">
        <v>405000</v>
      </c>
      <c r="F164" s="234">
        <v>0</v>
      </c>
      <c r="G164" s="234">
        <v>0</v>
      </c>
      <c r="H164" s="60">
        <f t="shared" si="3"/>
        <v>405000</v>
      </c>
      <c r="I164" s="74"/>
      <c r="J164" s="74"/>
    </row>
    <row r="165" spans="1:10" ht="19.5" customHeight="1">
      <c r="A165" s="72">
        <v>15</v>
      </c>
      <c r="B165" s="15" t="s">
        <v>1004</v>
      </c>
      <c r="C165" s="19">
        <v>1993</v>
      </c>
      <c r="D165" s="15" t="s">
        <v>649</v>
      </c>
      <c r="E165" s="89">
        <v>405000</v>
      </c>
      <c r="F165" s="234">
        <v>0</v>
      </c>
      <c r="G165" s="234">
        <v>0</v>
      </c>
      <c r="H165" s="60">
        <f t="shared" si="3"/>
        <v>405000</v>
      </c>
      <c r="I165" s="74"/>
      <c r="J165" s="74"/>
    </row>
    <row r="166" spans="1:10" ht="19.5" customHeight="1">
      <c r="A166" s="72">
        <v>16</v>
      </c>
      <c r="B166" s="15" t="s">
        <v>2140</v>
      </c>
      <c r="C166" s="19">
        <v>1978</v>
      </c>
      <c r="D166" s="15" t="s">
        <v>644</v>
      </c>
      <c r="E166" s="89">
        <v>405000</v>
      </c>
      <c r="F166" s="234">
        <v>0</v>
      </c>
      <c r="G166" s="234">
        <v>0</v>
      </c>
      <c r="H166" s="60">
        <f t="shared" si="3"/>
        <v>405000</v>
      </c>
      <c r="I166" s="74"/>
      <c r="J166" s="74"/>
    </row>
    <row r="167" spans="1:10" ht="19.5" customHeight="1">
      <c r="A167" s="72">
        <v>17</v>
      </c>
      <c r="B167" s="15" t="s">
        <v>1006</v>
      </c>
      <c r="C167" s="19">
        <v>1975</v>
      </c>
      <c r="D167" s="15" t="s">
        <v>653</v>
      </c>
      <c r="E167" s="89">
        <v>405000</v>
      </c>
      <c r="F167" s="234">
        <v>0</v>
      </c>
      <c r="G167" s="234">
        <v>0</v>
      </c>
      <c r="H167" s="60">
        <f t="shared" si="3"/>
        <v>405000</v>
      </c>
      <c r="I167" s="74"/>
      <c r="J167" s="74"/>
    </row>
    <row r="168" spans="1:10" ht="19.5" customHeight="1">
      <c r="A168" s="72">
        <v>18</v>
      </c>
      <c r="B168" s="15" t="s">
        <v>1007</v>
      </c>
      <c r="C168" s="19">
        <v>1963</v>
      </c>
      <c r="D168" s="15" t="s">
        <v>649</v>
      </c>
      <c r="E168" s="89">
        <v>405000</v>
      </c>
      <c r="F168" s="234">
        <v>0</v>
      </c>
      <c r="G168" s="234">
        <v>0</v>
      </c>
      <c r="H168" s="60">
        <f t="shared" si="3"/>
        <v>405000</v>
      </c>
      <c r="I168" s="74"/>
      <c r="J168" s="74"/>
    </row>
    <row r="169" spans="1:10" ht="19.5" customHeight="1">
      <c r="A169" s="72">
        <v>19</v>
      </c>
      <c r="B169" s="15" t="s">
        <v>1009</v>
      </c>
      <c r="C169" s="19">
        <v>1971</v>
      </c>
      <c r="D169" s="15" t="s">
        <v>969</v>
      </c>
      <c r="E169" s="89">
        <v>405000</v>
      </c>
      <c r="F169" s="234">
        <v>0</v>
      </c>
      <c r="G169" s="234">
        <v>0</v>
      </c>
      <c r="H169" s="60">
        <f t="shared" si="3"/>
        <v>405000</v>
      </c>
      <c r="I169" s="92"/>
      <c r="J169" s="92"/>
    </row>
    <row r="170" spans="1:10" ht="19.5" customHeight="1">
      <c r="A170" s="72">
        <v>20</v>
      </c>
      <c r="B170" s="15" t="s">
        <v>1010</v>
      </c>
      <c r="C170" s="19">
        <v>1969</v>
      </c>
      <c r="D170" s="15" t="s">
        <v>639</v>
      </c>
      <c r="E170" s="89">
        <v>405000</v>
      </c>
      <c r="F170" s="234">
        <v>0</v>
      </c>
      <c r="G170" s="234">
        <v>0</v>
      </c>
      <c r="H170" s="60">
        <f t="shared" si="3"/>
        <v>405000</v>
      </c>
      <c r="I170" s="92"/>
      <c r="J170" s="92"/>
    </row>
    <row r="171" spans="1:10" ht="19.5" customHeight="1">
      <c r="A171" s="72">
        <v>21</v>
      </c>
      <c r="B171" s="15" t="s">
        <v>1094</v>
      </c>
      <c r="C171" s="19">
        <v>1957</v>
      </c>
      <c r="D171" s="15" t="s">
        <v>661</v>
      </c>
      <c r="E171" s="89">
        <v>405000</v>
      </c>
      <c r="F171" s="234">
        <v>0</v>
      </c>
      <c r="G171" s="234">
        <v>0</v>
      </c>
      <c r="H171" s="60">
        <f t="shared" si="3"/>
        <v>405000</v>
      </c>
      <c r="I171" s="92"/>
      <c r="J171" s="92"/>
    </row>
    <row r="172" spans="1:10" ht="19.5" customHeight="1">
      <c r="A172" s="72">
        <v>22</v>
      </c>
      <c r="B172" s="47" t="s">
        <v>1092</v>
      </c>
      <c r="C172" s="123">
        <v>1960</v>
      </c>
      <c r="D172" s="47" t="s">
        <v>669</v>
      </c>
      <c r="E172" s="89">
        <v>405000</v>
      </c>
      <c r="F172" s="234">
        <v>0</v>
      </c>
      <c r="G172" s="234">
        <v>0</v>
      </c>
      <c r="H172" s="60">
        <f t="shared" si="3"/>
        <v>405000</v>
      </c>
      <c r="I172" s="92"/>
      <c r="J172" s="92"/>
    </row>
    <row r="173" spans="1:10" ht="19.5" customHeight="1">
      <c r="A173" s="72">
        <v>23</v>
      </c>
      <c r="B173" s="47" t="s">
        <v>4</v>
      </c>
      <c r="C173" s="123">
        <v>1993</v>
      </c>
      <c r="D173" s="47" t="s">
        <v>653</v>
      </c>
      <c r="E173" s="89">
        <v>405000</v>
      </c>
      <c r="F173" s="234">
        <v>0</v>
      </c>
      <c r="G173" s="234">
        <v>0</v>
      </c>
      <c r="H173" s="60">
        <f t="shared" si="3"/>
        <v>405000</v>
      </c>
      <c r="I173" s="92"/>
      <c r="J173" s="92"/>
    </row>
    <row r="174" spans="1:10" ht="19.5" customHeight="1">
      <c r="A174" s="72">
        <v>24</v>
      </c>
      <c r="B174" s="47" t="s">
        <v>2021</v>
      </c>
      <c r="C174" s="123">
        <v>1957</v>
      </c>
      <c r="D174" s="47" t="s">
        <v>639</v>
      </c>
      <c r="E174" s="89">
        <v>405000</v>
      </c>
      <c r="F174" s="234"/>
      <c r="G174" s="234"/>
      <c r="H174" s="60">
        <f t="shared" si="3"/>
        <v>405000</v>
      </c>
      <c r="I174" s="92"/>
      <c r="J174" s="92"/>
    </row>
    <row r="175" spans="1:10" ht="19.5" customHeight="1">
      <c r="A175" s="72">
        <v>25</v>
      </c>
      <c r="B175" s="811" t="s">
        <v>1143</v>
      </c>
      <c r="C175" s="812">
        <v>2000</v>
      </c>
      <c r="D175" s="813" t="s">
        <v>639</v>
      </c>
      <c r="E175" s="89">
        <v>405000</v>
      </c>
      <c r="F175" s="234">
        <v>0</v>
      </c>
      <c r="G175" s="234">
        <v>0</v>
      </c>
      <c r="H175" s="60">
        <f t="shared" si="3"/>
        <v>405000</v>
      </c>
      <c r="I175" s="151"/>
      <c r="J175" s="151"/>
    </row>
    <row r="176" spans="1:10" ht="19.5" customHeight="1">
      <c r="A176" s="72">
        <v>26</v>
      </c>
      <c r="B176" s="109" t="s">
        <v>1093</v>
      </c>
      <c r="C176" s="108">
        <v>1954</v>
      </c>
      <c r="D176" s="109" t="s">
        <v>642</v>
      </c>
      <c r="E176" s="110">
        <v>405000</v>
      </c>
      <c r="F176" s="234"/>
      <c r="G176" s="234"/>
      <c r="H176" s="110">
        <v>405000</v>
      </c>
      <c r="I176" s="61"/>
      <c r="J176" s="887" t="s">
        <v>991</v>
      </c>
    </row>
    <row r="177" spans="1:10" ht="19.5" customHeight="1">
      <c r="A177" s="72">
        <v>27</v>
      </c>
      <c r="B177" s="15" t="s">
        <v>1095</v>
      </c>
      <c r="C177" s="19">
        <v>1965</v>
      </c>
      <c r="D177" s="15" t="s">
        <v>642</v>
      </c>
      <c r="E177" s="110">
        <v>405000</v>
      </c>
      <c r="F177" s="234"/>
      <c r="G177" s="234"/>
      <c r="H177" s="110">
        <v>405000</v>
      </c>
      <c r="I177" s="74"/>
      <c r="J177" s="130" t="s">
        <v>991</v>
      </c>
    </row>
    <row r="178" spans="1:10" ht="19.5" customHeight="1">
      <c r="A178" s="72">
        <v>28</v>
      </c>
      <c r="B178" s="15" t="s">
        <v>1096</v>
      </c>
      <c r="C178" s="19">
        <v>1979</v>
      </c>
      <c r="D178" s="15" t="s">
        <v>969</v>
      </c>
      <c r="E178" s="110">
        <v>405000</v>
      </c>
      <c r="F178" s="234"/>
      <c r="G178" s="234"/>
      <c r="H178" s="110">
        <v>405000</v>
      </c>
      <c r="I178" s="74"/>
      <c r="J178" s="888" t="s">
        <v>991</v>
      </c>
    </row>
    <row r="179" spans="1:10" ht="19.5" customHeight="1">
      <c r="A179" s="72">
        <v>29</v>
      </c>
      <c r="B179" s="15" t="s">
        <v>1097</v>
      </c>
      <c r="C179" s="19">
        <v>1970</v>
      </c>
      <c r="D179" s="15" t="s">
        <v>644</v>
      </c>
      <c r="E179" s="110">
        <v>405000</v>
      </c>
      <c r="F179" s="234"/>
      <c r="G179" s="234"/>
      <c r="H179" s="110">
        <v>405000</v>
      </c>
      <c r="I179" s="74"/>
      <c r="J179" s="888" t="s">
        <v>991</v>
      </c>
    </row>
    <row r="180" spans="1:10" ht="19.5" customHeight="1">
      <c r="A180" s="72">
        <v>30</v>
      </c>
      <c r="B180" s="15" t="s">
        <v>1098</v>
      </c>
      <c r="C180" s="19">
        <v>1969</v>
      </c>
      <c r="D180" s="15" t="s">
        <v>669</v>
      </c>
      <c r="E180" s="110">
        <v>405000</v>
      </c>
      <c r="F180" s="234"/>
      <c r="G180" s="234"/>
      <c r="H180" s="110">
        <v>405000</v>
      </c>
      <c r="I180" s="74"/>
      <c r="J180" s="130" t="s">
        <v>991</v>
      </c>
    </row>
    <row r="181" spans="1:10" ht="19.5" customHeight="1">
      <c r="A181" s="72">
        <v>31</v>
      </c>
      <c r="B181" s="15" t="s">
        <v>1099</v>
      </c>
      <c r="C181" s="19">
        <v>1970</v>
      </c>
      <c r="D181" s="15" t="s">
        <v>661</v>
      </c>
      <c r="E181" s="110">
        <v>405000</v>
      </c>
      <c r="F181" s="234"/>
      <c r="G181" s="234"/>
      <c r="H181" s="110">
        <v>405000</v>
      </c>
      <c r="I181" s="74"/>
      <c r="J181" s="887" t="s">
        <v>991</v>
      </c>
    </row>
    <row r="182" spans="1:10" ht="19.5" customHeight="1">
      <c r="A182" s="72">
        <v>32</v>
      </c>
      <c r="B182" s="15" t="s">
        <v>1100</v>
      </c>
      <c r="C182" s="19">
        <v>1971</v>
      </c>
      <c r="D182" s="15" t="s">
        <v>639</v>
      </c>
      <c r="E182" s="110">
        <v>405000</v>
      </c>
      <c r="F182" s="234"/>
      <c r="G182" s="234"/>
      <c r="H182" s="110">
        <v>405000</v>
      </c>
      <c r="I182" s="74"/>
      <c r="J182" s="130" t="s">
        <v>991</v>
      </c>
    </row>
    <row r="183" spans="1:10" ht="19.5" customHeight="1">
      <c r="A183" s="72">
        <v>33</v>
      </c>
      <c r="B183" s="15" t="s">
        <v>1472</v>
      </c>
      <c r="C183" s="19">
        <v>1970</v>
      </c>
      <c r="D183" s="15" t="s">
        <v>969</v>
      </c>
      <c r="E183" s="110">
        <v>405000</v>
      </c>
      <c r="F183" s="234"/>
      <c r="G183" s="234"/>
      <c r="H183" s="110">
        <v>405000</v>
      </c>
      <c r="I183" s="74"/>
      <c r="J183" s="888" t="s">
        <v>991</v>
      </c>
    </row>
    <row r="184" spans="1:10" ht="19.5" customHeight="1">
      <c r="A184" s="72">
        <v>34</v>
      </c>
      <c r="B184" s="15" t="s">
        <v>1115</v>
      </c>
      <c r="C184" s="19">
        <v>1970</v>
      </c>
      <c r="D184" s="15" t="s">
        <v>669</v>
      </c>
      <c r="E184" s="110">
        <v>405000</v>
      </c>
      <c r="F184" s="234"/>
      <c r="G184" s="234"/>
      <c r="H184" s="110">
        <v>405000</v>
      </c>
      <c r="I184" s="74"/>
      <c r="J184" s="888" t="s">
        <v>991</v>
      </c>
    </row>
    <row r="185" spans="1:10" ht="19.5" customHeight="1">
      <c r="A185" s="72">
        <v>35</v>
      </c>
      <c r="B185" s="928" t="s">
        <v>1116</v>
      </c>
      <c r="C185" s="376">
        <v>1972</v>
      </c>
      <c r="D185" s="928" t="s">
        <v>669</v>
      </c>
      <c r="E185" s="1131">
        <v>0</v>
      </c>
      <c r="F185" s="234"/>
      <c r="G185" s="234"/>
      <c r="H185" s="110">
        <v>0</v>
      </c>
      <c r="I185" s="74"/>
      <c r="J185" s="130" t="s">
        <v>991</v>
      </c>
    </row>
    <row r="186" spans="1:10" ht="19.5" customHeight="1">
      <c r="A186" s="72">
        <v>36</v>
      </c>
      <c r="B186" s="237" t="s">
        <v>1117</v>
      </c>
      <c r="C186" s="19">
        <v>1974</v>
      </c>
      <c r="D186" s="15" t="s">
        <v>969</v>
      </c>
      <c r="E186" s="110">
        <v>405000</v>
      </c>
      <c r="F186" s="234"/>
      <c r="G186" s="234"/>
      <c r="H186" s="110">
        <v>405000</v>
      </c>
      <c r="I186" s="74"/>
      <c r="J186" s="130" t="s">
        <v>991</v>
      </c>
    </row>
    <row r="187" spans="1:10" ht="19.5" customHeight="1">
      <c r="A187" s="72">
        <v>37</v>
      </c>
      <c r="B187" s="15" t="s">
        <v>1135</v>
      </c>
      <c r="C187" s="19">
        <v>1964</v>
      </c>
      <c r="D187" s="15" t="s">
        <v>661</v>
      </c>
      <c r="E187" s="110">
        <v>405000</v>
      </c>
      <c r="F187" s="234"/>
      <c r="G187" s="234"/>
      <c r="H187" s="110">
        <v>405000</v>
      </c>
      <c r="I187" s="74"/>
      <c r="J187" s="887" t="s">
        <v>991</v>
      </c>
    </row>
    <row r="188" spans="1:10" ht="19.5" customHeight="1">
      <c r="A188" s="72">
        <v>38</v>
      </c>
      <c r="B188" s="15" t="s">
        <v>1136</v>
      </c>
      <c r="C188" s="19">
        <v>1975</v>
      </c>
      <c r="D188" s="15" t="s">
        <v>639</v>
      </c>
      <c r="E188" s="110">
        <v>405000</v>
      </c>
      <c r="F188" s="234"/>
      <c r="G188" s="234"/>
      <c r="H188" s="110">
        <v>405000</v>
      </c>
      <c r="I188" s="92"/>
      <c r="J188" s="130" t="s">
        <v>991</v>
      </c>
    </row>
    <row r="189" spans="1:10" ht="19.5" customHeight="1">
      <c r="A189" s="72">
        <v>39</v>
      </c>
      <c r="B189" s="47" t="s">
        <v>1443</v>
      </c>
      <c r="C189" s="47">
        <v>1979</v>
      </c>
      <c r="D189" s="47" t="s">
        <v>639</v>
      </c>
      <c r="E189" s="110">
        <v>405000</v>
      </c>
      <c r="F189" s="112"/>
      <c r="G189" s="112"/>
      <c r="H189" s="111">
        <v>405000</v>
      </c>
      <c r="I189" s="92"/>
      <c r="J189" s="888" t="s">
        <v>991</v>
      </c>
    </row>
    <row r="190" spans="1:10" ht="19.5" customHeight="1">
      <c r="A190" s="72">
        <v>40</v>
      </c>
      <c r="B190" s="15" t="s">
        <v>979</v>
      </c>
      <c r="C190" s="19">
        <v>1980</v>
      </c>
      <c r="D190" s="15" t="s">
        <v>916</v>
      </c>
      <c r="E190" s="110">
        <v>405000</v>
      </c>
      <c r="F190" s="118"/>
      <c r="G190" s="118"/>
      <c r="H190" s="110">
        <f>SUM(E190:G190)</f>
        <v>405000</v>
      </c>
      <c r="I190" s="92"/>
      <c r="J190" s="888" t="s">
        <v>991</v>
      </c>
    </row>
    <row r="191" spans="1:10" ht="19.5" customHeight="1">
      <c r="A191" s="72">
        <v>41</v>
      </c>
      <c r="B191" s="15" t="s">
        <v>980</v>
      </c>
      <c r="C191" s="19">
        <v>1971</v>
      </c>
      <c r="D191" s="15" t="s">
        <v>644</v>
      </c>
      <c r="E191" s="110">
        <v>405000</v>
      </c>
      <c r="F191" s="118"/>
      <c r="G191" s="118"/>
      <c r="H191" s="110">
        <f>SUM(E191:G191)</f>
        <v>405000</v>
      </c>
      <c r="I191" s="92"/>
      <c r="J191" s="130" t="s">
        <v>991</v>
      </c>
    </row>
    <row r="192" spans="1:10" ht="19.5" customHeight="1">
      <c r="A192" s="72">
        <v>42</v>
      </c>
      <c r="B192" s="15" t="s">
        <v>2135</v>
      </c>
      <c r="C192" s="19">
        <v>1974</v>
      </c>
      <c r="D192" s="15" t="s">
        <v>669</v>
      </c>
      <c r="E192" s="110">
        <v>405000</v>
      </c>
      <c r="F192" s="118"/>
      <c r="G192" s="118"/>
      <c r="H192" s="110">
        <f>SUM(E192:G192)</f>
        <v>405000</v>
      </c>
      <c r="I192" s="92"/>
      <c r="J192" s="887" t="s">
        <v>991</v>
      </c>
    </row>
    <row r="193" spans="1:10" ht="19.5" customHeight="1">
      <c r="A193" s="72">
        <v>43</v>
      </c>
      <c r="B193" s="15" t="s">
        <v>996</v>
      </c>
      <c r="C193" s="19">
        <v>1970</v>
      </c>
      <c r="D193" s="15" t="s">
        <v>642</v>
      </c>
      <c r="E193" s="110">
        <v>405000</v>
      </c>
      <c r="F193" s="118"/>
      <c r="G193" s="118"/>
      <c r="H193" s="110">
        <f>SUM(E193:G193)</f>
        <v>405000</v>
      </c>
      <c r="I193" s="92"/>
      <c r="J193" s="130" t="s">
        <v>991</v>
      </c>
    </row>
    <row r="194" spans="1:10" ht="19.5" customHeight="1">
      <c r="A194" s="72">
        <v>44</v>
      </c>
      <c r="B194" s="15" t="s">
        <v>2016</v>
      </c>
      <c r="C194" s="19">
        <v>1967</v>
      </c>
      <c r="D194" s="15" t="s">
        <v>642</v>
      </c>
      <c r="E194" s="110">
        <v>405000</v>
      </c>
      <c r="F194" s="118"/>
      <c r="G194" s="118"/>
      <c r="H194" s="110">
        <f>SUM(E194:G194)</f>
        <v>405000</v>
      </c>
      <c r="I194" s="92"/>
      <c r="J194" s="888"/>
    </row>
    <row r="195" spans="1:10" ht="19.5" customHeight="1">
      <c r="A195" s="72">
        <v>45</v>
      </c>
      <c r="B195" s="844" t="s">
        <v>1257</v>
      </c>
      <c r="C195" s="821">
        <v>1968</v>
      </c>
      <c r="D195" s="844" t="s">
        <v>642</v>
      </c>
      <c r="E195" s="1293">
        <v>405000</v>
      </c>
      <c r="F195" s="372"/>
      <c r="G195" s="372"/>
      <c r="H195" s="1293">
        <f>G195+E195</f>
        <v>405000</v>
      </c>
      <c r="I195" s="374"/>
      <c r="J195" s="888"/>
    </row>
    <row r="196" spans="1:10" ht="19.5" customHeight="1">
      <c r="A196" s="72">
        <v>46</v>
      </c>
      <c r="B196" s="844" t="s">
        <v>1258</v>
      </c>
      <c r="C196" s="821">
        <v>1980</v>
      </c>
      <c r="D196" s="844" t="s">
        <v>642</v>
      </c>
      <c r="E196" s="1293">
        <v>405000</v>
      </c>
      <c r="F196" s="372"/>
      <c r="G196" s="372"/>
      <c r="H196" s="1293">
        <f>G196+E196</f>
        <v>405000</v>
      </c>
      <c r="I196" s="374"/>
      <c r="J196" s="888"/>
    </row>
    <row r="197" spans="1:10" ht="19.5" customHeight="1">
      <c r="A197" s="72">
        <v>47</v>
      </c>
      <c r="B197" s="844" t="s">
        <v>1259</v>
      </c>
      <c r="C197" s="821">
        <v>1987</v>
      </c>
      <c r="D197" s="844" t="s">
        <v>649</v>
      </c>
      <c r="E197" s="1293">
        <v>405000</v>
      </c>
      <c r="F197" s="372"/>
      <c r="G197" s="372"/>
      <c r="H197" s="1293">
        <f>G197+E197</f>
        <v>405000</v>
      </c>
      <c r="I197" s="374"/>
      <c r="J197" s="888"/>
    </row>
    <row r="198" spans="1:10" ht="19.5" customHeight="1">
      <c r="A198" s="72">
        <v>48</v>
      </c>
      <c r="B198" s="844" t="s">
        <v>1260</v>
      </c>
      <c r="C198" s="821">
        <v>1966</v>
      </c>
      <c r="D198" s="844" t="s">
        <v>969</v>
      </c>
      <c r="E198" s="1293">
        <v>405000</v>
      </c>
      <c r="F198" s="372"/>
      <c r="G198" s="372"/>
      <c r="H198" s="1293">
        <f>G198+E198</f>
        <v>405000</v>
      </c>
      <c r="I198" s="374"/>
      <c r="J198" s="888"/>
    </row>
    <row r="199" spans="1:10" ht="19.5" customHeight="1">
      <c r="A199" s="72">
        <v>49</v>
      </c>
      <c r="B199" s="928" t="s">
        <v>2105</v>
      </c>
      <c r="C199" s="376">
        <v>1986</v>
      </c>
      <c r="D199" s="15" t="s">
        <v>669</v>
      </c>
      <c r="E199" s="1131">
        <v>405000</v>
      </c>
      <c r="F199" s="118"/>
      <c r="G199" s="118">
        <v>405000</v>
      </c>
      <c r="H199" s="1131">
        <f>G199+E199</f>
        <v>810000</v>
      </c>
      <c r="I199" s="113"/>
      <c r="J199" s="888"/>
    </row>
    <row r="200" spans="1:10" ht="19.5" customHeight="1">
      <c r="A200" s="1622" t="s">
        <v>2672</v>
      </c>
      <c r="B200" s="1623"/>
      <c r="C200" s="1623"/>
      <c r="D200" s="64"/>
      <c r="E200" s="65">
        <f>SUM(E151:E199)</f>
        <v>19440000</v>
      </c>
      <c r="F200" s="155"/>
      <c r="G200" s="155">
        <f>SUM(G195:G199)</f>
        <v>405000</v>
      </c>
      <c r="H200" s="65">
        <f>E200+G200</f>
        <v>19845000</v>
      </c>
      <c r="I200" s="67"/>
      <c r="J200" s="888"/>
    </row>
    <row r="201" spans="1:10" ht="19.5" customHeight="1">
      <c r="A201" s="142"/>
      <c r="B201" s="1634" t="s">
        <v>1137</v>
      </c>
      <c r="C201" s="1634"/>
      <c r="D201" s="1635"/>
      <c r="E201" s="69"/>
      <c r="F201" s="230"/>
      <c r="G201" s="230"/>
      <c r="H201" s="69"/>
      <c r="I201" s="104"/>
      <c r="J201" s="130"/>
    </row>
    <row r="202" spans="1:10" ht="19.5" customHeight="1">
      <c r="A202" s="114">
        <v>1</v>
      </c>
      <c r="B202" s="238" t="s">
        <v>1835</v>
      </c>
      <c r="C202" s="108">
        <v>2005</v>
      </c>
      <c r="D202" s="109" t="s">
        <v>969</v>
      </c>
      <c r="E202" s="60">
        <v>540000</v>
      </c>
      <c r="F202" s="234">
        <v>0</v>
      </c>
      <c r="G202" s="239">
        <v>0</v>
      </c>
      <c r="H202" s="60">
        <f>G202+E202</f>
        <v>540000</v>
      </c>
      <c r="I202" s="61"/>
      <c r="J202" s="130"/>
    </row>
    <row r="203" spans="1:10" ht="19.5" customHeight="1">
      <c r="A203" s="114">
        <v>2</v>
      </c>
      <c r="B203" s="240" t="s">
        <v>1138</v>
      </c>
      <c r="C203" s="21">
        <v>2003</v>
      </c>
      <c r="D203" s="46" t="s">
        <v>661</v>
      </c>
      <c r="E203" s="60">
        <v>540000</v>
      </c>
      <c r="F203" s="234">
        <v>0</v>
      </c>
      <c r="G203" s="234">
        <v>0</v>
      </c>
      <c r="H203" s="60">
        <f>G203+E203</f>
        <v>540000</v>
      </c>
      <c r="I203" s="58"/>
      <c r="J203" s="115"/>
    </row>
    <row r="204" spans="1:10" ht="19.5" customHeight="1">
      <c r="A204" s="114">
        <v>3</v>
      </c>
      <c r="B204" s="1281" t="s">
        <v>1139</v>
      </c>
      <c r="C204" s="1282">
        <v>2005</v>
      </c>
      <c r="D204" s="1130" t="s">
        <v>669</v>
      </c>
      <c r="E204" s="1129">
        <v>0</v>
      </c>
      <c r="F204" s="1283">
        <v>0</v>
      </c>
      <c r="G204" s="1283">
        <v>0</v>
      </c>
      <c r="H204" s="1129">
        <f>G204+E204</f>
        <v>0</v>
      </c>
      <c r="I204" s="92"/>
      <c r="J204" s="888" t="s">
        <v>241</v>
      </c>
    </row>
    <row r="205" spans="1:10" ht="19.5" customHeight="1">
      <c r="A205" s="114">
        <v>4</v>
      </c>
      <c r="B205" s="237" t="s">
        <v>1142</v>
      </c>
      <c r="C205" s="19">
        <v>2009</v>
      </c>
      <c r="D205" s="46" t="s">
        <v>653</v>
      </c>
      <c r="E205" s="60">
        <v>540000</v>
      </c>
      <c r="F205" s="97">
        <v>0</v>
      </c>
      <c r="G205" s="97">
        <v>0</v>
      </c>
      <c r="H205" s="60">
        <f>G205+E205</f>
        <v>540000</v>
      </c>
      <c r="I205" s="58"/>
      <c r="J205" s="115"/>
    </row>
    <row r="206" spans="1:10" ht="19.5" customHeight="1">
      <c r="A206" s="114">
        <v>5</v>
      </c>
      <c r="B206" s="242" t="s">
        <v>710</v>
      </c>
      <c r="C206" s="243">
        <v>2002</v>
      </c>
      <c r="D206" s="244" t="s">
        <v>649</v>
      </c>
      <c r="E206" s="60">
        <v>540000</v>
      </c>
      <c r="F206" s="97">
        <v>0</v>
      </c>
      <c r="G206" s="97">
        <v>0</v>
      </c>
      <c r="H206" s="60">
        <f>G206+E206</f>
        <v>540000</v>
      </c>
      <c r="I206" s="780"/>
      <c r="J206" s="783"/>
    </row>
    <row r="207" spans="1:10" ht="19.5" customHeight="1">
      <c r="A207" s="114">
        <v>6</v>
      </c>
      <c r="B207" s="40" t="s">
        <v>1140</v>
      </c>
      <c r="C207" s="40">
        <v>2009</v>
      </c>
      <c r="D207" s="40" t="s">
        <v>916</v>
      </c>
      <c r="E207" s="124">
        <v>540000</v>
      </c>
      <c r="F207" s="124"/>
      <c r="G207" s="124"/>
      <c r="H207" s="124">
        <f>SUM(E207:G207)</f>
        <v>540000</v>
      </c>
      <c r="I207" s="156"/>
      <c r="J207" s="784"/>
    </row>
    <row r="208" spans="1:10" ht="19.5" customHeight="1">
      <c r="A208" s="114">
        <v>7</v>
      </c>
      <c r="B208" s="40" t="s">
        <v>1141</v>
      </c>
      <c r="C208" s="40">
        <v>2010</v>
      </c>
      <c r="D208" s="40" t="s">
        <v>969</v>
      </c>
      <c r="E208" s="124">
        <v>540000</v>
      </c>
      <c r="F208" s="124"/>
      <c r="G208" s="124"/>
      <c r="H208" s="124">
        <f>SUM(E208:G208)</f>
        <v>540000</v>
      </c>
      <c r="I208" s="156"/>
      <c r="J208" s="784" t="s">
        <v>1297</v>
      </c>
    </row>
    <row r="209" spans="1:10" ht="19.5" customHeight="1">
      <c r="A209" s="114">
        <v>8</v>
      </c>
      <c r="B209" s="371" t="s">
        <v>1253</v>
      </c>
      <c r="C209" s="371">
        <v>2011</v>
      </c>
      <c r="D209" s="816" t="s">
        <v>669</v>
      </c>
      <c r="E209" s="953">
        <v>540000</v>
      </c>
      <c r="F209" s="1294"/>
      <c r="G209" s="1294"/>
      <c r="H209" s="1295">
        <f>G209+E209</f>
        <v>540000</v>
      </c>
      <c r="I209" s="1296"/>
      <c r="J209" s="784"/>
    </row>
    <row r="210" spans="1:10" ht="19.5" customHeight="1">
      <c r="A210" s="114">
        <v>9</v>
      </c>
      <c r="B210" s="371" t="s">
        <v>1254</v>
      </c>
      <c r="C210" s="371">
        <v>2014</v>
      </c>
      <c r="D210" s="844" t="s">
        <v>642</v>
      </c>
      <c r="E210" s="953">
        <v>540000</v>
      </c>
      <c r="F210" s="1294"/>
      <c r="G210" s="1294"/>
      <c r="H210" s="1295">
        <f>G210+E210</f>
        <v>540000</v>
      </c>
      <c r="I210" s="1296"/>
      <c r="J210" s="784"/>
    </row>
    <row r="211" spans="1:10" ht="19.5" customHeight="1">
      <c r="A211" s="114">
        <v>10</v>
      </c>
      <c r="B211" s="371" t="s">
        <v>1255</v>
      </c>
      <c r="C211" s="371">
        <v>2009</v>
      </c>
      <c r="D211" s="844" t="s">
        <v>642</v>
      </c>
      <c r="E211" s="953">
        <v>540000</v>
      </c>
      <c r="F211" s="1294"/>
      <c r="G211" s="1294"/>
      <c r="H211" s="1295">
        <f>G211+E211</f>
        <v>540000</v>
      </c>
      <c r="I211" s="1296"/>
      <c r="J211" s="784"/>
    </row>
    <row r="212" spans="1:10" ht="19.5" customHeight="1">
      <c r="A212" s="81"/>
      <c r="B212" s="82" t="s">
        <v>2672</v>
      </c>
      <c r="C212" s="140"/>
      <c r="D212" s="140"/>
      <c r="E212" s="65">
        <f>SUM(E202:E211)</f>
        <v>4860000</v>
      </c>
      <c r="F212" s="155"/>
      <c r="G212" s="65">
        <f>SUM(G209:G211)</f>
        <v>0</v>
      </c>
      <c r="H212" s="65">
        <f>G212+E212</f>
        <v>4860000</v>
      </c>
      <c r="I212" s="53"/>
      <c r="J212" s="53"/>
    </row>
    <row r="213" spans="1:10" ht="19.5" customHeight="1">
      <c r="A213" s="1636" t="s">
        <v>1162</v>
      </c>
      <c r="B213" s="1637"/>
      <c r="C213" s="1637"/>
      <c r="D213" s="1637"/>
      <c r="E213" s="1638"/>
      <c r="F213" s="117"/>
      <c r="G213" s="84"/>
      <c r="H213" s="84"/>
      <c r="I213" s="85"/>
      <c r="J213" s="53"/>
    </row>
    <row r="214" spans="1:10" ht="19.5" customHeight="1">
      <c r="A214" s="59">
        <v>1</v>
      </c>
      <c r="B214" s="109" t="s">
        <v>1144</v>
      </c>
      <c r="C214" s="108">
        <v>1945</v>
      </c>
      <c r="D214" s="109" t="s">
        <v>661</v>
      </c>
      <c r="E214" s="110">
        <v>540000</v>
      </c>
      <c r="F214" s="234">
        <v>0</v>
      </c>
      <c r="G214" s="234">
        <v>0</v>
      </c>
      <c r="H214" s="110">
        <f>G214+E214</f>
        <v>540000</v>
      </c>
      <c r="I214" s="61"/>
      <c r="J214" s="61"/>
    </row>
    <row r="215" spans="1:10" ht="19.5" customHeight="1">
      <c r="A215" s="59">
        <v>2</v>
      </c>
      <c r="B215" s="15" t="s">
        <v>1146</v>
      </c>
      <c r="C215" s="19">
        <v>1936</v>
      </c>
      <c r="D215" s="15" t="s">
        <v>669</v>
      </c>
      <c r="E215" s="110">
        <v>540000</v>
      </c>
      <c r="F215" s="234">
        <v>0</v>
      </c>
      <c r="G215" s="234">
        <v>0</v>
      </c>
      <c r="H215" s="110">
        <f aca="true" t="shared" si="4" ref="H215:H223">G215+E215</f>
        <v>540000</v>
      </c>
      <c r="I215" s="74"/>
      <c r="J215" s="74"/>
    </row>
    <row r="216" spans="1:10" ht="19.5" customHeight="1">
      <c r="A216" s="59">
        <v>3</v>
      </c>
      <c r="B216" s="15" t="s">
        <v>1264</v>
      </c>
      <c r="C216" s="19">
        <v>1928</v>
      </c>
      <c r="D216" s="15" t="s">
        <v>661</v>
      </c>
      <c r="E216" s="110">
        <v>540000</v>
      </c>
      <c r="F216" s="234">
        <v>0</v>
      </c>
      <c r="G216" s="234">
        <v>0</v>
      </c>
      <c r="H216" s="110">
        <f t="shared" si="4"/>
        <v>540000</v>
      </c>
      <c r="I216" s="74"/>
      <c r="J216" s="74"/>
    </row>
    <row r="217" spans="1:10" ht="19.5" customHeight="1">
      <c r="A217" s="59">
        <v>4</v>
      </c>
      <c r="B217" s="16" t="s">
        <v>1472</v>
      </c>
      <c r="C217" s="20">
        <v>1943</v>
      </c>
      <c r="D217" s="16" t="s">
        <v>642</v>
      </c>
      <c r="E217" s="110">
        <v>540000</v>
      </c>
      <c r="F217" s="234">
        <v>0</v>
      </c>
      <c r="G217" s="234">
        <v>0</v>
      </c>
      <c r="H217" s="110">
        <f t="shared" si="4"/>
        <v>540000</v>
      </c>
      <c r="I217" s="74"/>
      <c r="J217" s="74"/>
    </row>
    <row r="218" spans="1:10" ht="19.5" customHeight="1">
      <c r="A218" s="59">
        <v>5</v>
      </c>
      <c r="B218" s="16" t="s">
        <v>2439</v>
      </c>
      <c r="C218" s="20">
        <v>1937</v>
      </c>
      <c r="D218" s="16" t="s">
        <v>639</v>
      </c>
      <c r="E218" s="110">
        <v>540000</v>
      </c>
      <c r="F218" s="234">
        <v>0</v>
      </c>
      <c r="G218" s="234">
        <v>0</v>
      </c>
      <c r="H218" s="110">
        <f t="shared" si="4"/>
        <v>540000</v>
      </c>
      <c r="I218" s="92"/>
      <c r="J218" s="92"/>
    </row>
    <row r="219" spans="1:10" ht="19.5" customHeight="1">
      <c r="A219" s="59">
        <v>6</v>
      </c>
      <c r="B219" s="16" t="s">
        <v>1147</v>
      </c>
      <c r="C219" s="20">
        <v>1946</v>
      </c>
      <c r="D219" s="16" t="s">
        <v>661</v>
      </c>
      <c r="E219" s="110">
        <v>540000</v>
      </c>
      <c r="F219" s="234">
        <v>0</v>
      </c>
      <c r="G219" s="234">
        <v>0</v>
      </c>
      <c r="H219" s="110">
        <f t="shared" si="4"/>
        <v>540000</v>
      </c>
      <c r="I219" s="92"/>
      <c r="J219" s="92"/>
    </row>
    <row r="220" spans="1:10" ht="19.5" customHeight="1">
      <c r="A220" s="59">
        <v>7</v>
      </c>
      <c r="B220" s="15" t="s">
        <v>1149</v>
      </c>
      <c r="C220" s="20">
        <v>1954</v>
      </c>
      <c r="D220" s="46" t="s">
        <v>653</v>
      </c>
      <c r="E220" s="110">
        <v>540000</v>
      </c>
      <c r="F220" s="118">
        <v>0</v>
      </c>
      <c r="G220" s="234">
        <v>0</v>
      </c>
      <c r="H220" s="110">
        <f t="shared" si="4"/>
        <v>540000</v>
      </c>
      <c r="I220" s="92"/>
      <c r="J220" s="92"/>
    </row>
    <row r="221" spans="1:10" ht="19.5" customHeight="1">
      <c r="A221" s="59">
        <v>8</v>
      </c>
      <c r="B221" s="46" t="s">
        <v>1150</v>
      </c>
      <c r="C221" s="20">
        <v>1933</v>
      </c>
      <c r="D221" s="46" t="s">
        <v>661</v>
      </c>
      <c r="E221" s="110">
        <v>540000</v>
      </c>
      <c r="F221" s="118">
        <v>0</v>
      </c>
      <c r="G221" s="234">
        <v>0</v>
      </c>
      <c r="H221" s="110">
        <f t="shared" si="4"/>
        <v>540000</v>
      </c>
      <c r="I221" s="92"/>
      <c r="J221" s="92"/>
    </row>
    <row r="222" spans="1:10" ht="19.5" customHeight="1">
      <c r="A222" s="59">
        <v>9</v>
      </c>
      <c r="B222" s="46" t="s">
        <v>910</v>
      </c>
      <c r="C222" s="20">
        <v>1919</v>
      </c>
      <c r="D222" s="46" t="s">
        <v>644</v>
      </c>
      <c r="E222" s="110">
        <v>540000</v>
      </c>
      <c r="F222" s="118">
        <v>0</v>
      </c>
      <c r="G222" s="234">
        <v>0</v>
      </c>
      <c r="H222" s="110">
        <f t="shared" si="4"/>
        <v>540000</v>
      </c>
      <c r="I222" s="92"/>
      <c r="J222" s="92"/>
    </row>
    <row r="223" spans="1:10" ht="19.5" customHeight="1">
      <c r="A223" s="59">
        <v>10</v>
      </c>
      <c r="B223" s="98" t="s">
        <v>1151</v>
      </c>
      <c r="C223" s="39">
        <v>1929</v>
      </c>
      <c r="D223" s="157" t="s">
        <v>969</v>
      </c>
      <c r="E223" s="110">
        <v>540000</v>
      </c>
      <c r="F223" s="118">
        <v>0</v>
      </c>
      <c r="G223" s="234">
        <v>0</v>
      </c>
      <c r="H223" s="110">
        <f t="shared" si="4"/>
        <v>540000</v>
      </c>
      <c r="I223" s="92"/>
      <c r="J223" s="92"/>
    </row>
    <row r="224" spans="1:10" ht="19.5" customHeight="1">
      <c r="A224" s="59">
        <v>11</v>
      </c>
      <c r="B224" s="98" t="s">
        <v>5</v>
      </c>
      <c r="C224" s="370">
        <v>1945</v>
      </c>
      <c r="D224" s="371" t="s">
        <v>669</v>
      </c>
      <c r="E224" s="110">
        <v>540000</v>
      </c>
      <c r="F224" s="372">
        <v>0</v>
      </c>
      <c r="G224" s="373">
        <v>0</v>
      </c>
      <c r="H224" s="110">
        <f>G224+E224</f>
        <v>540000</v>
      </c>
      <c r="I224" s="92"/>
      <c r="J224" s="92"/>
    </row>
    <row r="225" spans="1:10" ht="19.5" customHeight="1">
      <c r="A225" s="59">
        <v>12</v>
      </c>
      <c r="B225" s="98" t="s">
        <v>2020</v>
      </c>
      <c r="C225" s="39">
        <v>1936</v>
      </c>
      <c r="D225" s="157" t="s">
        <v>969</v>
      </c>
      <c r="E225" s="110">
        <v>540000</v>
      </c>
      <c r="F225" s="118">
        <v>0</v>
      </c>
      <c r="G225" s="234">
        <v>0</v>
      </c>
      <c r="H225" s="110">
        <f>G225+E225</f>
        <v>540000</v>
      </c>
      <c r="I225" s="92"/>
      <c r="J225" s="92"/>
    </row>
    <row r="226" spans="1:10" ht="19.5" customHeight="1">
      <c r="A226" s="59">
        <v>13</v>
      </c>
      <c r="B226" s="98" t="s">
        <v>1160</v>
      </c>
      <c r="C226" s="370">
        <v>1953</v>
      </c>
      <c r="D226" s="371" t="s">
        <v>969</v>
      </c>
      <c r="E226" s="110">
        <v>540000</v>
      </c>
      <c r="F226" s="372"/>
      <c r="G226" s="373"/>
      <c r="H226" s="110">
        <f>G226+E226</f>
        <v>540000</v>
      </c>
      <c r="I226" s="374"/>
      <c r="J226" s="374"/>
    </row>
    <row r="227" spans="1:10" ht="19.5" customHeight="1">
      <c r="A227" s="59">
        <v>14</v>
      </c>
      <c r="B227" s="98" t="s">
        <v>2005</v>
      </c>
      <c r="C227" s="39">
        <v>1952</v>
      </c>
      <c r="D227" s="157" t="s">
        <v>639</v>
      </c>
      <c r="E227" s="110">
        <v>0</v>
      </c>
      <c r="F227" s="118"/>
      <c r="G227" s="373"/>
      <c r="H227" s="110">
        <f>G227+E227</f>
        <v>0</v>
      </c>
      <c r="I227" s="150" t="s">
        <v>2097</v>
      </c>
      <c r="J227" s="150"/>
    </row>
    <row r="228" spans="1:10" ht="19.5" customHeight="1">
      <c r="A228" s="59">
        <v>15</v>
      </c>
      <c r="B228" s="15" t="s">
        <v>1152</v>
      </c>
      <c r="C228" s="19">
        <v>1950</v>
      </c>
      <c r="D228" s="15" t="s">
        <v>642</v>
      </c>
      <c r="E228" s="89">
        <v>540000</v>
      </c>
      <c r="F228" s="234"/>
      <c r="G228" s="234"/>
      <c r="H228" s="89">
        <v>540000</v>
      </c>
      <c r="I228" s="74"/>
      <c r="J228" s="887" t="s">
        <v>991</v>
      </c>
    </row>
    <row r="229" spans="1:10" ht="19.5" customHeight="1">
      <c r="A229" s="59">
        <v>16</v>
      </c>
      <c r="B229" s="15" t="s">
        <v>1153</v>
      </c>
      <c r="C229" s="19">
        <v>1948</v>
      </c>
      <c r="D229" s="15" t="s">
        <v>669</v>
      </c>
      <c r="E229" s="89">
        <v>540000</v>
      </c>
      <c r="F229" s="234"/>
      <c r="G229" s="234"/>
      <c r="H229" s="89">
        <v>540000</v>
      </c>
      <c r="I229" s="74"/>
      <c r="J229" s="130" t="s">
        <v>991</v>
      </c>
    </row>
    <row r="230" spans="1:10" ht="19.5" customHeight="1">
      <c r="A230" s="59">
        <v>17</v>
      </c>
      <c r="B230" s="15" t="s">
        <v>1154</v>
      </c>
      <c r="C230" s="19">
        <v>1946</v>
      </c>
      <c r="D230" s="15" t="s">
        <v>661</v>
      </c>
      <c r="E230" s="89">
        <v>540000</v>
      </c>
      <c r="F230" s="234"/>
      <c r="G230" s="234"/>
      <c r="H230" s="89">
        <v>540000</v>
      </c>
      <c r="I230" s="74"/>
      <c r="J230" s="888" t="s">
        <v>991</v>
      </c>
    </row>
    <row r="231" spans="1:10" ht="19.5" customHeight="1">
      <c r="A231" s="59">
        <v>18</v>
      </c>
      <c r="B231" s="16" t="s">
        <v>1155</v>
      </c>
      <c r="C231" s="20">
        <v>1933</v>
      </c>
      <c r="D231" s="16" t="s">
        <v>644</v>
      </c>
      <c r="E231" s="89">
        <v>540000</v>
      </c>
      <c r="F231" s="234"/>
      <c r="G231" s="234"/>
      <c r="H231" s="89">
        <v>540000</v>
      </c>
      <c r="I231" s="92"/>
      <c r="J231" s="888" t="s">
        <v>991</v>
      </c>
    </row>
    <row r="232" spans="1:10" ht="19.5" customHeight="1">
      <c r="A232" s="59">
        <v>19</v>
      </c>
      <c r="B232" s="237" t="s">
        <v>1157</v>
      </c>
      <c r="C232" s="241">
        <v>1942</v>
      </c>
      <c r="D232" s="240" t="s">
        <v>969</v>
      </c>
      <c r="E232" s="89">
        <v>540000</v>
      </c>
      <c r="F232" s="60"/>
      <c r="G232" s="60"/>
      <c r="H232" s="89">
        <v>540000</v>
      </c>
      <c r="I232" s="120"/>
      <c r="J232" s="130" t="s">
        <v>991</v>
      </c>
    </row>
    <row r="233" spans="1:10" ht="19.5" customHeight="1">
      <c r="A233" s="59">
        <v>20</v>
      </c>
      <c r="B233" s="237" t="s">
        <v>668</v>
      </c>
      <c r="C233" s="241">
        <v>1943</v>
      </c>
      <c r="D233" s="241" t="s">
        <v>669</v>
      </c>
      <c r="E233" s="89">
        <v>540000</v>
      </c>
      <c r="F233" s="60"/>
      <c r="G233" s="60"/>
      <c r="H233" s="89">
        <v>540000</v>
      </c>
      <c r="I233" s="120"/>
      <c r="J233" s="887" t="s">
        <v>991</v>
      </c>
    </row>
    <row r="234" spans="1:10" ht="19.5" customHeight="1">
      <c r="A234" s="59">
        <v>21</v>
      </c>
      <c r="B234" s="240" t="s">
        <v>1444</v>
      </c>
      <c r="C234" s="241">
        <v>1950</v>
      </c>
      <c r="D234" s="241" t="s">
        <v>639</v>
      </c>
      <c r="E234" s="89">
        <v>540000</v>
      </c>
      <c r="F234" s="60"/>
      <c r="G234" s="60"/>
      <c r="H234" s="89">
        <v>540000</v>
      </c>
      <c r="I234" s="120"/>
      <c r="J234" s="130" t="s">
        <v>991</v>
      </c>
    </row>
    <row r="235" spans="1:10" ht="19.5" customHeight="1">
      <c r="A235" s="59">
        <v>22</v>
      </c>
      <c r="B235" s="15" t="s">
        <v>1145</v>
      </c>
      <c r="C235" s="19">
        <v>1938</v>
      </c>
      <c r="D235" s="15" t="s">
        <v>661</v>
      </c>
      <c r="E235" s="89">
        <v>540000</v>
      </c>
      <c r="F235" s="60"/>
      <c r="G235" s="60"/>
      <c r="H235" s="89">
        <f>SUM(E235:G235)</f>
        <v>540000</v>
      </c>
      <c r="I235" s="120"/>
      <c r="J235" s="888" t="s">
        <v>991</v>
      </c>
    </row>
    <row r="236" spans="1:10" ht="19.5" customHeight="1">
      <c r="A236" s="59">
        <v>23</v>
      </c>
      <c r="B236" s="16" t="s">
        <v>1148</v>
      </c>
      <c r="C236" s="20">
        <v>1946</v>
      </c>
      <c r="D236" s="46" t="s">
        <v>669</v>
      </c>
      <c r="E236" s="89">
        <v>540000</v>
      </c>
      <c r="F236" s="60"/>
      <c r="G236" s="60"/>
      <c r="H236" s="89">
        <f>SUM(E236:G236)</f>
        <v>540000</v>
      </c>
      <c r="I236" s="120"/>
      <c r="J236" s="888"/>
    </row>
    <row r="237" spans="1:10" ht="19.5" customHeight="1">
      <c r="A237" s="59">
        <v>24</v>
      </c>
      <c r="B237" s="241" t="s">
        <v>659</v>
      </c>
      <c r="C237" s="241">
        <v>1946</v>
      </c>
      <c r="D237" s="241" t="s">
        <v>639</v>
      </c>
      <c r="E237" s="89">
        <v>540000</v>
      </c>
      <c r="F237" s="60"/>
      <c r="G237" s="60"/>
      <c r="H237" s="89">
        <f>SUM(E237:G237)</f>
        <v>540000</v>
      </c>
      <c r="I237" s="120"/>
      <c r="J237" s="888"/>
    </row>
    <row r="238" spans="1:10" ht="19.5" customHeight="1">
      <c r="A238" s="59">
        <v>25</v>
      </c>
      <c r="B238" s="414" t="s">
        <v>1836</v>
      </c>
      <c r="C238" s="415">
        <v>1950</v>
      </c>
      <c r="D238" s="415" t="s">
        <v>642</v>
      </c>
      <c r="E238" s="89">
        <v>540000</v>
      </c>
      <c r="F238" s="60"/>
      <c r="G238" s="60"/>
      <c r="H238" s="89">
        <f>SUM(E238:G238)</f>
        <v>540000</v>
      </c>
      <c r="I238" s="120"/>
      <c r="J238" s="888"/>
    </row>
    <row r="239" spans="1:10" s="375" customFormat="1" ht="19.5" customHeight="1">
      <c r="A239" s="59">
        <v>26</v>
      </c>
      <c r="B239" s="844" t="s">
        <v>981</v>
      </c>
      <c r="C239" s="821">
        <v>1956</v>
      </c>
      <c r="D239" s="844" t="s">
        <v>669</v>
      </c>
      <c r="E239" s="952">
        <v>540000</v>
      </c>
      <c r="F239" s="953"/>
      <c r="G239" s="953"/>
      <c r="H239" s="952">
        <f aca="true" t="shared" si="5" ref="H239:H246">G239+E239</f>
        <v>540000</v>
      </c>
      <c r="I239" s="954"/>
      <c r="J239" s="955"/>
    </row>
    <row r="240" spans="1:10" s="375" customFormat="1" ht="19.5" customHeight="1">
      <c r="A240" s="59">
        <v>27</v>
      </c>
      <c r="B240" s="844" t="s">
        <v>985</v>
      </c>
      <c r="C240" s="821">
        <v>1957</v>
      </c>
      <c r="D240" s="844" t="s">
        <v>649</v>
      </c>
      <c r="E240" s="952">
        <v>540000</v>
      </c>
      <c r="F240" s="953"/>
      <c r="G240" s="953"/>
      <c r="H240" s="952">
        <f t="shared" si="5"/>
        <v>540000</v>
      </c>
      <c r="I240" s="954"/>
      <c r="J240" s="955"/>
    </row>
    <row r="241" spans="1:10" s="375" customFormat="1" ht="19.5" customHeight="1">
      <c r="A241" s="59">
        <v>28</v>
      </c>
      <c r="B241" s="844" t="s">
        <v>954</v>
      </c>
      <c r="C241" s="821">
        <v>1956</v>
      </c>
      <c r="D241" s="844" t="s">
        <v>916</v>
      </c>
      <c r="E241" s="952">
        <v>540000</v>
      </c>
      <c r="F241" s="953"/>
      <c r="G241" s="953"/>
      <c r="H241" s="952">
        <f t="shared" si="5"/>
        <v>540000</v>
      </c>
      <c r="I241" s="954"/>
      <c r="J241" s="955"/>
    </row>
    <row r="242" spans="1:10" s="375" customFormat="1" ht="19.5" customHeight="1">
      <c r="A242" s="59">
        <v>29</v>
      </c>
      <c r="B242" s="844" t="s">
        <v>1000</v>
      </c>
      <c r="C242" s="821">
        <v>1955</v>
      </c>
      <c r="D242" s="844" t="s">
        <v>642</v>
      </c>
      <c r="E242" s="952">
        <v>540000</v>
      </c>
      <c r="F242" s="953"/>
      <c r="G242" s="953"/>
      <c r="H242" s="952">
        <f t="shared" si="5"/>
        <v>540000</v>
      </c>
      <c r="I242" s="954"/>
      <c r="J242" s="955"/>
    </row>
    <row r="243" spans="1:10" s="375" customFormat="1" ht="19.5" customHeight="1">
      <c r="A243" s="59">
        <v>30</v>
      </c>
      <c r="B243" s="844" t="s">
        <v>1005</v>
      </c>
      <c r="C243" s="821">
        <v>1955</v>
      </c>
      <c r="D243" s="844" t="s">
        <v>969</v>
      </c>
      <c r="E243" s="952">
        <v>540000</v>
      </c>
      <c r="F243" s="953"/>
      <c r="G243" s="953"/>
      <c r="H243" s="952">
        <f t="shared" si="5"/>
        <v>540000</v>
      </c>
      <c r="I243" s="954"/>
      <c r="J243" s="955"/>
    </row>
    <row r="244" spans="1:10" s="375" customFormat="1" ht="19.5" customHeight="1">
      <c r="A244" s="59">
        <v>31</v>
      </c>
      <c r="B244" s="844" t="s">
        <v>1256</v>
      </c>
      <c r="C244" s="821">
        <v>1948</v>
      </c>
      <c r="D244" s="844" t="s">
        <v>669</v>
      </c>
      <c r="E244" s="952">
        <v>540000</v>
      </c>
      <c r="F244" s="953"/>
      <c r="G244" s="953"/>
      <c r="H244" s="952">
        <f t="shared" si="5"/>
        <v>540000</v>
      </c>
      <c r="I244" s="954"/>
      <c r="J244" s="955"/>
    </row>
    <row r="245" spans="1:10" s="375" customFormat="1" ht="19.5" customHeight="1">
      <c r="A245" s="59">
        <v>32</v>
      </c>
      <c r="B245" s="844" t="s">
        <v>1206</v>
      </c>
      <c r="C245" s="821">
        <v>1954</v>
      </c>
      <c r="D245" s="844" t="s">
        <v>969</v>
      </c>
      <c r="E245" s="952">
        <v>540000</v>
      </c>
      <c r="F245" s="953"/>
      <c r="G245" s="953"/>
      <c r="H245" s="952">
        <f t="shared" si="5"/>
        <v>540000</v>
      </c>
      <c r="I245" s="954"/>
      <c r="J245" s="955"/>
    </row>
    <row r="246" spans="1:10" s="375" customFormat="1" ht="19.5" customHeight="1">
      <c r="A246" s="59">
        <v>33</v>
      </c>
      <c r="B246" s="928" t="s">
        <v>2104</v>
      </c>
      <c r="C246" s="376">
        <v>1951</v>
      </c>
      <c r="D246" s="928" t="s">
        <v>669</v>
      </c>
      <c r="E246" s="1128">
        <v>540000</v>
      </c>
      <c r="F246" s="1129"/>
      <c r="G246" s="953">
        <v>540000</v>
      </c>
      <c r="H246" s="1128">
        <f t="shared" si="5"/>
        <v>1080000</v>
      </c>
      <c r="I246" s="954"/>
      <c r="J246" s="955"/>
    </row>
    <row r="247" spans="1:10" ht="19.5" customHeight="1">
      <c r="A247" s="76"/>
      <c r="B247" s="1622" t="s">
        <v>2672</v>
      </c>
      <c r="C247" s="1623"/>
      <c r="D247" s="1623"/>
      <c r="E247" s="65">
        <f>SUM(E214:E246)</f>
        <v>17280000</v>
      </c>
      <c r="F247" s="65"/>
      <c r="G247" s="65">
        <f>SUM(G228:G246)</f>
        <v>540000</v>
      </c>
      <c r="H247" s="65">
        <f>E247+G247</f>
        <v>17820000</v>
      </c>
      <c r="I247" s="53"/>
      <c r="J247" s="67"/>
    </row>
    <row r="248" spans="1:10" ht="19.5" customHeight="1">
      <c r="A248" s="81"/>
      <c r="B248" s="121" t="s">
        <v>1158</v>
      </c>
      <c r="C248" s="116"/>
      <c r="D248" s="116"/>
      <c r="E248" s="87"/>
      <c r="F248" s="235"/>
      <c r="G248" s="78"/>
      <c r="H248" s="84"/>
      <c r="I248" s="122"/>
      <c r="J248" s="67"/>
    </row>
    <row r="249" spans="1:10" ht="19.5" customHeight="1">
      <c r="A249" s="59">
        <v>1</v>
      </c>
      <c r="B249" s="109" t="s">
        <v>1168</v>
      </c>
      <c r="C249" s="108">
        <v>1995</v>
      </c>
      <c r="D249" s="109" t="s">
        <v>642</v>
      </c>
      <c r="E249" s="60">
        <v>540000</v>
      </c>
      <c r="F249" s="234">
        <v>0</v>
      </c>
      <c r="G249" s="234">
        <v>0</v>
      </c>
      <c r="H249" s="60">
        <f>G249+E249</f>
        <v>540000</v>
      </c>
      <c r="I249" s="61"/>
      <c r="J249" s="61"/>
    </row>
    <row r="250" spans="1:10" ht="19.5" customHeight="1">
      <c r="A250" s="59">
        <v>2</v>
      </c>
      <c r="B250" s="15" t="s">
        <v>1169</v>
      </c>
      <c r="C250" s="19">
        <v>1981</v>
      </c>
      <c r="D250" s="15" t="s">
        <v>969</v>
      </c>
      <c r="E250" s="60">
        <v>540000</v>
      </c>
      <c r="F250" s="126">
        <v>0</v>
      </c>
      <c r="G250" s="126">
        <v>0</v>
      </c>
      <c r="H250" s="60">
        <f aca="true" t="shared" si="6" ref="H250:H258">G250+E250</f>
        <v>540000</v>
      </c>
      <c r="I250" s="74"/>
      <c r="J250" s="74"/>
    </row>
    <row r="251" spans="1:10" ht="19.5" customHeight="1">
      <c r="A251" s="59">
        <v>3</v>
      </c>
      <c r="B251" s="15" t="s">
        <v>1170</v>
      </c>
      <c r="C251" s="19">
        <v>1959</v>
      </c>
      <c r="D251" s="15" t="s">
        <v>644</v>
      </c>
      <c r="E251" s="60">
        <v>540000</v>
      </c>
      <c r="F251" s="126">
        <v>0</v>
      </c>
      <c r="G251" s="126">
        <v>0</v>
      </c>
      <c r="H251" s="60">
        <f t="shared" si="6"/>
        <v>540000</v>
      </c>
      <c r="I251" s="74"/>
      <c r="J251" s="74"/>
    </row>
    <row r="252" spans="1:10" ht="19.5" customHeight="1">
      <c r="A252" s="59">
        <v>4</v>
      </c>
      <c r="B252" s="15" t="s">
        <v>2036</v>
      </c>
      <c r="C252" s="19">
        <v>1962</v>
      </c>
      <c r="D252" s="15" t="s">
        <v>642</v>
      </c>
      <c r="E252" s="60">
        <v>540000</v>
      </c>
      <c r="F252" s="126">
        <v>0</v>
      </c>
      <c r="G252" s="126">
        <v>0</v>
      </c>
      <c r="H252" s="60">
        <f t="shared" si="6"/>
        <v>540000</v>
      </c>
      <c r="I252" s="74"/>
      <c r="J252" s="74"/>
    </row>
    <row r="253" spans="1:10" ht="19.5" customHeight="1">
      <c r="A253" s="59">
        <v>5</v>
      </c>
      <c r="B253" s="15" t="s">
        <v>1171</v>
      </c>
      <c r="C253" s="19">
        <v>1971</v>
      </c>
      <c r="D253" s="15" t="s">
        <v>661</v>
      </c>
      <c r="E253" s="60">
        <v>540000</v>
      </c>
      <c r="F253" s="126">
        <v>0</v>
      </c>
      <c r="G253" s="126">
        <v>0</v>
      </c>
      <c r="H253" s="60">
        <f t="shared" si="6"/>
        <v>540000</v>
      </c>
      <c r="I253" s="74"/>
      <c r="J253" s="74"/>
    </row>
    <row r="254" spans="1:10" ht="19.5" customHeight="1">
      <c r="A254" s="59">
        <v>6</v>
      </c>
      <c r="B254" s="15" t="s">
        <v>145</v>
      </c>
      <c r="C254" s="19">
        <v>1962</v>
      </c>
      <c r="D254" s="15" t="s">
        <v>642</v>
      </c>
      <c r="E254" s="60">
        <v>540000</v>
      </c>
      <c r="F254" s="126">
        <v>0</v>
      </c>
      <c r="G254" s="126">
        <v>0</v>
      </c>
      <c r="H254" s="60">
        <f t="shared" si="6"/>
        <v>540000</v>
      </c>
      <c r="I254" s="74"/>
      <c r="J254" s="74"/>
    </row>
    <row r="255" spans="1:10" ht="19.5" customHeight="1">
      <c r="A255" s="59">
        <v>7</v>
      </c>
      <c r="B255" s="15" t="s">
        <v>1172</v>
      </c>
      <c r="C255" s="19">
        <v>1993</v>
      </c>
      <c r="D255" s="15" t="s">
        <v>639</v>
      </c>
      <c r="E255" s="60">
        <v>540000</v>
      </c>
      <c r="F255" s="126">
        <v>0</v>
      </c>
      <c r="G255" s="126">
        <v>0</v>
      </c>
      <c r="H255" s="60">
        <f t="shared" si="6"/>
        <v>540000</v>
      </c>
      <c r="I255" s="74"/>
      <c r="J255" s="74"/>
    </row>
    <row r="256" spans="1:10" ht="19.5" customHeight="1">
      <c r="A256" s="59">
        <v>8</v>
      </c>
      <c r="B256" s="15" t="s">
        <v>1173</v>
      </c>
      <c r="C256" s="19">
        <v>1994</v>
      </c>
      <c r="D256" s="15" t="s">
        <v>669</v>
      </c>
      <c r="E256" s="60">
        <v>540000</v>
      </c>
      <c r="F256" s="126">
        <v>0</v>
      </c>
      <c r="G256" s="126">
        <v>0</v>
      </c>
      <c r="H256" s="60">
        <f t="shared" si="6"/>
        <v>540000</v>
      </c>
      <c r="I256" s="74"/>
      <c r="J256" s="74"/>
    </row>
    <row r="257" spans="1:10" ht="19.5" customHeight="1">
      <c r="A257" s="59">
        <v>9</v>
      </c>
      <c r="B257" s="11" t="s">
        <v>1174</v>
      </c>
      <c r="C257" s="19">
        <v>1990</v>
      </c>
      <c r="D257" s="15" t="s">
        <v>642</v>
      </c>
      <c r="E257" s="60">
        <v>540000</v>
      </c>
      <c r="F257" s="126">
        <v>0</v>
      </c>
      <c r="G257" s="126">
        <v>0</v>
      </c>
      <c r="H257" s="60">
        <f t="shared" si="6"/>
        <v>540000</v>
      </c>
      <c r="I257" s="74"/>
      <c r="J257" s="74"/>
    </row>
    <row r="258" spans="1:10" ht="19.5" customHeight="1">
      <c r="A258" s="59">
        <v>10</v>
      </c>
      <c r="B258" s="15" t="s">
        <v>2023</v>
      </c>
      <c r="C258" s="19">
        <v>1988</v>
      </c>
      <c r="D258" s="15" t="s">
        <v>642</v>
      </c>
      <c r="E258" s="60">
        <v>540000</v>
      </c>
      <c r="F258" s="126">
        <v>0</v>
      </c>
      <c r="G258" s="126">
        <v>0</v>
      </c>
      <c r="H258" s="60">
        <f t="shared" si="6"/>
        <v>540000</v>
      </c>
      <c r="I258" s="74"/>
      <c r="J258" s="74"/>
    </row>
    <row r="259" spans="1:10" ht="19.5" customHeight="1">
      <c r="A259" s="59">
        <v>11</v>
      </c>
      <c r="B259" s="47" t="s">
        <v>1001</v>
      </c>
      <c r="C259" s="123">
        <v>1982</v>
      </c>
      <c r="D259" s="889" t="s">
        <v>649</v>
      </c>
      <c r="E259" s="60">
        <v>540000</v>
      </c>
      <c r="F259" s="60"/>
      <c r="G259" s="60"/>
      <c r="H259" s="60">
        <f>G259+E259</f>
        <v>540000</v>
      </c>
      <c r="I259" s="74"/>
      <c r="J259" s="74"/>
    </row>
    <row r="260" spans="1:10" ht="19.5" customHeight="1">
      <c r="A260" s="119">
        <v>12</v>
      </c>
      <c r="B260" s="844" t="s">
        <v>1185</v>
      </c>
      <c r="C260" s="19">
        <v>2000</v>
      </c>
      <c r="D260" s="15" t="s">
        <v>916</v>
      </c>
      <c r="E260" s="57">
        <v>540000</v>
      </c>
      <c r="G260" s="118"/>
      <c r="H260" s="57">
        <f>G260+E260</f>
        <v>540000</v>
      </c>
      <c r="I260" s="125"/>
      <c r="J260" s="125"/>
    </row>
    <row r="261" spans="1:10" ht="19.5" customHeight="1">
      <c r="A261" s="845">
        <v>13</v>
      </c>
      <c r="B261" s="250" t="s">
        <v>1190</v>
      </c>
      <c r="C261" s="251">
        <v>2000</v>
      </c>
      <c r="D261" s="250" t="s">
        <v>639</v>
      </c>
      <c r="E261" s="57">
        <v>540000</v>
      </c>
      <c r="G261" s="118"/>
      <c r="H261" s="57">
        <f>G261+E261</f>
        <v>540000</v>
      </c>
      <c r="I261" s="846"/>
      <c r="J261" s="156"/>
    </row>
    <row r="262" spans="1:10" ht="19.5" customHeight="1">
      <c r="A262" s="119">
        <v>14</v>
      </c>
      <c r="B262" s="15" t="s">
        <v>1175</v>
      </c>
      <c r="C262" s="19">
        <v>1971</v>
      </c>
      <c r="D262" s="15" t="s">
        <v>639</v>
      </c>
      <c r="E262" s="70">
        <v>540000</v>
      </c>
      <c r="F262" s="126">
        <v>0</v>
      </c>
      <c r="G262" s="126">
        <v>0</v>
      </c>
      <c r="H262" s="70">
        <v>540000</v>
      </c>
      <c r="I262" s="74"/>
      <c r="J262" s="887" t="s">
        <v>991</v>
      </c>
    </row>
    <row r="263" spans="1:10" ht="19.5" customHeight="1">
      <c r="A263" s="845">
        <v>15</v>
      </c>
      <c r="B263" s="15" t="s">
        <v>1176</v>
      </c>
      <c r="C263" s="19">
        <v>1977</v>
      </c>
      <c r="D263" s="15" t="s">
        <v>639</v>
      </c>
      <c r="E263" s="70">
        <v>540000</v>
      </c>
      <c r="F263" s="126">
        <v>0</v>
      </c>
      <c r="G263" s="126">
        <v>0</v>
      </c>
      <c r="H263" s="70">
        <v>540000</v>
      </c>
      <c r="I263" s="74"/>
      <c r="J263" s="130" t="s">
        <v>991</v>
      </c>
    </row>
    <row r="264" spans="1:10" ht="19.5" customHeight="1">
      <c r="A264" s="119">
        <v>16</v>
      </c>
      <c r="B264" s="11" t="s">
        <v>1177</v>
      </c>
      <c r="C264" s="19">
        <v>1995</v>
      </c>
      <c r="D264" s="15" t="s">
        <v>669</v>
      </c>
      <c r="E264" s="70">
        <v>540000</v>
      </c>
      <c r="F264" s="126">
        <v>0</v>
      </c>
      <c r="G264" s="126">
        <v>0</v>
      </c>
      <c r="H264" s="70">
        <v>540000</v>
      </c>
      <c r="I264" s="74"/>
      <c r="J264" s="888" t="s">
        <v>991</v>
      </c>
    </row>
    <row r="265" spans="1:10" ht="19.5" customHeight="1">
      <c r="A265" s="845">
        <v>17</v>
      </c>
      <c r="B265" s="15" t="s">
        <v>1178</v>
      </c>
      <c r="C265" s="19">
        <v>1974</v>
      </c>
      <c r="D265" s="15" t="s">
        <v>651</v>
      </c>
      <c r="E265" s="70">
        <v>540000</v>
      </c>
      <c r="F265" s="126">
        <v>0</v>
      </c>
      <c r="G265" s="126">
        <v>0</v>
      </c>
      <c r="H265" s="70">
        <v>540000</v>
      </c>
      <c r="I265" s="74"/>
      <c r="J265" s="888" t="s">
        <v>991</v>
      </c>
    </row>
    <row r="266" spans="1:10" ht="19.5" customHeight="1">
      <c r="A266" s="119">
        <v>18</v>
      </c>
      <c r="B266" s="245" t="s">
        <v>1179</v>
      </c>
      <c r="C266" s="246">
        <v>1998</v>
      </c>
      <c r="D266" s="245" t="s">
        <v>669</v>
      </c>
      <c r="E266" s="70">
        <v>540000</v>
      </c>
      <c r="F266" s="126">
        <v>0</v>
      </c>
      <c r="G266" s="126">
        <v>0</v>
      </c>
      <c r="H266" s="70">
        <v>540000</v>
      </c>
      <c r="I266" s="74"/>
      <c r="J266" s="130" t="s">
        <v>991</v>
      </c>
    </row>
    <row r="267" spans="1:10" ht="19.5" customHeight="1">
      <c r="A267" s="845">
        <v>19</v>
      </c>
      <c r="B267" s="245" t="s">
        <v>1445</v>
      </c>
      <c r="C267" s="246">
        <v>1960</v>
      </c>
      <c r="D267" s="245" t="s">
        <v>969</v>
      </c>
      <c r="E267" s="70">
        <v>540000</v>
      </c>
      <c r="F267" s="126">
        <v>0</v>
      </c>
      <c r="G267" s="97">
        <v>0</v>
      </c>
      <c r="H267" s="70">
        <v>540000</v>
      </c>
      <c r="I267" s="74"/>
      <c r="J267" s="130" t="s">
        <v>991</v>
      </c>
    </row>
    <row r="268" spans="1:10" ht="19.5" customHeight="1">
      <c r="A268" s="845">
        <v>20</v>
      </c>
      <c r="B268" s="928" t="s">
        <v>1116</v>
      </c>
      <c r="C268" s="376">
        <v>1972</v>
      </c>
      <c r="D268" s="928" t="s">
        <v>669</v>
      </c>
      <c r="E268" s="368">
        <v>540000</v>
      </c>
      <c r="F268" s="1297"/>
      <c r="G268" s="1297">
        <v>135000</v>
      </c>
      <c r="H268" s="1298">
        <f>G268+E268</f>
        <v>675000</v>
      </c>
      <c r="I268" s="1284"/>
      <c r="J268" s="1285"/>
    </row>
    <row r="269" spans="1:13" ht="19.5" customHeight="1">
      <c r="A269" s="1622" t="s">
        <v>2672</v>
      </c>
      <c r="B269" s="1623"/>
      <c r="C269" s="1623"/>
      <c r="D269" s="64"/>
      <c r="E269" s="65">
        <f>SUM(E249:E268)</f>
        <v>10800000</v>
      </c>
      <c r="F269" s="65">
        <f>SUM(F262:F267)</f>
        <v>0</v>
      </c>
      <c r="G269" s="65">
        <f>SUM(G262:G268)</f>
        <v>135000</v>
      </c>
      <c r="H269" s="65">
        <f>G269+E269</f>
        <v>10935000</v>
      </c>
      <c r="I269" s="66"/>
      <c r="J269" s="57"/>
      <c r="K269" s="118"/>
      <c r="L269" s="118"/>
      <c r="M269" s="57"/>
    </row>
    <row r="270" spans="1:10" ht="19.5" customHeight="1">
      <c r="A270" s="99"/>
      <c r="B270" s="100" t="s">
        <v>1180</v>
      </c>
      <c r="C270" s="96"/>
      <c r="D270" s="101"/>
      <c r="E270" s="127"/>
      <c r="F270" s="236"/>
      <c r="G270" s="247"/>
      <c r="H270" s="128"/>
      <c r="I270" s="103"/>
      <c r="J270" s="104"/>
    </row>
    <row r="271" spans="1:10" ht="19.5" customHeight="1">
      <c r="A271" s="59">
        <v>1</v>
      </c>
      <c r="B271" s="15" t="s">
        <v>1181</v>
      </c>
      <c r="C271" s="896">
        <v>2004</v>
      </c>
      <c r="D271" s="15" t="s">
        <v>969</v>
      </c>
      <c r="E271" s="110">
        <v>675000</v>
      </c>
      <c r="F271" s="126">
        <v>0</v>
      </c>
      <c r="G271" s="248">
        <v>0</v>
      </c>
      <c r="H271" s="110">
        <f>G271+E271</f>
        <v>675000</v>
      </c>
      <c r="I271" s="74"/>
      <c r="J271" s="129"/>
    </row>
    <row r="272" spans="1:10" ht="19.5" customHeight="1">
      <c r="A272" s="59">
        <v>2</v>
      </c>
      <c r="B272" s="15" t="s">
        <v>1182</v>
      </c>
      <c r="C272" s="896">
        <v>2003</v>
      </c>
      <c r="D272" s="15" t="s">
        <v>653</v>
      </c>
      <c r="E272" s="110">
        <v>675000</v>
      </c>
      <c r="F272" s="126">
        <v>0</v>
      </c>
      <c r="G272" s="248">
        <v>0</v>
      </c>
      <c r="H272" s="110">
        <f>G272+E272</f>
        <v>675000</v>
      </c>
      <c r="I272" s="74"/>
      <c r="J272" s="129"/>
    </row>
    <row r="273" spans="1:10" ht="19.5" customHeight="1">
      <c r="A273" s="59">
        <v>3</v>
      </c>
      <c r="B273" s="15" t="s">
        <v>1183</v>
      </c>
      <c r="C273" s="896">
        <v>2004</v>
      </c>
      <c r="D273" s="15" t="s">
        <v>916</v>
      </c>
      <c r="E273" s="110">
        <v>675000</v>
      </c>
      <c r="F273" s="118">
        <v>0</v>
      </c>
      <c r="G273" s="248">
        <v>0</v>
      </c>
      <c r="H273" s="110">
        <f>G273+E273</f>
        <v>675000</v>
      </c>
      <c r="I273" s="74"/>
      <c r="J273" s="130"/>
    </row>
    <row r="274" spans="1:10" ht="19.5" customHeight="1">
      <c r="A274" s="59">
        <v>4</v>
      </c>
      <c r="B274" s="15" t="s">
        <v>1184</v>
      </c>
      <c r="C274" s="896">
        <v>2009</v>
      </c>
      <c r="D274" s="15" t="s">
        <v>969</v>
      </c>
      <c r="E274" s="110">
        <v>675000</v>
      </c>
      <c r="F274" s="97">
        <v>0</v>
      </c>
      <c r="G274" s="249">
        <v>0</v>
      </c>
      <c r="H274" s="110">
        <f>G274+E274</f>
        <v>675000</v>
      </c>
      <c r="I274" s="74"/>
      <c r="J274" s="131"/>
    </row>
    <row r="275" spans="1:10" ht="19.5" customHeight="1">
      <c r="A275" s="59">
        <v>5</v>
      </c>
      <c r="B275" s="15" t="s">
        <v>1187</v>
      </c>
      <c r="C275" s="896">
        <v>2013</v>
      </c>
      <c r="D275" s="15" t="s">
        <v>916</v>
      </c>
      <c r="E275" s="110">
        <v>675000</v>
      </c>
      <c r="F275" s="97">
        <v>0</v>
      </c>
      <c r="G275" s="97">
        <v>0</v>
      </c>
      <c r="H275" s="110">
        <f>G275+E275</f>
        <v>675000</v>
      </c>
      <c r="I275" s="74"/>
      <c r="J275" s="131"/>
    </row>
    <row r="276" spans="1:10" ht="19.5" customHeight="1">
      <c r="A276" s="59">
        <v>6</v>
      </c>
      <c r="B276" s="13" t="s">
        <v>1188</v>
      </c>
      <c r="C276" s="132">
        <v>2008</v>
      </c>
      <c r="D276" s="13" t="s">
        <v>669</v>
      </c>
      <c r="E276" s="110">
        <v>675000</v>
      </c>
      <c r="F276" s="97">
        <v>0</v>
      </c>
      <c r="G276" s="97">
        <v>0</v>
      </c>
      <c r="H276" s="110">
        <v>675000</v>
      </c>
      <c r="I276" s="61"/>
      <c r="J276" s="887" t="s">
        <v>991</v>
      </c>
    </row>
    <row r="277" spans="1:10" ht="19.5" customHeight="1">
      <c r="A277" s="59">
        <v>7</v>
      </c>
      <c r="B277" s="245" t="s">
        <v>1189</v>
      </c>
      <c r="C277" s="246">
        <v>2002</v>
      </c>
      <c r="D277" s="245" t="s">
        <v>639</v>
      </c>
      <c r="E277" s="110">
        <v>675000</v>
      </c>
      <c r="F277" s="97">
        <v>0</v>
      </c>
      <c r="G277" s="97">
        <v>0</v>
      </c>
      <c r="H277" s="110">
        <v>675000</v>
      </c>
      <c r="I277" s="74"/>
      <c r="J277" s="130" t="s">
        <v>991</v>
      </c>
    </row>
    <row r="278" spans="1:10" ht="19.5" customHeight="1">
      <c r="A278" s="59">
        <v>8</v>
      </c>
      <c r="B278" s="15" t="s">
        <v>1186</v>
      </c>
      <c r="C278" s="896">
        <v>2002</v>
      </c>
      <c r="D278" s="15" t="s">
        <v>651</v>
      </c>
      <c r="E278" s="133">
        <v>675000</v>
      </c>
      <c r="F278" s="97">
        <v>0</v>
      </c>
      <c r="G278" s="97">
        <v>0</v>
      </c>
      <c r="H278" s="133">
        <f>SUM(E278:G278)</f>
        <v>675000</v>
      </c>
      <c r="I278" s="92"/>
      <c r="J278" s="888" t="s">
        <v>991</v>
      </c>
    </row>
    <row r="279" spans="1:10" ht="19.5" customHeight="1">
      <c r="A279" s="59">
        <v>9</v>
      </c>
      <c r="B279" s="15" t="s">
        <v>1272</v>
      </c>
      <c r="C279" s="896">
        <v>2008</v>
      </c>
      <c r="D279" s="15" t="s">
        <v>916</v>
      </c>
      <c r="E279" s="133">
        <v>675000</v>
      </c>
      <c r="F279" s="97">
        <v>0</v>
      </c>
      <c r="G279" s="97">
        <v>0</v>
      </c>
      <c r="H279" s="133">
        <f>SUM(E279:G279)</f>
        <v>675000</v>
      </c>
      <c r="I279" s="92"/>
      <c r="J279" s="888" t="s">
        <v>991</v>
      </c>
    </row>
    <row r="280" spans="1:10" ht="19.5" customHeight="1">
      <c r="A280" s="59">
        <v>10</v>
      </c>
      <c r="B280" s="1281" t="s">
        <v>1139</v>
      </c>
      <c r="C280" s="1282">
        <v>2005</v>
      </c>
      <c r="D280" s="1130" t="s">
        <v>669</v>
      </c>
      <c r="E280" s="133">
        <v>675000</v>
      </c>
      <c r="F280" s="249"/>
      <c r="G280" s="249">
        <v>135000</v>
      </c>
      <c r="H280" s="133">
        <f>G280+E280</f>
        <v>810000</v>
      </c>
      <c r="I280" s="92"/>
      <c r="J280" s="888"/>
    </row>
    <row r="281" spans="1:256" ht="19.5" customHeight="1">
      <c r="A281" s="74"/>
      <c r="B281" s="1287" t="s">
        <v>2672</v>
      </c>
      <c r="C281" s="53"/>
      <c r="D281" s="1288"/>
      <c r="E281" s="65">
        <f>SUM(E271:E280)</f>
        <v>6750000</v>
      </c>
      <c r="F281" s="65"/>
      <c r="G281" s="155">
        <v>135000</v>
      </c>
      <c r="H281" s="65">
        <f>G281+E281</f>
        <v>6885000</v>
      </c>
      <c r="I281" s="53"/>
      <c r="J281" s="131"/>
      <c r="K281" s="74"/>
      <c r="L281" s="131"/>
      <c r="M281" s="74"/>
      <c r="N281" s="131"/>
      <c r="O281" s="74"/>
      <c r="P281" s="131"/>
      <c r="Q281" s="74"/>
      <c r="R281" s="131"/>
      <c r="S281" s="74"/>
      <c r="T281" s="131"/>
      <c r="U281" s="74"/>
      <c r="V281" s="131"/>
      <c r="W281" s="74"/>
      <c r="X281" s="131"/>
      <c r="Y281" s="74"/>
      <c r="Z281" s="131"/>
      <c r="AA281" s="74"/>
      <c r="AB281" s="131"/>
      <c r="AC281" s="74"/>
      <c r="AD281" s="131"/>
      <c r="AE281" s="74"/>
      <c r="AF281" s="131"/>
      <c r="AG281" s="74"/>
      <c r="AH281" s="131"/>
      <c r="AI281" s="74"/>
      <c r="AJ281" s="131"/>
      <c r="AK281" s="74"/>
      <c r="AL281" s="131"/>
      <c r="AM281" s="74"/>
      <c r="AN281" s="131"/>
      <c r="AO281" s="74"/>
      <c r="AP281" s="131"/>
      <c r="AQ281" s="74"/>
      <c r="AR281" s="131"/>
      <c r="AS281" s="74"/>
      <c r="AT281" s="131"/>
      <c r="AU281" s="74"/>
      <c r="AV281" s="131"/>
      <c r="AW281" s="74"/>
      <c r="AX281" s="131"/>
      <c r="AY281" s="74"/>
      <c r="AZ281" s="131"/>
      <c r="BA281" s="74"/>
      <c r="BB281" s="131"/>
      <c r="BC281" s="74"/>
      <c r="BD281" s="131"/>
      <c r="BE281" s="74"/>
      <c r="BF281" s="131"/>
      <c r="BG281" s="74"/>
      <c r="BH281" s="131"/>
      <c r="BI281" s="74"/>
      <c r="BJ281" s="131"/>
      <c r="BK281" s="74"/>
      <c r="BL281" s="131"/>
      <c r="BM281" s="74"/>
      <c r="BN281" s="131"/>
      <c r="BO281" s="74"/>
      <c r="BP281" s="131"/>
      <c r="BQ281" s="74"/>
      <c r="BR281" s="131"/>
      <c r="BS281" s="74"/>
      <c r="BT281" s="131"/>
      <c r="BU281" s="74"/>
      <c r="BV281" s="131"/>
      <c r="BW281" s="74"/>
      <c r="BX281" s="131"/>
      <c r="BY281" s="74"/>
      <c r="BZ281" s="131"/>
      <c r="CA281" s="74"/>
      <c r="CB281" s="131"/>
      <c r="CC281" s="74"/>
      <c r="CD281" s="131"/>
      <c r="CE281" s="74"/>
      <c r="CF281" s="131"/>
      <c r="CG281" s="74"/>
      <c r="CH281" s="131"/>
      <c r="CI281" s="74"/>
      <c r="CJ281" s="131"/>
      <c r="CK281" s="74"/>
      <c r="CL281" s="131"/>
      <c r="CM281" s="74"/>
      <c r="CN281" s="131"/>
      <c r="CO281" s="74"/>
      <c r="CP281" s="131"/>
      <c r="CQ281" s="74"/>
      <c r="CR281" s="131"/>
      <c r="CS281" s="74"/>
      <c r="CT281" s="131"/>
      <c r="CU281" s="74"/>
      <c r="CV281" s="131"/>
      <c r="CW281" s="74"/>
      <c r="CX281" s="131"/>
      <c r="CY281" s="74"/>
      <c r="CZ281" s="131"/>
      <c r="DA281" s="74"/>
      <c r="DB281" s="131"/>
      <c r="DC281" s="74"/>
      <c r="DD281" s="131"/>
      <c r="DE281" s="74"/>
      <c r="DF281" s="131"/>
      <c r="DG281" s="74"/>
      <c r="DH281" s="131"/>
      <c r="DI281" s="74"/>
      <c r="DJ281" s="131"/>
      <c r="DK281" s="74"/>
      <c r="DL281" s="131"/>
      <c r="DM281" s="74"/>
      <c r="DN281" s="131"/>
      <c r="DO281" s="74"/>
      <c r="DP281" s="131"/>
      <c r="DQ281" s="74"/>
      <c r="DR281" s="131"/>
      <c r="DS281" s="74"/>
      <c r="DT281" s="131"/>
      <c r="DU281" s="74"/>
      <c r="DV281" s="131"/>
      <c r="DW281" s="74"/>
      <c r="DX281" s="131"/>
      <c r="DY281" s="74"/>
      <c r="DZ281" s="131"/>
      <c r="EA281" s="74"/>
      <c r="EB281" s="131"/>
      <c r="EC281" s="74"/>
      <c r="ED281" s="131"/>
      <c r="EE281" s="74"/>
      <c r="EF281" s="131"/>
      <c r="EG281" s="74"/>
      <c r="EH281" s="131"/>
      <c r="EI281" s="74"/>
      <c r="EJ281" s="131"/>
      <c r="EK281" s="74"/>
      <c r="EL281" s="131"/>
      <c r="EM281" s="74"/>
      <c r="EN281" s="131"/>
      <c r="EO281" s="74"/>
      <c r="EP281" s="131"/>
      <c r="EQ281" s="74"/>
      <c r="ER281" s="131"/>
      <c r="ES281" s="74"/>
      <c r="ET281" s="131"/>
      <c r="EU281" s="74"/>
      <c r="EV281" s="131"/>
      <c r="EW281" s="74"/>
      <c r="EX281" s="131"/>
      <c r="EY281" s="74"/>
      <c r="EZ281" s="131"/>
      <c r="FA281" s="74"/>
      <c r="FB281" s="131"/>
      <c r="FC281" s="74"/>
      <c r="FD281" s="131"/>
      <c r="FE281" s="74"/>
      <c r="FF281" s="131"/>
      <c r="FG281" s="74"/>
      <c r="FH281" s="131"/>
      <c r="FI281" s="74"/>
      <c r="FJ281" s="131"/>
      <c r="FK281" s="74"/>
      <c r="FL281" s="131"/>
      <c r="FM281" s="74"/>
      <c r="FN281" s="131"/>
      <c r="FO281" s="74"/>
      <c r="FP281" s="131"/>
      <c r="FQ281" s="74"/>
      <c r="FR281" s="131"/>
      <c r="FS281" s="74"/>
      <c r="FT281" s="131"/>
      <c r="FU281" s="74"/>
      <c r="FV281" s="131"/>
      <c r="FW281" s="74"/>
      <c r="FX281" s="131"/>
      <c r="FY281" s="74"/>
      <c r="FZ281" s="131"/>
      <c r="GA281" s="74"/>
      <c r="GB281" s="131"/>
      <c r="GC281" s="74"/>
      <c r="GD281" s="131"/>
      <c r="GE281" s="74"/>
      <c r="GF281" s="131"/>
      <c r="GG281" s="74"/>
      <c r="GH281" s="131"/>
      <c r="GI281" s="74"/>
      <c r="GJ281" s="131"/>
      <c r="GK281" s="74"/>
      <c r="GL281" s="131"/>
      <c r="GM281" s="74"/>
      <c r="GN281" s="131"/>
      <c r="GO281" s="74"/>
      <c r="GP281" s="131"/>
      <c r="GQ281" s="74"/>
      <c r="GR281" s="131"/>
      <c r="GS281" s="74"/>
      <c r="GT281" s="131"/>
      <c r="GU281" s="74"/>
      <c r="GV281" s="131"/>
      <c r="GW281" s="74"/>
      <c r="GX281" s="131"/>
      <c r="GY281" s="74"/>
      <c r="GZ281" s="131"/>
      <c r="HA281" s="74"/>
      <c r="HB281" s="131"/>
      <c r="HC281" s="74"/>
      <c r="HD281" s="131"/>
      <c r="HE281" s="74"/>
      <c r="HF281" s="131"/>
      <c r="HG281" s="74"/>
      <c r="HH281" s="131"/>
      <c r="HI281" s="74"/>
      <c r="HJ281" s="131"/>
      <c r="HK281" s="74"/>
      <c r="HL281" s="131"/>
      <c r="HM281" s="74"/>
      <c r="HN281" s="131"/>
      <c r="HO281" s="74"/>
      <c r="HP281" s="131"/>
      <c r="HQ281" s="74"/>
      <c r="HR281" s="131"/>
      <c r="HS281" s="74"/>
      <c r="HT281" s="131"/>
      <c r="HU281" s="74"/>
      <c r="HV281" s="131"/>
      <c r="HW281" s="74"/>
      <c r="HX281" s="131"/>
      <c r="HY281" s="74"/>
      <c r="HZ281" s="131"/>
      <c r="IA281" s="74"/>
      <c r="IB281" s="131"/>
      <c r="IC281" s="74"/>
      <c r="ID281" s="131"/>
      <c r="IE281" s="74"/>
      <c r="IF281" s="131"/>
      <c r="IG281" s="74"/>
      <c r="IH281" s="131"/>
      <c r="II281" s="74"/>
      <c r="IJ281" s="131"/>
      <c r="IK281" s="74"/>
      <c r="IL281" s="131"/>
      <c r="IM281" s="74"/>
      <c r="IN281" s="131"/>
      <c r="IO281" s="74"/>
      <c r="IP281" s="131"/>
      <c r="IQ281" s="74"/>
      <c r="IR281" s="131"/>
      <c r="IS281" s="74"/>
      <c r="IT281" s="131"/>
      <c r="IU281" s="74"/>
      <c r="IV281" s="131"/>
    </row>
    <row r="282" spans="1:10" ht="19.5" customHeight="1">
      <c r="A282" s="143"/>
      <c r="B282" s="100" t="s">
        <v>2776</v>
      </c>
      <c r="C282" s="96"/>
      <c r="D282" s="63"/>
      <c r="E282" s="57"/>
      <c r="F282" s="118"/>
      <c r="G282" s="57"/>
      <c r="H282" s="1286"/>
      <c r="I282" s="58"/>
      <c r="J282" s="58"/>
    </row>
    <row r="283" spans="1:10" ht="19.5" customHeight="1">
      <c r="A283" s="134">
        <v>1</v>
      </c>
      <c r="B283" s="30" t="s">
        <v>1191</v>
      </c>
      <c r="C283" s="108">
        <v>1952</v>
      </c>
      <c r="D283" s="135" t="s">
        <v>669</v>
      </c>
      <c r="E283" s="89">
        <v>675000</v>
      </c>
      <c r="F283" s="239">
        <v>0</v>
      </c>
      <c r="G283" s="239">
        <v>0</v>
      </c>
      <c r="H283" s="110">
        <f aca="true" t="shared" si="7" ref="H283:H288">E283+G283</f>
        <v>675000</v>
      </c>
      <c r="I283" s="136"/>
      <c r="J283" s="136"/>
    </row>
    <row r="284" spans="1:10" ht="19.5" customHeight="1">
      <c r="A284" s="134">
        <v>2</v>
      </c>
      <c r="B284" s="18" t="s">
        <v>1194</v>
      </c>
      <c r="C284" s="20">
        <v>1932</v>
      </c>
      <c r="D284" s="16" t="s">
        <v>669</v>
      </c>
      <c r="E284" s="89">
        <v>675000</v>
      </c>
      <c r="F284" s="126">
        <v>0</v>
      </c>
      <c r="G284" s="126">
        <v>0</v>
      </c>
      <c r="H284" s="110">
        <f t="shared" si="7"/>
        <v>675000</v>
      </c>
      <c r="I284" s="74"/>
      <c r="J284" s="74"/>
    </row>
    <row r="285" spans="1:10" ht="19.5" customHeight="1">
      <c r="A285" s="134">
        <v>3</v>
      </c>
      <c r="B285" s="18" t="s">
        <v>1196</v>
      </c>
      <c r="C285" s="20">
        <v>1940</v>
      </c>
      <c r="D285" s="16" t="s">
        <v>644</v>
      </c>
      <c r="E285" s="89">
        <v>675000</v>
      </c>
      <c r="F285" s="97">
        <v>0</v>
      </c>
      <c r="G285" s="97">
        <v>0</v>
      </c>
      <c r="H285" s="110">
        <f t="shared" si="7"/>
        <v>675000</v>
      </c>
      <c r="I285" s="92"/>
      <c r="J285" s="92"/>
    </row>
    <row r="286" spans="1:10" ht="19.5" customHeight="1">
      <c r="A286" s="134">
        <v>4</v>
      </c>
      <c r="B286" s="18" t="s">
        <v>1197</v>
      </c>
      <c r="C286" s="20">
        <v>1930</v>
      </c>
      <c r="D286" s="16" t="s">
        <v>669</v>
      </c>
      <c r="E286" s="89">
        <v>675000</v>
      </c>
      <c r="F286" s="97">
        <v>0</v>
      </c>
      <c r="G286" s="97">
        <v>0</v>
      </c>
      <c r="H286" s="110">
        <f t="shared" si="7"/>
        <v>675000</v>
      </c>
      <c r="I286" s="92"/>
      <c r="J286" s="92"/>
    </row>
    <row r="287" spans="1:10" ht="19.5" customHeight="1">
      <c r="A287" s="134">
        <v>5</v>
      </c>
      <c r="B287" s="814" t="s">
        <v>1199</v>
      </c>
      <c r="C287" s="815">
        <v>1952</v>
      </c>
      <c r="D287" s="816" t="s">
        <v>653</v>
      </c>
      <c r="E287" s="89">
        <v>675000</v>
      </c>
      <c r="F287" s="97"/>
      <c r="G287" s="97"/>
      <c r="H287" s="110">
        <f t="shared" si="7"/>
        <v>675000</v>
      </c>
      <c r="I287" s="92"/>
      <c r="J287" s="92"/>
    </row>
    <row r="288" spans="1:10" ht="19.5" customHeight="1">
      <c r="A288" s="134">
        <v>6</v>
      </c>
      <c r="B288" s="817" t="s">
        <v>1221</v>
      </c>
      <c r="C288" s="817">
        <v>1935</v>
      </c>
      <c r="D288" s="818" t="s">
        <v>644</v>
      </c>
      <c r="E288" s="89">
        <v>675000</v>
      </c>
      <c r="F288" s="97">
        <v>0</v>
      </c>
      <c r="G288" s="97">
        <v>0</v>
      </c>
      <c r="H288" s="110">
        <f t="shared" si="7"/>
        <v>675000</v>
      </c>
      <c r="I288" s="92"/>
      <c r="J288" s="92"/>
    </row>
    <row r="289" spans="1:10" ht="19.5" customHeight="1">
      <c r="A289" s="134">
        <v>7</v>
      </c>
      <c r="B289" s="17" t="s">
        <v>1198</v>
      </c>
      <c r="C289" s="19">
        <v>1938</v>
      </c>
      <c r="D289" s="15" t="s">
        <v>661</v>
      </c>
      <c r="E289" s="89">
        <v>675000</v>
      </c>
      <c r="F289" s="126"/>
      <c r="G289" s="126"/>
      <c r="H289" s="89">
        <v>675000</v>
      </c>
      <c r="I289" s="74"/>
      <c r="J289" s="74"/>
    </row>
    <row r="290" spans="1:10" ht="19.5" customHeight="1">
      <c r="A290" s="134">
        <v>8</v>
      </c>
      <c r="B290" s="17" t="s">
        <v>1200</v>
      </c>
      <c r="C290" s="19">
        <v>1935</v>
      </c>
      <c r="D290" s="15" t="s">
        <v>669</v>
      </c>
      <c r="E290" s="89">
        <v>675000</v>
      </c>
      <c r="F290" s="126"/>
      <c r="G290" s="126"/>
      <c r="H290" s="89">
        <v>675000</v>
      </c>
      <c r="I290" s="74"/>
      <c r="J290" s="74"/>
    </row>
    <row r="291" spans="1:10" ht="19.5" customHeight="1">
      <c r="A291" s="134">
        <v>9</v>
      </c>
      <c r="B291" s="17" t="s">
        <v>1201</v>
      </c>
      <c r="C291" s="19">
        <v>1944</v>
      </c>
      <c r="D291" s="15" t="s">
        <v>642</v>
      </c>
      <c r="E291" s="89">
        <v>675000</v>
      </c>
      <c r="F291" s="126"/>
      <c r="G291" s="126"/>
      <c r="H291" s="89">
        <v>675000</v>
      </c>
      <c r="I291" s="74"/>
      <c r="J291" s="74"/>
    </row>
    <row r="292" spans="1:10" ht="19.5" customHeight="1">
      <c r="A292" s="134">
        <v>10</v>
      </c>
      <c r="B292" s="17" t="s">
        <v>968</v>
      </c>
      <c r="C292" s="19">
        <v>1917</v>
      </c>
      <c r="D292" s="15" t="s">
        <v>969</v>
      </c>
      <c r="E292" s="89">
        <v>675000</v>
      </c>
      <c r="F292" s="126"/>
      <c r="G292" s="126"/>
      <c r="H292" s="89">
        <v>675000</v>
      </c>
      <c r="I292" s="74"/>
      <c r="J292" s="74"/>
    </row>
    <row r="293" spans="1:10" ht="19.5" customHeight="1">
      <c r="A293" s="134">
        <v>11</v>
      </c>
      <c r="B293" s="17" t="s">
        <v>900</v>
      </c>
      <c r="C293" s="19">
        <v>1927</v>
      </c>
      <c r="D293" s="15" t="s">
        <v>661</v>
      </c>
      <c r="E293" s="89">
        <v>675000</v>
      </c>
      <c r="F293" s="126"/>
      <c r="G293" s="126"/>
      <c r="H293" s="89">
        <v>675000</v>
      </c>
      <c r="I293" s="74"/>
      <c r="J293" s="74"/>
    </row>
    <row r="294" spans="1:10" ht="19.5" customHeight="1">
      <c r="A294" s="134">
        <v>12</v>
      </c>
      <c r="B294" s="253" t="s">
        <v>1156</v>
      </c>
      <c r="C294" s="47">
        <v>1932</v>
      </c>
      <c r="D294" s="47" t="s">
        <v>661</v>
      </c>
      <c r="E294" s="89">
        <v>675000</v>
      </c>
      <c r="F294" s="124"/>
      <c r="G294" s="124"/>
      <c r="H294" s="149">
        <v>675000</v>
      </c>
      <c r="I294" s="74"/>
      <c r="J294" s="74"/>
    </row>
    <row r="295" spans="1:10" ht="19.5" customHeight="1">
      <c r="A295" s="134">
        <v>13</v>
      </c>
      <c r="B295" s="17" t="s">
        <v>1192</v>
      </c>
      <c r="C295" s="19">
        <v>1953</v>
      </c>
      <c r="D295" s="15" t="s">
        <v>661</v>
      </c>
      <c r="E295" s="89">
        <v>675000</v>
      </c>
      <c r="F295" s="126"/>
      <c r="G295" s="126"/>
      <c r="H295" s="89">
        <f>SUM(E295:G295)</f>
        <v>675000</v>
      </c>
      <c r="I295" s="74"/>
      <c r="J295" s="74"/>
    </row>
    <row r="296" spans="1:10" ht="19.5" customHeight="1">
      <c r="A296" s="134">
        <v>14</v>
      </c>
      <c r="B296" s="17" t="s">
        <v>1193</v>
      </c>
      <c r="C296" s="19">
        <v>1942</v>
      </c>
      <c r="D296" s="15" t="s">
        <v>669</v>
      </c>
      <c r="E296" s="89">
        <v>675000</v>
      </c>
      <c r="F296" s="126"/>
      <c r="G296" s="126"/>
      <c r="H296" s="89">
        <f>SUM(E296:G296)</f>
        <v>675000</v>
      </c>
      <c r="I296" s="74"/>
      <c r="J296" s="74"/>
    </row>
    <row r="297" spans="1:10" ht="19.5" customHeight="1">
      <c r="A297" s="134">
        <v>15</v>
      </c>
      <c r="B297" s="254" t="s">
        <v>252</v>
      </c>
      <c r="C297" s="40">
        <v>1948</v>
      </c>
      <c r="D297" s="40" t="s">
        <v>653</v>
      </c>
      <c r="E297" s="89">
        <v>675000</v>
      </c>
      <c r="F297" s="126"/>
      <c r="G297" s="126"/>
      <c r="H297" s="89">
        <f>SUM(E297:G297)</f>
        <v>675000</v>
      </c>
      <c r="I297" s="74"/>
      <c r="J297" s="74"/>
    </row>
    <row r="298" spans="1:10" ht="19.5" customHeight="1">
      <c r="A298" s="134">
        <v>16</v>
      </c>
      <c r="B298" s="254" t="s">
        <v>2019</v>
      </c>
      <c r="C298" s="40">
        <v>1941</v>
      </c>
      <c r="D298" s="40" t="s">
        <v>969</v>
      </c>
      <c r="E298" s="89">
        <v>675000</v>
      </c>
      <c r="F298" s="126"/>
      <c r="G298" s="126"/>
      <c r="H298" s="89">
        <f>SUM(E298:G298)</f>
        <v>675000</v>
      </c>
      <c r="I298" s="148"/>
      <c r="J298" s="148"/>
    </row>
    <row r="299" spans="1:10" ht="19.5" customHeight="1">
      <c r="A299" s="76"/>
      <c r="B299" s="1622" t="s">
        <v>2672</v>
      </c>
      <c r="C299" s="1623"/>
      <c r="D299" s="1623"/>
      <c r="E299" s="65">
        <f>SUM(E283:E298)</f>
        <v>10800000</v>
      </c>
      <c r="F299" s="230"/>
      <c r="G299" s="155"/>
      <c r="H299" s="65">
        <f>E299+G299</f>
        <v>10800000</v>
      </c>
      <c r="I299" s="66"/>
      <c r="J299" s="67"/>
    </row>
    <row r="300" spans="1:10" ht="19.5" customHeight="1">
      <c r="A300" s="54"/>
      <c r="B300" s="55" t="s">
        <v>1202</v>
      </c>
      <c r="C300" s="55"/>
      <c r="D300" s="56"/>
      <c r="E300" s="57"/>
      <c r="F300" s="118"/>
      <c r="G300" s="57"/>
      <c r="H300" s="57"/>
      <c r="I300" s="58"/>
      <c r="J300" s="58"/>
    </row>
    <row r="301" spans="1:10" ht="19.5" customHeight="1">
      <c r="A301" s="72">
        <v>1</v>
      </c>
      <c r="B301" s="138" t="s">
        <v>1203</v>
      </c>
      <c r="C301" s="108">
        <v>1971</v>
      </c>
      <c r="D301" s="75" t="s">
        <v>969</v>
      </c>
      <c r="E301" s="95">
        <v>270000</v>
      </c>
      <c r="F301" s="97">
        <v>0</v>
      </c>
      <c r="G301" s="97">
        <v>0</v>
      </c>
      <c r="H301" s="95">
        <f>E301+G301</f>
        <v>270000</v>
      </c>
      <c r="I301" s="92"/>
      <c r="J301" s="92"/>
    </row>
    <row r="302" spans="1:10" ht="19.5" customHeight="1">
      <c r="A302" s="72">
        <v>2</v>
      </c>
      <c r="B302" s="11" t="s">
        <v>1204</v>
      </c>
      <c r="C302" s="19">
        <v>1980</v>
      </c>
      <c r="D302" s="75" t="s">
        <v>653</v>
      </c>
      <c r="E302" s="95">
        <v>270000</v>
      </c>
      <c r="F302" s="97">
        <v>0</v>
      </c>
      <c r="G302" s="97">
        <v>0</v>
      </c>
      <c r="H302" s="95">
        <f aca="true" t="shared" si="8" ref="H302:H338">E302+G302</f>
        <v>270000</v>
      </c>
      <c r="I302" s="92"/>
      <c r="J302" s="92"/>
    </row>
    <row r="303" spans="1:10" ht="19.5" customHeight="1">
      <c r="A303" s="72">
        <v>3</v>
      </c>
      <c r="B303" s="11" t="s">
        <v>2089</v>
      </c>
      <c r="C303" s="19">
        <v>1983</v>
      </c>
      <c r="D303" s="75" t="s">
        <v>916</v>
      </c>
      <c r="E303" s="95">
        <v>270000</v>
      </c>
      <c r="F303" s="97">
        <v>0</v>
      </c>
      <c r="G303" s="97">
        <v>0</v>
      </c>
      <c r="H303" s="95">
        <f t="shared" si="8"/>
        <v>270000</v>
      </c>
      <c r="I303" s="92"/>
      <c r="J303" s="92"/>
    </row>
    <row r="304" spans="1:10" ht="19.5" customHeight="1">
      <c r="A304" s="72">
        <v>4</v>
      </c>
      <c r="B304" s="11" t="s">
        <v>1837</v>
      </c>
      <c r="C304" s="19">
        <v>1981</v>
      </c>
      <c r="D304" s="75" t="s">
        <v>651</v>
      </c>
      <c r="E304" s="95">
        <v>270000</v>
      </c>
      <c r="F304" s="97">
        <v>0</v>
      </c>
      <c r="G304" s="97">
        <v>0</v>
      </c>
      <c r="H304" s="95">
        <f t="shared" si="8"/>
        <v>270000</v>
      </c>
      <c r="I304" s="92"/>
      <c r="J304" s="92"/>
    </row>
    <row r="305" spans="1:10" ht="19.5" customHeight="1">
      <c r="A305" s="72">
        <v>5</v>
      </c>
      <c r="B305" s="11" t="s">
        <v>1205</v>
      </c>
      <c r="C305" s="19">
        <v>1980</v>
      </c>
      <c r="D305" s="75" t="s">
        <v>916</v>
      </c>
      <c r="E305" s="95">
        <v>270000</v>
      </c>
      <c r="F305" s="97">
        <v>0</v>
      </c>
      <c r="G305" s="97">
        <v>0</v>
      </c>
      <c r="H305" s="95">
        <f t="shared" si="8"/>
        <v>270000</v>
      </c>
      <c r="I305" s="92"/>
      <c r="J305" s="92"/>
    </row>
    <row r="306" spans="1:10" ht="19.5" customHeight="1">
      <c r="A306" s="72">
        <v>6</v>
      </c>
      <c r="B306" s="11" t="s">
        <v>1206</v>
      </c>
      <c r="C306" s="19">
        <v>1954</v>
      </c>
      <c r="D306" s="75" t="s">
        <v>969</v>
      </c>
      <c r="E306" s="95">
        <v>270000</v>
      </c>
      <c r="F306" s="97">
        <v>0</v>
      </c>
      <c r="G306" s="97">
        <v>0</v>
      </c>
      <c r="H306" s="95">
        <f t="shared" si="8"/>
        <v>270000</v>
      </c>
      <c r="I306" s="92"/>
      <c r="J306" s="92"/>
    </row>
    <row r="307" spans="1:10" ht="19.5" customHeight="1">
      <c r="A307" s="72">
        <v>7</v>
      </c>
      <c r="B307" s="11" t="s">
        <v>1207</v>
      </c>
      <c r="C307" s="19">
        <v>1967</v>
      </c>
      <c r="D307" s="75" t="s">
        <v>642</v>
      </c>
      <c r="E307" s="95">
        <v>270000</v>
      </c>
      <c r="F307" s="97">
        <v>0</v>
      </c>
      <c r="G307" s="97">
        <v>0</v>
      </c>
      <c r="H307" s="95">
        <f t="shared" si="8"/>
        <v>270000</v>
      </c>
      <c r="I307" s="92"/>
      <c r="J307" s="92"/>
    </row>
    <row r="308" spans="1:10" ht="19.5" customHeight="1">
      <c r="A308" s="72">
        <v>8</v>
      </c>
      <c r="B308" s="11" t="s">
        <v>1208</v>
      </c>
      <c r="C308" s="19">
        <v>1954</v>
      </c>
      <c r="D308" s="75" t="s">
        <v>969</v>
      </c>
      <c r="E308" s="95">
        <v>270000</v>
      </c>
      <c r="F308" s="97">
        <v>0</v>
      </c>
      <c r="G308" s="97">
        <v>0</v>
      </c>
      <c r="H308" s="95">
        <f t="shared" si="8"/>
        <v>270000</v>
      </c>
      <c r="I308" s="92"/>
      <c r="J308" s="92"/>
    </row>
    <row r="309" spans="1:10" ht="19.5" customHeight="1">
      <c r="A309" s="72">
        <v>9</v>
      </c>
      <c r="B309" s="11" t="s">
        <v>1209</v>
      </c>
      <c r="C309" s="19">
        <v>1981</v>
      </c>
      <c r="D309" s="75" t="s">
        <v>639</v>
      </c>
      <c r="E309" s="95">
        <v>270000</v>
      </c>
      <c r="F309" s="97">
        <v>0</v>
      </c>
      <c r="G309" s="97">
        <v>0</v>
      </c>
      <c r="H309" s="95">
        <f t="shared" si="8"/>
        <v>270000</v>
      </c>
      <c r="I309" s="92"/>
      <c r="J309" s="92"/>
    </row>
    <row r="310" spans="1:10" ht="19.5" customHeight="1">
      <c r="A310" s="72">
        <v>10</v>
      </c>
      <c r="B310" s="11" t="s">
        <v>1210</v>
      </c>
      <c r="C310" s="19">
        <v>1977</v>
      </c>
      <c r="D310" s="75" t="s">
        <v>639</v>
      </c>
      <c r="E310" s="95">
        <v>270000</v>
      </c>
      <c r="F310" s="97">
        <v>0</v>
      </c>
      <c r="G310" s="97">
        <v>0</v>
      </c>
      <c r="H310" s="95">
        <f t="shared" si="8"/>
        <v>270000</v>
      </c>
      <c r="I310" s="92"/>
      <c r="J310" s="92"/>
    </row>
    <row r="311" spans="1:10" ht="19.5" customHeight="1">
      <c r="A311" s="72">
        <v>11</v>
      </c>
      <c r="B311" s="11" t="s">
        <v>1211</v>
      </c>
      <c r="C311" s="19">
        <v>1958</v>
      </c>
      <c r="D311" s="75" t="s">
        <v>644</v>
      </c>
      <c r="E311" s="95">
        <v>270000</v>
      </c>
      <c r="F311" s="97">
        <v>0</v>
      </c>
      <c r="G311" s="97">
        <v>0</v>
      </c>
      <c r="H311" s="95">
        <f t="shared" si="8"/>
        <v>270000</v>
      </c>
      <c r="I311" s="92"/>
      <c r="J311" s="92"/>
    </row>
    <row r="312" spans="1:10" ht="19.5" customHeight="1">
      <c r="A312" s="72">
        <v>12</v>
      </c>
      <c r="B312" s="11" t="s">
        <v>1212</v>
      </c>
      <c r="C312" s="19">
        <v>1992</v>
      </c>
      <c r="D312" s="75" t="s">
        <v>642</v>
      </c>
      <c r="E312" s="95">
        <v>270000</v>
      </c>
      <c r="F312" s="97">
        <v>0</v>
      </c>
      <c r="G312" s="97">
        <v>0</v>
      </c>
      <c r="H312" s="95">
        <f t="shared" si="8"/>
        <v>270000</v>
      </c>
      <c r="I312" s="92"/>
      <c r="J312" s="92"/>
    </row>
    <row r="313" spans="1:10" ht="19.5" customHeight="1">
      <c r="A313" s="72">
        <v>13</v>
      </c>
      <c r="B313" s="11" t="s">
        <v>1838</v>
      </c>
      <c r="C313" s="19">
        <v>1971</v>
      </c>
      <c r="D313" s="75" t="s">
        <v>661</v>
      </c>
      <c r="E313" s="95">
        <v>270000</v>
      </c>
      <c r="F313" s="97">
        <v>0</v>
      </c>
      <c r="G313" s="97">
        <v>0</v>
      </c>
      <c r="H313" s="95">
        <f t="shared" si="8"/>
        <v>270000</v>
      </c>
      <c r="I313" s="92"/>
      <c r="J313" s="92"/>
    </row>
    <row r="314" spans="1:10" ht="19.5" customHeight="1">
      <c r="A314" s="72">
        <v>14</v>
      </c>
      <c r="B314" s="11" t="s">
        <v>1213</v>
      </c>
      <c r="C314" s="19">
        <v>1984</v>
      </c>
      <c r="D314" s="75" t="s">
        <v>669</v>
      </c>
      <c r="E314" s="95">
        <v>270000</v>
      </c>
      <c r="F314" s="97">
        <v>0</v>
      </c>
      <c r="G314" s="97">
        <v>0</v>
      </c>
      <c r="H314" s="95">
        <f t="shared" si="8"/>
        <v>270000</v>
      </c>
      <c r="I314" s="92"/>
      <c r="J314" s="92"/>
    </row>
    <row r="315" spans="1:10" ht="19.5" customHeight="1">
      <c r="A315" s="72">
        <v>15</v>
      </c>
      <c r="B315" s="11" t="s">
        <v>1214</v>
      </c>
      <c r="C315" s="19">
        <v>1971</v>
      </c>
      <c r="D315" s="75" t="s">
        <v>639</v>
      </c>
      <c r="E315" s="95">
        <v>270000</v>
      </c>
      <c r="F315" s="97">
        <v>0</v>
      </c>
      <c r="G315" s="97">
        <v>0</v>
      </c>
      <c r="H315" s="95">
        <f t="shared" si="8"/>
        <v>270000</v>
      </c>
      <c r="I315" s="92"/>
      <c r="J315" s="92"/>
    </row>
    <row r="316" spans="1:10" ht="19.5" customHeight="1">
      <c r="A316" s="72">
        <v>16</v>
      </c>
      <c r="B316" s="11" t="s">
        <v>1215</v>
      </c>
      <c r="C316" s="19">
        <v>1957</v>
      </c>
      <c r="D316" s="75" t="s">
        <v>669</v>
      </c>
      <c r="E316" s="95">
        <v>270000</v>
      </c>
      <c r="F316" s="97">
        <v>0</v>
      </c>
      <c r="G316" s="97">
        <v>0</v>
      </c>
      <c r="H316" s="95">
        <f t="shared" si="8"/>
        <v>270000</v>
      </c>
      <c r="I316" s="92"/>
      <c r="J316" s="92"/>
    </row>
    <row r="317" spans="1:10" ht="19.5" customHeight="1">
      <c r="A317" s="72">
        <v>17</v>
      </c>
      <c r="B317" s="11" t="s">
        <v>1216</v>
      </c>
      <c r="C317" s="19">
        <v>1953</v>
      </c>
      <c r="D317" s="75" t="s">
        <v>669</v>
      </c>
      <c r="E317" s="95">
        <v>270000</v>
      </c>
      <c r="F317" s="97">
        <v>0</v>
      </c>
      <c r="G317" s="97">
        <v>0</v>
      </c>
      <c r="H317" s="95">
        <f t="shared" si="8"/>
        <v>270000</v>
      </c>
      <c r="I317" s="92"/>
      <c r="J317" s="92"/>
    </row>
    <row r="318" spans="1:10" ht="19.5" customHeight="1">
      <c r="A318" s="72">
        <v>18</v>
      </c>
      <c r="B318" s="11" t="s">
        <v>1217</v>
      </c>
      <c r="C318" s="19">
        <v>1953</v>
      </c>
      <c r="D318" s="75" t="s">
        <v>639</v>
      </c>
      <c r="E318" s="95">
        <v>270000</v>
      </c>
      <c r="F318" s="97">
        <v>0</v>
      </c>
      <c r="G318" s="97">
        <v>0</v>
      </c>
      <c r="H318" s="95">
        <f t="shared" si="8"/>
        <v>270000</v>
      </c>
      <c r="I318" s="92"/>
      <c r="J318" s="92"/>
    </row>
    <row r="319" spans="1:10" ht="19.5" customHeight="1">
      <c r="A319" s="72">
        <v>19</v>
      </c>
      <c r="B319" s="11" t="s">
        <v>1218</v>
      </c>
      <c r="C319" s="19">
        <v>1953</v>
      </c>
      <c r="D319" s="75" t="s">
        <v>669</v>
      </c>
      <c r="E319" s="95">
        <v>270000</v>
      </c>
      <c r="F319" s="97">
        <v>0</v>
      </c>
      <c r="G319" s="97">
        <v>0</v>
      </c>
      <c r="H319" s="95">
        <f t="shared" si="8"/>
        <v>270000</v>
      </c>
      <c r="I319" s="92"/>
      <c r="J319" s="92"/>
    </row>
    <row r="320" spans="1:10" ht="19.5" customHeight="1">
      <c r="A320" s="72">
        <v>20</v>
      </c>
      <c r="B320" s="11" t="s">
        <v>1219</v>
      </c>
      <c r="C320" s="19">
        <v>1952</v>
      </c>
      <c r="D320" s="75" t="s">
        <v>653</v>
      </c>
      <c r="E320" s="95">
        <v>270000</v>
      </c>
      <c r="F320" s="97">
        <v>0</v>
      </c>
      <c r="G320" s="97">
        <v>0</v>
      </c>
      <c r="H320" s="95">
        <f t="shared" si="8"/>
        <v>270000</v>
      </c>
      <c r="I320" s="92"/>
      <c r="J320" s="92"/>
    </row>
    <row r="321" spans="1:10" ht="19.5" customHeight="1">
      <c r="A321" s="72">
        <v>21</v>
      </c>
      <c r="B321" s="11" t="s">
        <v>1220</v>
      </c>
      <c r="C321" s="19">
        <v>1961</v>
      </c>
      <c r="D321" s="75" t="s">
        <v>669</v>
      </c>
      <c r="E321" s="95">
        <v>270000</v>
      </c>
      <c r="F321" s="97">
        <v>0</v>
      </c>
      <c r="G321" s="97">
        <v>0</v>
      </c>
      <c r="H321" s="95">
        <f t="shared" si="8"/>
        <v>270000</v>
      </c>
      <c r="I321" s="92"/>
      <c r="J321" s="92"/>
    </row>
    <row r="322" spans="1:10" ht="19.5" customHeight="1">
      <c r="A322" s="72">
        <v>22</v>
      </c>
      <c r="B322" s="11" t="s">
        <v>1221</v>
      </c>
      <c r="C322" s="19">
        <v>1935</v>
      </c>
      <c r="D322" s="75" t="s">
        <v>644</v>
      </c>
      <c r="E322" s="95">
        <v>270000</v>
      </c>
      <c r="F322" s="97">
        <v>0</v>
      </c>
      <c r="G322" s="97">
        <v>0</v>
      </c>
      <c r="H322" s="95">
        <f t="shared" si="8"/>
        <v>270000</v>
      </c>
      <c r="I322" s="92"/>
      <c r="J322" s="92"/>
    </row>
    <row r="323" spans="1:10" ht="19.5" customHeight="1">
      <c r="A323" s="72">
        <v>23</v>
      </c>
      <c r="B323" s="11" t="s">
        <v>1222</v>
      </c>
      <c r="C323" s="19">
        <v>1960</v>
      </c>
      <c r="D323" s="75" t="s">
        <v>669</v>
      </c>
      <c r="E323" s="95">
        <v>270000</v>
      </c>
      <c r="F323" s="97">
        <v>0</v>
      </c>
      <c r="G323" s="97">
        <v>0</v>
      </c>
      <c r="H323" s="95">
        <f t="shared" si="8"/>
        <v>270000</v>
      </c>
      <c r="I323" s="92"/>
      <c r="J323" s="92"/>
    </row>
    <row r="324" spans="1:10" ht="19.5" customHeight="1">
      <c r="A324" s="72">
        <v>24</v>
      </c>
      <c r="B324" s="11" t="s">
        <v>1839</v>
      </c>
      <c r="C324" s="19">
        <v>1970</v>
      </c>
      <c r="D324" s="75" t="s">
        <v>669</v>
      </c>
      <c r="E324" s="95">
        <v>270000</v>
      </c>
      <c r="F324" s="97">
        <v>0</v>
      </c>
      <c r="G324" s="97">
        <v>0</v>
      </c>
      <c r="H324" s="95">
        <f t="shared" si="8"/>
        <v>270000</v>
      </c>
      <c r="I324" s="92"/>
      <c r="J324" s="92"/>
    </row>
    <row r="325" spans="1:10" s="375" customFormat="1" ht="19.5" customHeight="1">
      <c r="A325" s="72">
        <v>25</v>
      </c>
      <c r="B325" s="820" t="s">
        <v>2002</v>
      </c>
      <c r="C325" s="821">
        <v>1970</v>
      </c>
      <c r="D325" s="817" t="s">
        <v>639</v>
      </c>
      <c r="E325" s="822">
        <v>540000</v>
      </c>
      <c r="F325" s="823">
        <v>0</v>
      </c>
      <c r="G325" s="823"/>
      <c r="H325" s="822">
        <f t="shared" si="8"/>
        <v>540000</v>
      </c>
      <c r="I325" s="374"/>
      <c r="J325" s="819"/>
    </row>
    <row r="326" spans="1:10" ht="19.5" customHeight="1">
      <c r="A326" s="72">
        <v>26</v>
      </c>
      <c r="B326" s="757" t="s">
        <v>1840</v>
      </c>
      <c r="C326" s="758">
        <v>1970</v>
      </c>
      <c r="D326" s="759" t="s">
        <v>669</v>
      </c>
      <c r="E326" s="760">
        <v>810000</v>
      </c>
      <c r="F326" s="761">
        <v>0</v>
      </c>
      <c r="G326" s="761">
        <v>0</v>
      </c>
      <c r="H326" s="760">
        <f t="shared" si="8"/>
        <v>810000</v>
      </c>
      <c r="I326" s="92"/>
      <c r="J326" s="92"/>
    </row>
    <row r="327" spans="1:10" ht="19.5" customHeight="1">
      <c r="A327" s="72">
        <v>27</v>
      </c>
      <c r="B327" s="762" t="s">
        <v>1223</v>
      </c>
      <c r="C327" s="763">
        <v>1965</v>
      </c>
      <c r="D327" s="759" t="s">
        <v>642</v>
      </c>
      <c r="E327" s="760">
        <v>540000</v>
      </c>
      <c r="F327" s="761">
        <v>0</v>
      </c>
      <c r="G327" s="761">
        <v>0</v>
      </c>
      <c r="H327" s="760">
        <f t="shared" si="8"/>
        <v>540000</v>
      </c>
      <c r="I327" s="92"/>
      <c r="J327" s="92"/>
    </row>
    <row r="328" spans="1:10" ht="19.5" customHeight="1">
      <c r="A328" s="72">
        <v>28</v>
      </c>
      <c r="B328" s="12" t="s">
        <v>1841</v>
      </c>
      <c r="C328" s="20">
        <v>1985</v>
      </c>
      <c r="D328" s="75" t="s">
        <v>916</v>
      </c>
      <c r="E328" s="95">
        <v>270000</v>
      </c>
      <c r="F328" s="97">
        <v>0</v>
      </c>
      <c r="G328" s="97">
        <v>0</v>
      </c>
      <c r="H328" s="95">
        <f t="shared" si="8"/>
        <v>270000</v>
      </c>
      <c r="I328" s="92"/>
      <c r="J328" s="92"/>
    </row>
    <row r="329" spans="1:10" ht="19.5" customHeight="1">
      <c r="A329" s="72">
        <v>29</v>
      </c>
      <c r="B329" s="12" t="s">
        <v>1224</v>
      </c>
      <c r="C329" s="20">
        <v>1980</v>
      </c>
      <c r="D329" s="75" t="s">
        <v>651</v>
      </c>
      <c r="E329" s="95">
        <v>270000</v>
      </c>
      <c r="F329" s="97">
        <v>0</v>
      </c>
      <c r="G329" s="97">
        <v>0</v>
      </c>
      <c r="H329" s="95">
        <f t="shared" si="8"/>
        <v>270000</v>
      </c>
      <c r="I329" s="92"/>
      <c r="J329" s="92"/>
    </row>
    <row r="330" spans="1:10" ht="19.5" customHeight="1">
      <c r="A330" s="72">
        <v>30</v>
      </c>
      <c r="B330" s="12" t="s">
        <v>1225</v>
      </c>
      <c r="C330" s="20">
        <v>1959</v>
      </c>
      <c r="D330" s="75" t="s">
        <v>669</v>
      </c>
      <c r="E330" s="95">
        <v>270000</v>
      </c>
      <c r="F330" s="97">
        <v>0</v>
      </c>
      <c r="G330" s="97">
        <v>0</v>
      </c>
      <c r="H330" s="95">
        <f t="shared" si="8"/>
        <v>270000</v>
      </c>
      <c r="I330" s="92"/>
      <c r="J330" s="92"/>
    </row>
    <row r="331" spans="1:10" ht="19.5" customHeight="1">
      <c r="A331" s="72">
        <v>31</v>
      </c>
      <c r="B331" s="12" t="s">
        <v>979</v>
      </c>
      <c r="C331" s="20">
        <v>1980</v>
      </c>
      <c r="D331" s="75" t="s">
        <v>916</v>
      </c>
      <c r="E331" s="95">
        <v>270000</v>
      </c>
      <c r="F331" s="97">
        <v>0</v>
      </c>
      <c r="G331" s="97">
        <v>0</v>
      </c>
      <c r="H331" s="95">
        <f t="shared" si="8"/>
        <v>270000</v>
      </c>
      <c r="I331" s="92"/>
      <c r="J331" s="92"/>
    </row>
    <row r="332" spans="1:10" ht="19.5" customHeight="1">
      <c r="A332" s="72">
        <v>32</v>
      </c>
      <c r="B332" s="12" t="s">
        <v>1446</v>
      </c>
      <c r="C332" s="20">
        <v>1971</v>
      </c>
      <c r="D332" s="75" t="s">
        <v>969</v>
      </c>
      <c r="E332" s="95">
        <v>270000</v>
      </c>
      <c r="F332" s="234">
        <v>0</v>
      </c>
      <c r="G332" s="97">
        <v>0</v>
      </c>
      <c r="H332" s="95">
        <f t="shared" si="8"/>
        <v>270000</v>
      </c>
      <c r="I332" s="92"/>
      <c r="J332" s="92"/>
    </row>
    <row r="333" spans="1:10" ht="19.5" customHeight="1">
      <c r="A333" s="72">
        <v>33</v>
      </c>
      <c r="B333" s="12" t="s">
        <v>1447</v>
      </c>
      <c r="C333" s="20">
        <v>1953</v>
      </c>
      <c r="D333" s="75" t="s">
        <v>639</v>
      </c>
      <c r="E333" s="95">
        <v>270000</v>
      </c>
      <c r="F333" s="416">
        <v>0</v>
      </c>
      <c r="G333" s="126">
        <v>0</v>
      </c>
      <c r="H333" s="95">
        <f t="shared" si="8"/>
        <v>270000</v>
      </c>
      <c r="I333" s="92"/>
      <c r="J333" s="92"/>
    </row>
    <row r="334" spans="1:10" ht="19.5" customHeight="1">
      <c r="A334" s="72">
        <v>34</v>
      </c>
      <c r="B334" s="12" t="s">
        <v>1356</v>
      </c>
      <c r="C334" s="20">
        <v>1960</v>
      </c>
      <c r="D334" s="75" t="s">
        <v>969</v>
      </c>
      <c r="E334" s="95">
        <v>270000</v>
      </c>
      <c r="F334" s="118">
        <v>0</v>
      </c>
      <c r="G334" s="97">
        <v>0</v>
      </c>
      <c r="H334" s="95">
        <f t="shared" si="8"/>
        <v>270000</v>
      </c>
      <c r="I334" s="92"/>
      <c r="J334" s="92"/>
    </row>
    <row r="335" spans="1:10" ht="19.5" customHeight="1">
      <c r="A335" s="72">
        <v>35</v>
      </c>
      <c r="B335" s="12" t="s">
        <v>1448</v>
      </c>
      <c r="C335" s="20">
        <v>1955</v>
      </c>
      <c r="D335" s="75" t="s">
        <v>661</v>
      </c>
      <c r="E335" s="95">
        <v>270000</v>
      </c>
      <c r="F335" s="97">
        <v>0</v>
      </c>
      <c r="G335" s="97">
        <v>0</v>
      </c>
      <c r="H335" s="95">
        <f t="shared" si="8"/>
        <v>270000</v>
      </c>
      <c r="I335" s="92"/>
      <c r="J335" s="92"/>
    </row>
    <row r="336" spans="1:10" ht="19.5" customHeight="1">
      <c r="A336" s="72">
        <v>36</v>
      </c>
      <c r="B336" s="40" t="s">
        <v>1449</v>
      </c>
      <c r="C336" s="39">
        <v>1957</v>
      </c>
      <c r="D336" s="139" t="s">
        <v>649</v>
      </c>
      <c r="E336" s="95">
        <v>270000</v>
      </c>
      <c r="F336" s="97">
        <v>0</v>
      </c>
      <c r="G336" s="97">
        <v>0</v>
      </c>
      <c r="H336" s="95">
        <f t="shared" si="8"/>
        <v>270000</v>
      </c>
      <c r="I336" s="92"/>
      <c r="J336" s="92"/>
    </row>
    <row r="337" spans="1:10" ht="19.5" customHeight="1">
      <c r="A337" s="72">
        <v>37</v>
      </c>
      <c r="B337" s="40" t="s">
        <v>1096</v>
      </c>
      <c r="C337" s="39">
        <v>1985</v>
      </c>
      <c r="D337" s="139" t="s">
        <v>969</v>
      </c>
      <c r="E337" s="95">
        <v>270000</v>
      </c>
      <c r="F337" s="97">
        <v>0</v>
      </c>
      <c r="G337" s="97">
        <v>0</v>
      </c>
      <c r="H337" s="95">
        <f t="shared" si="8"/>
        <v>270000</v>
      </c>
      <c r="I337" s="150"/>
      <c r="J337" s="150"/>
    </row>
    <row r="338" spans="1:10" ht="19.5" customHeight="1">
      <c r="A338" s="72">
        <v>38</v>
      </c>
      <c r="B338" s="40" t="s">
        <v>2022</v>
      </c>
      <c r="C338" s="39">
        <v>1948</v>
      </c>
      <c r="D338" s="139" t="s">
        <v>653</v>
      </c>
      <c r="E338" s="95">
        <v>270000</v>
      </c>
      <c r="F338" s="97">
        <v>0</v>
      </c>
      <c r="G338" s="97">
        <v>0</v>
      </c>
      <c r="H338" s="95">
        <f t="shared" si="8"/>
        <v>270000</v>
      </c>
      <c r="I338" s="150"/>
      <c r="J338" s="150"/>
    </row>
    <row r="339" spans="1:10" ht="19.5" customHeight="1">
      <c r="A339" s="72">
        <v>39</v>
      </c>
      <c r="B339" s="11" t="s">
        <v>961</v>
      </c>
      <c r="C339" s="19">
        <v>1932</v>
      </c>
      <c r="D339" s="73" t="s">
        <v>661</v>
      </c>
      <c r="E339" s="70">
        <v>270000</v>
      </c>
      <c r="F339" s="97">
        <v>0</v>
      </c>
      <c r="G339" s="97">
        <v>0</v>
      </c>
      <c r="H339" s="70">
        <v>270000</v>
      </c>
      <c r="I339" s="74"/>
      <c r="J339" s="74"/>
    </row>
    <row r="340" spans="1:10" ht="19.5" customHeight="1">
      <c r="A340" s="76"/>
      <c r="B340" s="1622" t="s">
        <v>2672</v>
      </c>
      <c r="C340" s="1623"/>
      <c r="D340" s="1623"/>
      <c r="E340" s="65">
        <f>SUM(E301:E339)</f>
        <v>11610000</v>
      </c>
      <c r="F340" s="230">
        <v>0</v>
      </c>
      <c r="G340" s="155">
        <v>0</v>
      </c>
      <c r="H340" s="65">
        <f>SUM(E340:G340)</f>
        <v>11610000</v>
      </c>
      <c r="I340" s="66"/>
      <c r="J340" s="67"/>
    </row>
    <row r="341" spans="1:10" ht="19.5" customHeight="1">
      <c r="A341" s="62"/>
      <c r="B341" s="1628" t="s">
        <v>586</v>
      </c>
      <c r="C341" s="1629"/>
      <c r="D341" s="1630"/>
      <c r="E341" s="1628"/>
      <c r="F341" s="1629"/>
      <c r="G341" s="1630"/>
      <c r="H341" s="417"/>
      <c r="I341" s="158"/>
      <c r="J341" s="158"/>
    </row>
    <row r="342" spans="1:10" ht="19.5" customHeight="1">
      <c r="A342" s="1132">
        <v>1</v>
      </c>
      <c r="B342" s="1631"/>
      <c r="C342" s="1632"/>
      <c r="D342" s="1633"/>
      <c r="E342" s="139"/>
      <c r="F342" s="70"/>
      <c r="G342" s="70"/>
      <c r="H342" s="70"/>
      <c r="I342" s="158"/>
      <c r="J342" s="158"/>
    </row>
    <row r="343" spans="1:10" ht="19.5" customHeight="1">
      <c r="A343" s="11"/>
      <c r="B343" s="1622" t="s">
        <v>2672</v>
      </c>
      <c r="C343" s="1623"/>
      <c r="D343" s="1623"/>
      <c r="E343" s="65"/>
      <c r="F343" s="11"/>
      <c r="G343" s="377">
        <v>0</v>
      </c>
      <c r="H343" s="144">
        <f>SUM(H342:H342)</f>
        <v>0</v>
      </c>
      <c r="I343" s="158"/>
      <c r="J343" s="158"/>
    </row>
    <row r="344" spans="1:10" ht="19.5" customHeight="1">
      <c r="A344" s="1622" t="s">
        <v>2780</v>
      </c>
      <c r="B344" s="1623"/>
      <c r="C344" s="1623"/>
      <c r="D344" s="1623"/>
      <c r="E344" s="418">
        <f>E343+E340+E299+E281+E269+E247+E212+E200+E149+E40+E33+E26+E16+E11</f>
        <v>121365000</v>
      </c>
      <c r="F344" s="418"/>
      <c r="G344" s="418">
        <f>G343+G340+G299+G281+G269+G247+G212+G200+G149+G40+G33+G26+G16+G11</f>
        <v>2565000</v>
      </c>
      <c r="H344" s="418">
        <f>H343+H340+H299+H281+H269+H247+H212+H200+H149+H40+H33+H26+H16+H11</f>
        <v>123930000</v>
      </c>
      <c r="I344" s="252"/>
      <c r="J344" s="137"/>
    </row>
    <row r="345" spans="2:10" ht="19.5" customHeight="1">
      <c r="B345" s="1624" t="s">
        <v>1015</v>
      </c>
      <c r="C345" s="1625"/>
      <c r="D345" s="1625"/>
      <c r="E345" s="1625"/>
      <c r="F345" s="1625"/>
      <c r="G345" s="1625"/>
      <c r="H345" s="1625"/>
      <c r="I345" s="1625"/>
      <c r="J345" s="1625"/>
    </row>
    <row r="346" spans="1:10" ht="19.5" customHeight="1">
      <c r="A346" s="419"/>
      <c r="B346" s="389"/>
      <c r="C346" s="390"/>
      <c r="D346" s="1626" t="s">
        <v>1049</v>
      </c>
      <c r="E346" s="1626"/>
      <c r="F346" s="1626"/>
      <c r="G346" s="1626"/>
      <c r="H346" s="1626"/>
      <c r="I346" s="1626"/>
      <c r="J346" s="1626"/>
    </row>
    <row r="347" spans="1:12" ht="19.5" customHeight="1">
      <c r="A347" s="419"/>
      <c r="B347" s="843" t="s">
        <v>2393</v>
      </c>
      <c r="C347" s="255"/>
      <c r="D347" s="255"/>
      <c r="E347" s="255" t="s">
        <v>2736</v>
      </c>
      <c r="F347" s="255"/>
      <c r="G347" s="255"/>
      <c r="H347" s="1627" t="s">
        <v>2069</v>
      </c>
      <c r="I347" s="1627"/>
      <c r="J347" s="420"/>
      <c r="L347" s="98" t="s">
        <v>1297</v>
      </c>
    </row>
    <row r="348" spans="1:10" ht="19.5" customHeight="1">
      <c r="A348" s="419"/>
      <c r="B348" s="391"/>
      <c r="C348" s="390"/>
      <c r="D348" s="392"/>
      <c r="E348" s="391"/>
      <c r="F348" s="391"/>
      <c r="G348" s="391"/>
      <c r="H348" s="391"/>
      <c r="I348" s="391"/>
      <c r="J348" s="391"/>
    </row>
    <row r="349" spans="1:10" ht="19.5" customHeight="1">
      <c r="A349" s="419"/>
      <c r="B349" s="391"/>
      <c r="C349" s="390"/>
      <c r="D349" s="392"/>
      <c r="E349" s="391"/>
      <c r="F349" s="391"/>
      <c r="G349" s="391"/>
      <c r="H349" s="391"/>
      <c r="I349" s="391" t="s">
        <v>1297</v>
      </c>
      <c r="J349" s="391"/>
    </row>
    <row r="350" spans="1:10" ht="19.5" customHeight="1">
      <c r="A350" s="419"/>
      <c r="B350" s="842" t="s">
        <v>2067</v>
      </c>
      <c r="C350" s="256"/>
      <c r="D350" s="1619" t="s">
        <v>909</v>
      </c>
      <c r="E350" s="1619"/>
      <c r="F350" s="1619"/>
      <c r="G350" s="421"/>
      <c r="H350" s="421"/>
      <c r="I350" s="420"/>
      <c r="J350" s="420"/>
    </row>
    <row r="351" spans="1:10" ht="19.5" customHeight="1">
      <c r="A351" s="419"/>
      <c r="B351" s="257"/>
      <c r="C351" s="1620"/>
      <c r="D351" s="1620"/>
      <c r="E351" s="1620"/>
      <c r="F351" s="1621"/>
      <c r="G351" s="1621"/>
      <c r="H351" s="1621"/>
      <c r="I351" s="420"/>
      <c r="J351" s="420"/>
    </row>
    <row r="352" spans="1:10" ht="19.5" customHeight="1">
      <c r="A352" s="419"/>
      <c r="B352" s="1618" t="s">
        <v>585</v>
      </c>
      <c r="C352" s="1618"/>
      <c r="D352" s="1618"/>
      <c r="E352" s="1618"/>
      <c r="F352" s="1618"/>
      <c r="G352" s="1618"/>
      <c r="H352" s="1618"/>
      <c r="I352" s="420"/>
      <c r="J352" s="420"/>
    </row>
    <row r="353" spans="1:10" ht="19.5" customHeight="1">
      <c r="A353" s="419"/>
      <c r="B353" s="141" t="s">
        <v>584</v>
      </c>
      <c r="C353" s="1618" t="s">
        <v>607</v>
      </c>
      <c r="D353" s="1618"/>
      <c r="E353" s="1618"/>
      <c r="F353" s="1618"/>
      <c r="G353" s="1618"/>
      <c r="H353" s="1618"/>
      <c r="I353" s="259"/>
      <c r="J353" s="258"/>
    </row>
  </sheetData>
  <mergeCells count="38">
    <mergeCell ref="A3:I3"/>
    <mergeCell ref="J6:J7"/>
    <mergeCell ref="A11:C11"/>
    <mergeCell ref="B12:D12"/>
    <mergeCell ref="A4:J4"/>
    <mergeCell ref="A5:B5"/>
    <mergeCell ref="A6:A7"/>
    <mergeCell ref="B6:B7"/>
    <mergeCell ref="C6:C7"/>
    <mergeCell ref="D6:D7"/>
    <mergeCell ref="B17:D17"/>
    <mergeCell ref="A26:C26"/>
    <mergeCell ref="A33:C33"/>
    <mergeCell ref="I6:I7"/>
    <mergeCell ref="E6:E7"/>
    <mergeCell ref="F6:G6"/>
    <mergeCell ref="H6:H7"/>
    <mergeCell ref="A40:C40"/>
    <mergeCell ref="A200:C200"/>
    <mergeCell ref="B201:D201"/>
    <mergeCell ref="A213:E213"/>
    <mergeCell ref="B247:D247"/>
    <mergeCell ref="A269:C269"/>
    <mergeCell ref="B299:D299"/>
    <mergeCell ref="B341:D341"/>
    <mergeCell ref="E341:G341"/>
    <mergeCell ref="B343:D343"/>
    <mergeCell ref="B340:D340"/>
    <mergeCell ref="B342:D342"/>
    <mergeCell ref="A344:D344"/>
    <mergeCell ref="B345:J345"/>
    <mergeCell ref="D346:J346"/>
    <mergeCell ref="H347:I347"/>
    <mergeCell ref="C353:H353"/>
    <mergeCell ref="D350:F350"/>
    <mergeCell ref="C351:E351"/>
    <mergeCell ref="F351:H351"/>
    <mergeCell ref="B352:H352"/>
  </mergeCells>
  <printOptions/>
  <pageMargins left="0.25" right="0.21" top="0.35" bottom="0.22" header="0.28" footer="0.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1"/>
  <sheetViews>
    <sheetView workbookViewId="0" topLeftCell="A299">
      <selection activeCell="A312" sqref="A312:J312"/>
    </sheetView>
  </sheetViews>
  <sheetFormatPr defaultColWidth="9.00390625" defaultRowHeight="21" customHeight="1"/>
  <cols>
    <col min="1" max="1" width="4.00390625" style="171" customWidth="1"/>
    <col min="2" max="2" width="18.75390625" style="171" customWidth="1"/>
    <col min="3" max="3" width="7.25390625" style="171" customWidth="1"/>
    <col min="4" max="4" width="8.75390625" style="999" customWidth="1"/>
    <col min="5" max="5" width="11.25390625" style="171" customWidth="1"/>
    <col min="6" max="6" width="6.125" style="171" customWidth="1"/>
    <col min="7" max="7" width="8.75390625" style="171" customWidth="1"/>
    <col min="8" max="8" width="11.75390625" style="171" customWidth="1"/>
    <col min="9" max="9" width="8.00390625" style="171" customWidth="1"/>
    <col min="10" max="10" width="9.50390625" style="1000" customWidth="1"/>
    <col min="11" max="16384" width="9.00390625" style="171" customWidth="1"/>
  </cols>
  <sheetData>
    <row r="1" spans="1:10" ht="21" customHeight="1">
      <c r="A1" s="402" t="s">
        <v>2227</v>
      </c>
      <c r="B1" s="402"/>
      <c r="C1" s="274"/>
      <c r="D1" s="275"/>
      <c r="E1" s="276"/>
      <c r="F1" s="269"/>
      <c r="G1" s="277"/>
      <c r="H1" s="276"/>
      <c r="I1" s="277"/>
      <c r="J1" s="276"/>
    </row>
    <row r="2" spans="1:10" ht="21" customHeight="1">
      <c r="A2" s="1500" t="s">
        <v>634</v>
      </c>
      <c r="B2" s="1500"/>
      <c r="C2" s="274"/>
      <c r="D2" s="275"/>
      <c r="E2" s="276"/>
      <c r="F2" s="269"/>
      <c r="G2" s="277"/>
      <c r="H2" s="276"/>
      <c r="I2" s="277"/>
      <c r="J2" s="276"/>
    </row>
    <row r="3" spans="1:10" ht="21" customHeight="1">
      <c r="A3" s="278"/>
      <c r="B3" s="1672" t="s">
        <v>1315</v>
      </c>
      <c r="C3" s="1672"/>
      <c r="D3" s="1672"/>
      <c r="E3" s="1672"/>
      <c r="F3" s="1672"/>
      <c r="G3" s="1672"/>
      <c r="H3" s="1672"/>
      <c r="I3" s="1672"/>
      <c r="J3" s="1672"/>
    </row>
    <row r="4" spans="1:10" ht="21" customHeight="1">
      <c r="A4" s="279"/>
      <c r="B4" s="1617" t="s">
        <v>2523</v>
      </c>
      <c r="C4" s="1617"/>
      <c r="D4" s="1617"/>
      <c r="E4" s="1617"/>
      <c r="F4" s="1617"/>
      <c r="G4" s="1617"/>
      <c r="H4" s="1617"/>
      <c r="I4" s="1617"/>
      <c r="J4" s="276"/>
    </row>
    <row r="5" spans="1:10" ht="21" customHeight="1">
      <c r="A5" s="279"/>
      <c r="B5" s="280" t="s">
        <v>2394</v>
      </c>
      <c r="C5" s="281"/>
      <c r="D5" s="275"/>
      <c r="E5" s="282"/>
      <c r="F5" s="403"/>
      <c r="G5" s="403"/>
      <c r="H5" s="404"/>
      <c r="I5" s="403"/>
      <c r="J5" s="892"/>
    </row>
    <row r="6" spans="1:10" ht="21" customHeight="1">
      <c r="A6" s="1510" t="s">
        <v>1229</v>
      </c>
      <c r="B6" s="1510" t="s">
        <v>1230</v>
      </c>
      <c r="C6" s="1503" t="s">
        <v>1237</v>
      </c>
      <c r="D6" s="1673" t="s">
        <v>2228</v>
      </c>
      <c r="E6" s="1503" t="s">
        <v>1231</v>
      </c>
      <c r="F6" s="1505" t="s">
        <v>1232</v>
      </c>
      <c r="G6" s="1653"/>
      <c r="H6" s="1503" t="s">
        <v>1236</v>
      </c>
      <c r="I6" s="1505" t="s">
        <v>1235</v>
      </c>
      <c r="J6" s="1503" t="s">
        <v>1558</v>
      </c>
    </row>
    <row r="7" spans="1:10" ht="30.75" customHeight="1">
      <c r="A7" s="1510"/>
      <c r="B7" s="1510"/>
      <c r="C7" s="1504"/>
      <c r="D7" s="1674"/>
      <c r="E7" s="1504"/>
      <c r="F7" s="179" t="s">
        <v>1715</v>
      </c>
      <c r="G7" s="178" t="s">
        <v>1233</v>
      </c>
      <c r="H7" s="1675"/>
      <c r="I7" s="1505"/>
      <c r="J7" s="1504"/>
    </row>
    <row r="8" spans="1:10" ht="21" customHeight="1">
      <c r="A8" s="1669" t="s">
        <v>1124</v>
      </c>
      <c r="B8" s="1670"/>
      <c r="C8" s="1670"/>
      <c r="D8" s="1670"/>
      <c r="E8" s="1670"/>
      <c r="F8" s="1670"/>
      <c r="G8" s="1670"/>
      <c r="H8" s="1670"/>
      <c r="I8" s="1670"/>
      <c r="J8" s="1671"/>
    </row>
    <row r="9" spans="1:10" ht="21" customHeight="1">
      <c r="A9" s="283">
        <v>1</v>
      </c>
      <c r="B9" s="183" t="s">
        <v>2157</v>
      </c>
      <c r="C9" s="284" t="s">
        <v>324</v>
      </c>
      <c r="D9" s="285" t="s">
        <v>715</v>
      </c>
      <c r="E9" s="286">
        <v>405000</v>
      </c>
      <c r="F9" s="287"/>
      <c r="G9" s="187"/>
      <c r="H9" s="187">
        <f>E9+G9</f>
        <v>405000</v>
      </c>
      <c r="I9" s="288"/>
      <c r="J9" s="893"/>
    </row>
    <row r="10" spans="1:10" ht="21" customHeight="1">
      <c r="A10" s="283">
        <v>2</v>
      </c>
      <c r="B10" s="183" t="s">
        <v>2158</v>
      </c>
      <c r="C10" s="289" t="s">
        <v>322</v>
      </c>
      <c r="D10" s="285" t="s">
        <v>715</v>
      </c>
      <c r="E10" s="286">
        <v>405000</v>
      </c>
      <c r="F10" s="287"/>
      <c r="G10" s="187"/>
      <c r="H10" s="187">
        <f>E10+G10</f>
        <v>405000</v>
      </c>
      <c r="I10" s="288"/>
      <c r="J10" s="893"/>
    </row>
    <row r="11" spans="1:10" ht="21" customHeight="1">
      <c r="A11" s="283">
        <v>3</v>
      </c>
      <c r="B11" s="183" t="s">
        <v>2159</v>
      </c>
      <c r="C11" s="290" t="s">
        <v>323</v>
      </c>
      <c r="D11" s="285" t="s">
        <v>2161</v>
      </c>
      <c r="E11" s="286">
        <v>405000</v>
      </c>
      <c r="F11" s="287"/>
      <c r="G11" s="165"/>
      <c r="H11" s="187">
        <f>E11+G11</f>
        <v>405000</v>
      </c>
      <c r="I11" s="288"/>
      <c r="J11" s="893"/>
    </row>
    <row r="12" spans="1:10" ht="21" customHeight="1">
      <c r="A12" s="178"/>
      <c r="B12" s="291" t="s">
        <v>2672</v>
      </c>
      <c r="C12" s="292"/>
      <c r="D12" s="293"/>
      <c r="E12" s="294">
        <f>SUM(E9:E11)</f>
        <v>1215000</v>
      </c>
      <c r="F12" s="184"/>
      <c r="G12" s="295"/>
      <c r="H12" s="295">
        <f>SUM(H9:H11)</f>
        <v>1215000</v>
      </c>
      <c r="I12" s="288"/>
      <c r="J12" s="893" t="s">
        <v>1297</v>
      </c>
    </row>
    <row r="13" spans="1:10" ht="21" customHeight="1">
      <c r="A13" s="1666" t="s">
        <v>1123</v>
      </c>
      <c r="B13" s="1667"/>
      <c r="C13" s="1667"/>
      <c r="D13" s="1667"/>
      <c r="E13" s="1667"/>
      <c r="F13" s="1667"/>
      <c r="G13" s="1667"/>
      <c r="H13" s="1667"/>
      <c r="I13" s="1667"/>
      <c r="J13" s="1668"/>
    </row>
    <row r="14" spans="1:10" ht="21" customHeight="1">
      <c r="A14" s="296">
        <v>1</v>
      </c>
      <c r="B14" s="297" t="s">
        <v>839</v>
      </c>
      <c r="C14" s="296">
        <v>1972</v>
      </c>
      <c r="D14" s="298" t="s">
        <v>715</v>
      </c>
      <c r="E14" s="286">
        <v>405000</v>
      </c>
      <c r="F14" s="299"/>
      <c r="G14" s="287"/>
      <c r="H14" s="187">
        <f>E14+G14</f>
        <v>405000</v>
      </c>
      <c r="I14" s="323"/>
      <c r="J14" s="851"/>
    </row>
    <row r="15" spans="1:10" ht="21" customHeight="1">
      <c r="A15" s="296">
        <v>2</v>
      </c>
      <c r="B15" s="297" t="s">
        <v>839</v>
      </c>
      <c r="C15" s="296">
        <v>1972</v>
      </c>
      <c r="D15" s="298" t="s">
        <v>715</v>
      </c>
      <c r="E15" s="286">
        <v>405000</v>
      </c>
      <c r="F15" s="299"/>
      <c r="G15" s="287"/>
      <c r="H15" s="187">
        <f>E15+G15</f>
        <v>405000</v>
      </c>
      <c r="I15" s="323"/>
      <c r="J15" s="851"/>
    </row>
    <row r="16" spans="1:10" ht="21" customHeight="1">
      <c r="A16" s="296">
        <v>3</v>
      </c>
      <c r="B16" s="297" t="s">
        <v>840</v>
      </c>
      <c r="C16" s="296">
        <v>1945</v>
      </c>
      <c r="D16" s="298" t="s">
        <v>753</v>
      </c>
      <c r="E16" s="286">
        <v>405000</v>
      </c>
      <c r="F16" s="299"/>
      <c r="G16" s="287"/>
      <c r="H16" s="187">
        <f>E16+G16</f>
        <v>405000</v>
      </c>
      <c r="I16" s="323"/>
      <c r="J16" s="851"/>
    </row>
    <row r="17" spans="1:10" ht="21" customHeight="1">
      <c r="A17" s="296"/>
      <c r="B17" s="300" t="s">
        <v>2672</v>
      </c>
      <c r="C17" s="296"/>
      <c r="D17" s="298"/>
      <c r="E17" s="309">
        <f>SUM(E14:E16)</f>
        <v>1215000</v>
      </c>
      <c r="F17" s="301"/>
      <c r="G17" s="302"/>
      <c r="H17" s="216">
        <f>SUM(H14:H16)</f>
        <v>1215000</v>
      </c>
      <c r="I17" s="323"/>
      <c r="J17" s="851"/>
    </row>
    <row r="18" spans="1:10" ht="21" customHeight="1">
      <c r="A18" s="1669" t="s">
        <v>82</v>
      </c>
      <c r="B18" s="1670"/>
      <c r="C18" s="1670"/>
      <c r="D18" s="1670"/>
      <c r="E18" s="1670"/>
      <c r="F18" s="1670"/>
      <c r="G18" s="1670"/>
      <c r="H18" s="1670"/>
      <c r="I18" s="1670"/>
      <c r="J18" s="1671"/>
    </row>
    <row r="19" spans="1:10" ht="21" customHeight="1">
      <c r="A19" s="185">
        <v>1</v>
      </c>
      <c r="B19" s="303" t="s">
        <v>732</v>
      </c>
      <c r="C19" s="185">
        <v>1982</v>
      </c>
      <c r="D19" s="304" t="s">
        <v>684</v>
      </c>
      <c r="E19" s="310">
        <v>270000</v>
      </c>
      <c r="F19" s="305"/>
      <c r="G19" s="305"/>
      <c r="H19" s="310">
        <f aca="true" t="shared" si="0" ref="H19:H24">E19+G19</f>
        <v>270000</v>
      </c>
      <c r="I19" s="323"/>
      <c r="J19" s="851"/>
    </row>
    <row r="20" spans="1:10" ht="21" customHeight="1">
      <c r="A20" s="185">
        <v>2</v>
      </c>
      <c r="B20" s="297" t="s">
        <v>841</v>
      </c>
      <c r="C20" s="296">
        <v>1987</v>
      </c>
      <c r="D20" s="298" t="s">
        <v>842</v>
      </c>
      <c r="E20" s="310">
        <v>270000</v>
      </c>
      <c r="F20" s="297"/>
      <c r="G20" s="297"/>
      <c r="H20" s="310">
        <f t="shared" si="0"/>
        <v>270000</v>
      </c>
      <c r="I20" s="323"/>
      <c r="J20" s="851"/>
    </row>
    <row r="21" spans="1:10" ht="21" customHeight="1">
      <c r="A21" s="185">
        <v>3</v>
      </c>
      <c r="B21" s="297" t="s">
        <v>844</v>
      </c>
      <c r="C21" s="296">
        <v>1977</v>
      </c>
      <c r="D21" s="298" t="s">
        <v>673</v>
      </c>
      <c r="E21" s="310">
        <v>270000</v>
      </c>
      <c r="F21" s="297"/>
      <c r="G21" s="297"/>
      <c r="H21" s="310">
        <f t="shared" si="0"/>
        <v>270000</v>
      </c>
      <c r="I21" s="323"/>
      <c r="J21" s="851"/>
    </row>
    <row r="22" spans="1:10" ht="21" customHeight="1">
      <c r="A22" s="185">
        <v>4</v>
      </c>
      <c r="B22" s="297" t="s">
        <v>845</v>
      </c>
      <c r="C22" s="296">
        <v>1972</v>
      </c>
      <c r="D22" s="298" t="s">
        <v>673</v>
      </c>
      <c r="E22" s="310">
        <v>270000</v>
      </c>
      <c r="F22" s="297"/>
      <c r="G22" s="297"/>
      <c r="H22" s="310">
        <f t="shared" si="0"/>
        <v>270000</v>
      </c>
      <c r="I22" s="323"/>
      <c r="J22" s="851"/>
    </row>
    <row r="23" spans="1:10" ht="21" customHeight="1">
      <c r="A23" s="185">
        <v>5</v>
      </c>
      <c r="B23" s="297" t="s">
        <v>83</v>
      </c>
      <c r="C23" s="296">
        <v>1989</v>
      </c>
      <c r="D23" s="298" t="s">
        <v>680</v>
      </c>
      <c r="E23" s="310">
        <v>270000</v>
      </c>
      <c r="F23" s="297"/>
      <c r="G23" s="306"/>
      <c r="H23" s="310">
        <f t="shared" si="0"/>
        <v>270000</v>
      </c>
      <c r="I23" s="323"/>
      <c r="J23" s="851"/>
    </row>
    <row r="24" spans="1:10" ht="21" customHeight="1">
      <c r="A24" s="185">
        <v>6</v>
      </c>
      <c r="B24" s="297" t="s">
        <v>855</v>
      </c>
      <c r="C24" s="296">
        <v>1966</v>
      </c>
      <c r="D24" s="298" t="s">
        <v>762</v>
      </c>
      <c r="E24" s="310">
        <v>270000</v>
      </c>
      <c r="F24" s="297"/>
      <c r="G24" s="297"/>
      <c r="H24" s="310">
        <f t="shared" si="0"/>
        <v>270000</v>
      </c>
      <c r="I24" s="323"/>
      <c r="J24" s="851"/>
    </row>
    <row r="25" spans="1:10" ht="21" customHeight="1">
      <c r="A25" s="185"/>
      <c r="B25" s="300" t="s">
        <v>2672</v>
      </c>
      <c r="C25" s="307"/>
      <c r="D25" s="308"/>
      <c r="E25" s="309">
        <f>SUM(E19:E24)</f>
        <v>1620000</v>
      </c>
      <c r="F25" s="300"/>
      <c r="G25" s="300"/>
      <c r="H25" s="305">
        <f>SUM(H19:H24)</f>
        <v>1620000</v>
      </c>
      <c r="I25" s="323"/>
      <c r="J25" s="851"/>
    </row>
    <row r="26" spans="1:10" ht="21" customHeight="1">
      <c r="A26" s="1505" t="s">
        <v>464</v>
      </c>
      <c r="B26" s="1506"/>
      <c r="C26" s="1506"/>
      <c r="D26" s="1653"/>
      <c r="E26" s="313" t="s">
        <v>1297</v>
      </c>
      <c r="F26" s="313"/>
      <c r="G26" s="313"/>
      <c r="H26" s="313"/>
      <c r="I26" s="181"/>
      <c r="J26" s="851"/>
    </row>
    <row r="27" spans="1:10" ht="21" customHeight="1">
      <c r="A27" s="185">
        <v>1</v>
      </c>
      <c r="B27" s="303" t="s">
        <v>2614</v>
      </c>
      <c r="C27" s="185">
        <v>1986</v>
      </c>
      <c r="D27" s="304" t="s">
        <v>693</v>
      </c>
      <c r="E27" s="310">
        <v>540000</v>
      </c>
      <c r="F27" s="310"/>
      <c r="G27" s="310"/>
      <c r="H27" s="310">
        <v>540000</v>
      </c>
      <c r="I27" s="323"/>
      <c r="J27" s="851"/>
    </row>
    <row r="28" spans="1:10" ht="21" customHeight="1">
      <c r="A28" s="296">
        <v>2</v>
      </c>
      <c r="B28" s="297" t="s">
        <v>145</v>
      </c>
      <c r="C28" s="296">
        <v>1969</v>
      </c>
      <c r="D28" s="298" t="s">
        <v>696</v>
      </c>
      <c r="E28" s="310">
        <v>540000</v>
      </c>
      <c r="F28" s="297"/>
      <c r="G28" s="297"/>
      <c r="H28" s="286">
        <v>540000</v>
      </c>
      <c r="I28" s="323"/>
      <c r="J28" s="851"/>
    </row>
    <row r="29" spans="1:10" ht="21" customHeight="1">
      <c r="A29" s="185">
        <v>3</v>
      </c>
      <c r="B29" s="297" t="s">
        <v>843</v>
      </c>
      <c r="C29" s="296">
        <v>1975</v>
      </c>
      <c r="D29" s="298" t="s">
        <v>696</v>
      </c>
      <c r="E29" s="310">
        <v>540000</v>
      </c>
      <c r="F29" s="297"/>
      <c r="G29" s="297"/>
      <c r="H29" s="286">
        <v>540000</v>
      </c>
      <c r="I29" s="323"/>
      <c r="J29" s="851"/>
    </row>
    <row r="30" spans="1:10" ht="21" customHeight="1">
      <c r="A30" s="296">
        <v>4</v>
      </c>
      <c r="B30" s="297" t="s">
        <v>716</v>
      </c>
      <c r="C30" s="296">
        <v>1978</v>
      </c>
      <c r="D30" s="298" t="s">
        <v>696</v>
      </c>
      <c r="E30" s="310">
        <v>540000</v>
      </c>
      <c r="F30" s="297"/>
      <c r="G30" s="306"/>
      <c r="H30" s="286">
        <v>540000</v>
      </c>
      <c r="I30" s="323"/>
      <c r="J30" s="851"/>
    </row>
    <row r="31" spans="1:10" ht="21" customHeight="1">
      <c r="A31" s="185">
        <v>5</v>
      </c>
      <c r="B31" s="297" t="s">
        <v>732</v>
      </c>
      <c r="C31" s="296">
        <v>1969</v>
      </c>
      <c r="D31" s="298" t="s">
        <v>673</v>
      </c>
      <c r="E31" s="310">
        <v>540000</v>
      </c>
      <c r="F31" s="297"/>
      <c r="G31" s="297"/>
      <c r="H31" s="286">
        <v>540000</v>
      </c>
      <c r="I31" s="323"/>
      <c r="J31" s="851"/>
    </row>
    <row r="32" spans="1:10" ht="21" customHeight="1">
      <c r="A32" s="296">
        <v>6</v>
      </c>
      <c r="B32" s="297" t="s">
        <v>84</v>
      </c>
      <c r="C32" s="296">
        <v>1970</v>
      </c>
      <c r="D32" s="298" t="s">
        <v>715</v>
      </c>
      <c r="E32" s="310">
        <v>540000</v>
      </c>
      <c r="F32" s="297"/>
      <c r="G32" s="306"/>
      <c r="H32" s="286">
        <v>540000</v>
      </c>
      <c r="I32" s="323"/>
      <c r="J32" s="851"/>
    </row>
    <row r="33" spans="1:10" ht="21" customHeight="1">
      <c r="A33" s="185">
        <v>7</v>
      </c>
      <c r="B33" s="297" t="s">
        <v>2121</v>
      </c>
      <c r="C33" s="296">
        <v>1977</v>
      </c>
      <c r="D33" s="298" t="s">
        <v>723</v>
      </c>
      <c r="E33" s="310">
        <v>540000</v>
      </c>
      <c r="F33" s="297"/>
      <c r="G33" s="306"/>
      <c r="H33" s="286">
        <v>540000</v>
      </c>
      <c r="I33" s="323"/>
      <c r="J33" s="851"/>
    </row>
    <row r="34" spans="1:10" ht="21" customHeight="1">
      <c r="A34" s="296">
        <v>8</v>
      </c>
      <c r="B34" s="297" t="s">
        <v>850</v>
      </c>
      <c r="C34" s="296">
        <v>1983</v>
      </c>
      <c r="D34" s="298" t="s">
        <v>723</v>
      </c>
      <c r="E34" s="310">
        <v>540000</v>
      </c>
      <c r="F34" s="297"/>
      <c r="G34" s="306"/>
      <c r="H34" s="286">
        <v>540000</v>
      </c>
      <c r="I34" s="323"/>
      <c r="J34" s="851"/>
    </row>
    <row r="35" spans="1:10" ht="21" customHeight="1">
      <c r="A35" s="185">
        <v>9</v>
      </c>
      <c r="B35" s="297" t="s">
        <v>2202</v>
      </c>
      <c r="C35" s="296">
        <v>1978</v>
      </c>
      <c r="D35" s="298" t="s">
        <v>750</v>
      </c>
      <c r="E35" s="310">
        <v>540000</v>
      </c>
      <c r="F35" s="297"/>
      <c r="G35" s="306"/>
      <c r="H35" s="328">
        <v>540000</v>
      </c>
      <c r="I35" s="323"/>
      <c r="J35" s="851"/>
    </row>
    <row r="36" spans="1:10" ht="21" customHeight="1">
      <c r="A36" s="296">
        <v>10</v>
      </c>
      <c r="B36" s="297" t="s">
        <v>851</v>
      </c>
      <c r="C36" s="296">
        <v>1966</v>
      </c>
      <c r="D36" s="298" t="s">
        <v>753</v>
      </c>
      <c r="E36" s="310">
        <v>540000</v>
      </c>
      <c r="F36" s="297"/>
      <c r="G36" s="306"/>
      <c r="H36" s="286">
        <v>540000</v>
      </c>
      <c r="I36" s="323"/>
      <c r="J36" s="851"/>
    </row>
    <row r="37" spans="1:10" ht="21" customHeight="1">
      <c r="A37" s="185">
        <v>11</v>
      </c>
      <c r="B37" s="297" t="s">
        <v>304</v>
      </c>
      <c r="C37" s="296">
        <v>1977</v>
      </c>
      <c r="D37" s="298" t="s">
        <v>753</v>
      </c>
      <c r="E37" s="310">
        <v>540000</v>
      </c>
      <c r="F37" s="297"/>
      <c r="G37" s="306"/>
      <c r="H37" s="286">
        <v>540000</v>
      </c>
      <c r="I37" s="323"/>
      <c r="J37" s="851"/>
    </row>
    <row r="38" spans="1:10" ht="21" customHeight="1">
      <c r="A38" s="296">
        <v>12</v>
      </c>
      <c r="B38" s="297" t="s">
        <v>853</v>
      </c>
      <c r="C38" s="296">
        <v>1973</v>
      </c>
      <c r="D38" s="298" t="s">
        <v>680</v>
      </c>
      <c r="E38" s="310">
        <v>540000</v>
      </c>
      <c r="F38" s="297"/>
      <c r="G38" s="297"/>
      <c r="H38" s="286">
        <v>540000</v>
      </c>
      <c r="I38" s="323"/>
      <c r="J38" s="851"/>
    </row>
    <row r="39" spans="1:10" ht="21" customHeight="1">
      <c r="A39" s="311">
        <v>13</v>
      </c>
      <c r="B39" s="297" t="s">
        <v>887</v>
      </c>
      <c r="C39" s="296">
        <v>1966</v>
      </c>
      <c r="D39" s="298" t="s">
        <v>753</v>
      </c>
      <c r="E39" s="310">
        <v>540000</v>
      </c>
      <c r="F39" s="297"/>
      <c r="G39" s="306"/>
      <c r="H39" s="286">
        <f>SUM(E39:G39)</f>
        <v>540000</v>
      </c>
      <c r="I39" s="329"/>
      <c r="J39" s="851"/>
    </row>
    <row r="40" spans="1:10" ht="21" customHeight="1">
      <c r="A40" s="311"/>
      <c r="B40" s="300" t="s">
        <v>2672</v>
      </c>
      <c r="C40" s="296"/>
      <c r="D40" s="298"/>
      <c r="E40" s="309">
        <f>SUM(E27:E39)</f>
        <v>7020000</v>
      </c>
      <c r="F40" s="301"/>
      <c r="G40" s="312"/>
      <c r="H40" s="216">
        <f>E40+G40</f>
        <v>7020000</v>
      </c>
      <c r="I40" s="323"/>
      <c r="J40" s="851"/>
    </row>
    <row r="41" spans="1:10" ht="21" customHeight="1">
      <c r="A41" s="1669" t="s">
        <v>1125</v>
      </c>
      <c r="B41" s="1670"/>
      <c r="C41" s="1670"/>
      <c r="D41" s="1670"/>
      <c r="E41" s="1670"/>
      <c r="F41" s="1670"/>
      <c r="G41" s="1670"/>
      <c r="H41" s="1670"/>
      <c r="I41" s="1670"/>
      <c r="J41" s="1671"/>
    </row>
    <row r="42" spans="1:10" ht="21" customHeight="1">
      <c r="A42" s="296">
        <v>1</v>
      </c>
      <c r="B42" s="297" t="s">
        <v>670</v>
      </c>
      <c r="C42" s="296">
        <v>1936</v>
      </c>
      <c r="D42" s="298" t="s">
        <v>671</v>
      </c>
      <c r="E42" s="286">
        <v>405000</v>
      </c>
      <c r="F42" s="287"/>
      <c r="G42" s="189"/>
      <c r="H42" s="187">
        <f aca="true" t="shared" si="1" ref="H42:H48">E42+G42</f>
        <v>405000</v>
      </c>
      <c r="I42" s="323"/>
      <c r="J42" s="851"/>
    </row>
    <row r="43" spans="1:10" ht="21" customHeight="1">
      <c r="A43" s="296">
        <v>2</v>
      </c>
      <c r="B43" s="297" t="s">
        <v>672</v>
      </c>
      <c r="C43" s="296">
        <v>1940</v>
      </c>
      <c r="D43" s="298" t="s">
        <v>673</v>
      </c>
      <c r="E43" s="286">
        <v>405000</v>
      </c>
      <c r="F43" s="287"/>
      <c r="G43" s="189"/>
      <c r="H43" s="187">
        <f t="shared" si="1"/>
        <v>405000</v>
      </c>
      <c r="I43" s="323"/>
      <c r="J43" s="851"/>
    </row>
    <row r="44" spans="1:10" ht="21" customHeight="1">
      <c r="A44" s="296">
        <v>3</v>
      </c>
      <c r="B44" s="297" t="s">
        <v>674</v>
      </c>
      <c r="C44" s="296">
        <v>1939</v>
      </c>
      <c r="D44" s="298" t="s">
        <v>675</v>
      </c>
      <c r="E44" s="286">
        <v>405000</v>
      </c>
      <c r="F44" s="287"/>
      <c r="G44" s="189"/>
      <c r="H44" s="187">
        <f t="shared" si="1"/>
        <v>405000</v>
      </c>
      <c r="I44" s="323"/>
      <c r="J44" s="851"/>
    </row>
    <row r="45" spans="1:10" ht="21" customHeight="1">
      <c r="A45" s="296">
        <v>4</v>
      </c>
      <c r="B45" s="297" t="s">
        <v>676</v>
      </c>
      <c r="C45" s="296">
        <v>1943</v>
      </c>
      <c r="D45" s="298" t="s">
        <v>677</v>
      </c>
      <c r="E45" s="286">
        <v>405000</v>
      </c>
      <c r="F45" s="287"/>
      <c r="G45" s="189"/>
      <c r="H45" s="187">
        <f t="shared" si="1"/>
        <v>405000</v>
      </c>
      <c r="I45" s="323"/>
      <c r="J45" s="851"/>
    </row>
    <row r="46" spans="1:10" ht="21" customHeight="1">
      <c r="A46" s="296">
        <v>5</v>
      </c>
      <c r="B46" s="297" t="s">
        <v>678</v>
      </c>
      <c r="C46" s="296">
        <v>1952</v>
      </c>
      <c r="D46" s="298" t="s">
        <v>679</v>
      </c>
      <c r="E46" s="286">
        <v>405000</v>
      </c>
      <c r="F46" s="314"/>
      <c r="G46" s="283"/>
      <c r="H46" s="187">
        <f t="shared" si="1"/>
        <v>405000</v>
      </c>
      <c r="I46" s="323"/>
      <c r="J46" s="851"/>
    </row>
    <row r="47" spans="1:10" ht="21" customHeight="1">
      <c r="A47" s="296">
        <v>6</v>
      </c>
      <c r="B47" s="297" t="s">
        <v>2280</v>
      </c>
      <c r="C47" s="296">
        <v>1939</v>
      </c>
      <c r="D47" s="298" t="s">
        <v>680</v>
      </c>
      <c r="E47" s="286">
        <v>405000</v>
      </c>
      <c r="F47" s="182"/>
      <c r="G47" s="405"/>
      <c r="H47" s="187">
        <f t="shared" si="1"/>
        <v>405000</v>
      </c>
      <c r="I47" s="323"/>
      <c r="J47" s="851"/>
    </row>
    <row r="48" spans="1:10" ht="21" customHeight="1">
      <c r="A48" s="311"/>
      <c r="B48" s="300" t="s">
        <v>2672</v>
      </c>
      <c r="C48" s="296"/>
      <c r="D48" s="298"/>
      <c r="E48" s="309">
        <f>SUM(E42:E47)</f>
        <v>2430000</v>
      </c>
      <c r="F48" s="301"/>
      <c r="G48" s="302"/>
      <c r="H48" s="216">
        <f t="shared" si="1"/>
        <v>2430000</v>
      </c>
      <c r="I48" s="323"/>
      <c r="J48" s="851"/>
    </row>
    <row r="49" spans="1:10" ht="21" customHeight="1">
      <c r="A49" s="1666" t="s">
        <v>1126</v>
      </c>
      <c r="B49" s="1667"/>
      <c r="C49" s="1667"/>
      <c r="D49" s="1667"/>
      <c r="E49" s="1667"/>
      <c r="F49" s="1667"/>
      <c r="G49" s="1667"/>
      <c r="H49" s="1667"/>
      <c r="I49" s="1667"/>
      <c r="J49" s="1668"/>
    </row>
    <row r="50" spans="1:10" ht="21" customHeight="1">
      <c r="A50" s="314">
        <v>1</v>
      </c>
      <c r="B50" s="297" t="s">
        <v>681</v>
      </c>
      <c r="C50" s="315">
        <v>1931</v>
      </c>
      <c r="D50" s="298" t="s">
        <v>673</v>
      </c>
      <c r="E50" s="286">
        <v>540000</v>
      </c>
      <c r="F50" s="297"/>
      <c r="G50" s="297"/>
      <c r="H50" s="310">
        <f>E50+G50</f>
        <v>540000</v>
      </c>
      <c r="I50" s="323"/>
      <c r="J50" s="851"/>
    </row>
    <row r="51" spans="1:10" ht="21" customHeight="1">
      <c r="A51" s="314">
        <v>2</v>
      </c>
      <c r="B51" s="297" t="s">
        <v>682</v>
      </c>
      <c r="C51" s="296">
        <v>1927</v>
      </c>
      <c r="D51" s="298" t="s">
        <v>675</v>
      </c>
      <c r="E51" s="286">
        <v>540000</v>
      </c>
      <c r="F51" s="297"/>
      <c r="G51" s="297"/>
      <c r="H51" s="310">
        <f>E51+G51</f>
        <v>540000</v>
      </c>
      <c r="I51" s="323"/>
      <c r="J51" s="851"/>
    </row>
    <row r="52" spans="1:10" ht="21" customHeight="1">
      <c r="A52" s="316"/>
      <c r="B52" s="300" t="s">
        <v>2672</v>
      </c>
      <c r="C52" s="296"/>
      <c r="D52" s="298"/>
      <c r="E52" s="309">
        <f>SUM(E50:E51)</f>
        <v>1080000</v>
      </c>
      <c r="F52" s="301"/>
      <c r="G52" s="302"/>
      <c r="H52" s="216">
        <f>E52+G52</f>
        <v>1080000</v>
      </c>
      <c r="I52" s="323"/>
      <c r="J52" s="851"/>
    </row>
    <row r="53" spans="1:10" ht="21" customHeight="1">
      <c r="A53" s="1666" t="s">
        <v>1127</v>
      </c>
      <c r="B53" s="1667"/>
      <c r="C53" s="1667"/>
      <c r="D53" s="1667"/>
      <c r="E53" s="1667"/>
      <c r="F53" s="1667"/>
      <c r="G53" s="1667"/>
      <c r="H53" s="1667"/>
      <c r="I53" s="1667"/>
      <c r="J53" s="1668"/>
    </row>
    <row r="54" spans="1:10" ht="21" customHeight="1">
      <c r="A54" s="296">
        <v>1</v>
      </c>
      <c r="B54" s="297" t="s">
        <v>683</v>
      </c>
      <c r="C54" s="296">
        <v>1928</v>
      </c>
      <c r="D54" s="298" t="s">
        <v>684</v>
      </c>
      <c r="E54" s="286">
        <v>270000</v>
      </c>
      <c r="F54" s="299"/>
      <c r="G54" s="287"/>
      <c r="H54" s="187">
        <f>E54+G54</f>
        <v>270000</v>
      </c>
      <c r="I54" s="323"/>
      <c r="J54" s="851"/>
    </row>
    <row r="55" spans="1:10" ht="21" customHeight="1">
      <c r="A55" s="296">
        <v>2</v>
      </c>
      <c r="B55" s="297" t="s">
        <v>685</v>
      </c>
      <c r="C55" s="296">
        <v>1929</v>
      </c>
      <c r="D55" s="298" t="s">
        <v>684</v>
      </c>
      <c r="E55" s="286">
        <v>270000</v>
      </c>
      <c r="F55" s="299"/>
      <c r="G55" s="287"/>
      <c r="H55" s="187">
        <f aca="true" t="shared" si="2" ref="H55:H113">E55+G55</f>
        <v>270000</v>
      </c>
      <c r="I55" s="323"/>
      <c r="J55" s="851"/>
    </row>
    <row r="56" spans="1:10" ht="21" customHeight="1">
      <c r="A56" s="296">
        <v>3</v>
      </c>
      <c r="B56" s="297" t="s">
        <v>686</v>
      </c>
      <c r="C56" s="296">
        <v>1931</v>
      </c>
      <c r="D56" s="298" t="s">
        <v>684</v>
      </c>
      <c r="E56" s="286">
        <v>270000</v>
      </c>
      <c r="F56" s="299"/>
      <c r="G56" s="302"/>
      <c r="H56" s="187">
        <f t="shared" si="2"/>
        <v>270000</v>
      </c>
      <c r="I56" s="323"/>
      <c r="J56" s="851"/>
    </row>
    <row r="57" spans="1:10" ht="21" customHeight="1">
      <c r="A57" s="296">
        <v>4</v>
      </c>
      <c r="B57" s="297" t="s">
        <v>687</v>
      </c>
      <c r="C57" s="296">
        <v>1930</v>
      </c>
      <c r="D57" s="298" t="s">
        <v>684</v>
      </c>
      <c r="E57" s="286">
        <v>270000</v>
      </c>
      <c r="F57" s="299"/>
      <c r="G57" s="287"/>
      <c r="H57" s="187">
        <f t="shared" si="2"/>
        <v>270000</v>
      </c>
      <c r="I57" s="323"/>
      <c r="J57" s="851"/>
    </row>
    <row r="58" spans="1:10" ht="21" customHeight="1">
      <c r="A58" s="296">
        <v>5</v>
      </c>
      <c r="B58" s="297" t="s">
        <v>688</v>
      </c>
      <c r="C58" s="296">
        <v>1932</v>
      </c>
      <c r="D58" s="298" t="s">
        <v>684</v>
      </c>
      <c r="E58" s="286">
        <v>270000</v>
      </c>
      <c r="F58" s="299"/>
      <c r="G58" s="302"/>
      <c r="H58" s="187">
        <f t="shared" si="2"/>
        <v>270000</v>
      </c>
      <c r="I58" s="323"/>
      <c r="J58" s="851"/>
    </row>
    <row r="59" spans="1:10" ht="21" customHeight="1">
      <c r="A59" s="296">
        <v>6</v>
      </c>
      <c r="B59" s="297" t="s">
        <v>689</v>
      </c>
      <c r="C59" s="296">
        <v>1926</v>
      </c>
      <c r="D59" s="298" t="s">
        <v>671</v>
      </c>
      <c r="E59" s="286">
        <v>270000</v>
      </c>
      <c r="F59" s="299"/>
      <c r="G59" s="287"/>
      <c r="H59" s="187">
        <f t="shared" si="2"/>
        <v>270000</v>
      </c>
      <c r="I59" s="323"/>
      <c r="J59" s="851"/>
    </row>
    <row r="60" spans="1:10" ht="21" customHeight="1">
      <c r="A60" s="296">
        <v>7</v>
      </c>
      <c r="B60" s="297" t="s">
        <v>692</v>
      </c>
      <c r="C60" s="296">
        <v>1920</v>
      </c>
      <c r="D60" s="298" t="s">
        <v>691</v>
      </c>
      <c r="E60" s="286">
        <v>270000</v>
      </c>
      <c r="F60" s="299"/>
      <c r="G60" s="287"/>
      <c r="H60" s="187">
        <f t="shared" si="2"/>
        <v>270000</v>
      </c>
      <c r="I60" s="323"/>
      <c r="J60" s="851"/>
    </row>
    <row r="61" spans="1:10" ht="21" customHeight="1">
      <c r="A61" s="296">
        <v>8</v>
      </c>
      <c r="B61" s="297" t="s">
        <v>1209</v>
      </c>
      <c r="C61" s="296">
        <v>1928</v>
      </c>
      <c r="D61" s="298" t="s">
        <v>693</v>
      </c>
      <c r="E61" s="286">
        <v>270000</v>
      </c>
      <c r="F61" s="299"/>
      <c r="G61" s="287"/>
      <c r="H61" s="187">
        <f t="shared" si="2"/>
        <v>270000</v>
      </c>
      <c r="I61" s="323"/>
      <c r="J61" s="851"/>
    </row>
    <row r="62" spans="1:10" ht="21" customHeight="1">
      <c r="A62" s="296">
        <v>9</v>
      </c>
      <c r="B62" s="297" t="s">
        <v>694</v>
      </c>
      <c r="C62" s="296">
        <v>1929</v>
      </c>
      <c r="D62" s="298" t="s">
        <v>693</v>
      </c>
      <c r="E62" s="286">
        <v>270000</v>
      </c>
      <c r="F62" s="299"/>
      <c r="G62" s="287"/>
      <c r="H62" s="187">
        <f t="shared" si="2"/>
        <v>270000</v>
      </c>
      <c r="I62" s="323"/>
      <c r="J62" s="851"/>
    </row>
    <row r="63" spans="1:10" ht="21" customHeight="1">
      <c r="A63" s="296">
        <v>10</v>
      </c>
      <c r="B63" s="297" t="s">
        <v>695</v>
      </c>
      <c r="C63" s="296">
        <v>1927</v>
      </c>
      <c r="D63" s="298" t="s">
        <v>693</v>
      </c>
      <c r="E63" s="286">
        <v>270000</v>
      </c>
      <c r="F63" s="299"/>
      <c r="G63" s="302"/>
      <c r="H63" s="187">
        <f t="shared" si="2"/>
        <v>270000</v>
      </c>
      <c r="I63" s="323"/>
      <c r="J63" s="851"/>
    </row>
    <row r="64" spans="1:10" ht="21" customHeight="1">
      <c r="A64" s="296">
        <v>11</v>
      </c>
      <c r="B64" s="297" t="s">
        <v>2203</v>
      </c>
      <c r="C64" s="296">
        <v>1935</v>
      </c>
      <c r="D64" s="298" t="s">
        <v>693</v>
      </c>
      <c r="E64" s="286">
        <v>270000</v>
      </c>
      <c r="F64" s="299"/>
      <c r="G64" s="299"/>
      <c r="H64" s="187">
        <f t="shared" si="2"/>
        <v>270000</v>
      </c>
      <c r="I64" s="323"/>
      <c r="J64" s="851"/>
    </row>
    <row r="65" spans="1:10" ht="21" customHeight="1">
      <c r="A65" s="296">
        <v>12</v>
      </c>
      <c r="B65" s="297" t="s">
        <v>697</v>
      </c>
      <c r="C65" s="296">
        <v>1930</v>
      </c>
      <c r="D65" s="298" t="s">
        <v>696</v>
      </c>
      <c r="E65" s="286">
        <v>270000</v>
      </c>
      <c r="F65" s="299"/>
      <c r="G65" s="287"/>
      <c r="H65" s="187">
        <f t="shared" si="2"/>
        <v>270000</v>
      </c>
      <c r="I65" s="323"/>
      <c r="J65" s="851"/>
    </row>
    <row r="66" spans="1:10" ht="21" customHeight="1">
      <c r="A66" s="296">
        <v>13</v>
      </c>
      <c r="B66" s="297" t="s">
        <v>698</v>
      </c>
      <c r="C66" s="296">
        <v>1924</v>
      </c>
      <c r="D66" s="298" t="s">
        <v>673</v>
      </c>
      <c r="E66" s="286">
        <v>270000</v>
      </c>
      <c r="F66" s="299"/>
      <c r="G66" s="287"/>
      <c r="H66" s="187">
        <f t="shared" si="2"/>
        <v>270000</v>
      </c>
      <c r="I66" s="323"/>
      <c r="J66" s="851"/>
    </row>
    <row r="67" spans="1:10" ht="21" customHeight="1">
      <c r="A67" s="296">
        <v>14</v>
      </c>
      <c r="B67" s="297" t="s">
        <v>2039</v>
      </c>
      <c r="C67" s="296">
        <v>1925</v>
      </c>
      <c r="D67" s="298" t="s">
        <v>673</v>
      </c>
      <c r="E67" s="286">
        <v>270000</v>
      </c>
      <c r="F67" s="299"/>
      <c r="G67" s="287"/>
      <c r="H67" s="187">
        <f>E67+G67</f>
        <v>270000</v>
      </c>
      <c r="I67" s="323"/>
      <c r="J67" s="851"/>
    </row>
    <row r="68" spans="1:10" ht="21" customHeight="1">
      <c r="A68" s="296">
        <v>15</v>
      </c>
      <c r="B68" s="297" t="s">
        <v>699</v>
      </c>
      <c r="C68" s="296">
        <v>1930</v>
      </c>
      <c r="D68" s="298" t="s">
        <v>673</v>
      </c>
      <c r="E68" s="286">
        <v>270000</v>
      </c>
      <c r="F68" s="299"/>
      <c r="G68" s="287" t="s">
        <v>1297</v>
      </c>
      <c r="H68" s="187">
        <v>270000</v>
      </c>
      <c r="I68" s="323"/>
      <c r="J68" s="851"/>
    </row>
    <row r="69" spans="1:10" ht="21" customHeight="1">
      <c r="A69" s="296">
        <v>16</v>
      </c>
      <c r="B69" s="297" t="s">
        <v>700</v>
      </c>
      <c r="C69" s="296">
        <v>1928</v>
      </c>
      <c r="D69" s="298" t="s">
        <v>673</v>
      </c>
      <c r="E69" s="286">
        <v>270000</v>
      </c>
      <c r="F69" s="299"/>
      <c r="G69" s="287"/>
      <c r="H69" s="187">
        <f t="shared" si="2"/>
        <v>270000</v>
      </c>
      <c r="I69" s="323"/>
      <c r="J69" s="851"/>
    </row>
    <row r="70" spans="1:10" ht="21" customHeight="1">
      <c r="A70" s="296">
        <v>17</v>
      </c>
      <c r="B70" s="297" t="s">
        <v>702</v>
      </c>
      <c r="C70" s="296">
        <v>1930</v>
      </c>
      <c r="D70" s="298" t="s">
        <v>673</v>
      </c>
      <c r="E70" s="286">
        <v>270000</v>
      </c>
      <c r="F70" s="299"/>
      <c r="G70" s="287"/>
      <c r="H70" s="187">
        <f t="shared" si="2"/>
        <v>270000</v>
      </c>
      <c r="I70" s="323"/>
      <c r="J70" s="851"/>
    </row>
    <row r="71" spans="1:10" ht="21" customHeight="1">
      <c r="A71" s="296">
        <v>18</v>
      </c>
      <c r="B71" s="297" t="s">
        <v>703</v>
      </c>
      <c r="C71" s="296">
        <v>1930</v>
      </c>
      <c r="D71" s="298" t="s">
        <v>673</v>
      </c>
      <c r="E71" s="286">
        <v>270000</v>
      </c>
      <c r="F71" s="299"/>
      <c r="G71" s="287"/>
      <c r="H71" s="187">
        <f t="shared" si="2"/>
        <v>270000</v>
      </c>
      <c r="I71" s="323"/>
      <c r="J71" s="851"/>
    </row>
    <row r="72" spans="1:10" ht="21" customHeight="1">
      <c r="A72" s="296">
        <v>19</v>
      </c>
      <c r="B72" s="297" t="s">
        <v>704</v>
      </c>
      <c r="C72" s="296">
        <v>1928</v>
      </c>
      <c r="D72" s="298" t="s">
        <v>673</v>
      </c>
      <c r="E72" s="286">
        <v>270000</v>
      </c>
      <c r="F72" s="299"/>
      <c r="G72" s="287"/>
      <c r="H72" s="187">
        <f t="shared" si="2"/>
        <v>270000</v>
      </c>
      <c r="I72" s="323"/>
      <c r="J72" s="851"/>
    </row>
    <row r="73" spans="1:10" ht="21" customHeight="1">
      <c r="A73" s="296">
        <v>20</v>
      </c>
      <c r="B73" s="297" t="s">
        <v>705</v>
      </c>
      <c r="C73" s="296">
        <v>1930</v>
      </c>
      <c r="D73" s="298" t="s">
        <v>673</v>
      </c>
      <c r="E73" s="286">
        <v>270000</v>
      </c>
      <c r="F73" s="299"/>
      <c r="G73" s="287"/>
      <c r="H73" s="187">
        <f t="shared" si="2"/>
        <v>270000</v>
      </c>
      <c r="I73" s="323"/>
      <c r="J73" s="851"/>
    </row>
    <row r="74" spans="1:10" ht="21" customHeight="1">
      <c r="A74" s="296">
        <v>21</v>
      </c>
      <c r="B74" s="297" t="s">
        <v>706</v>
      </c>
      <c r="C74" s="296">
        <v>1933</v>
      </c>
      <c r="D74" s="298" t="s">
        <v>673</v>
      </c>
      <c r="E74" s="286">
        <v>270000</v>
      </c>
      <c r="F74" s="299"/>
      <c r="G74" s="318"/>
      <c r="H74" s="187">
        <f t="shared" si="2"/>
        <v>270000</v>
      </c>
      <c r="I74" s="323"/>
      <c r="J74" s="851"/>
    </row>
    <row r="75" spans="1:10" ht="21" customHeight="1">
      <c r="A75" s="296">
        <v>22</v>
      </c>
      <c r="B75" s="297" t="s">
        <v>707</v>
      </c>
      <c r="C75" s="296">
        <v>1933</v>
      </c>
      <c r="D75" s="298" t="s">
        <v>673</v>
      </c>
      <c r="E75" s="286">
        <v>270000</v>
      </c>
      <c r="F75" s="299"/>
      <c r="G75" s="318"/>
      <c r="H75" s="187">
        <f t="shared" si="2"/>
        <v>270000</v>
      </c>
      <c r="I75" s="323"/>
      <c r="J75" s="851"/>
    </row>
    <row r="76" spans="1:10" ht="21" customHeight="1">
      <c r="A76" s="296">
        <v>23</v>
      </c>
      <c r="B76" s="297" t="s">
        <v>2204</v>
      </c>
      <c r="C76" s="296">
        <v>1935</v>
      </c>
      <c r="D76" s="298" t="s">
        <v>673</v>
      </c>
      <c r="E76" s="286">
        <v>270000</v>
      </c>
      <c r="F76" s="299"/>
      <c r="G76" s="318"/>
      <c r="H76" s="187">
        <f t="shared" si="2"/>
        <v>270000</v>
      </c>
      <c r="I76" s="323"/>
      <c r="J76" s="851"/>
    </row>
    <row r="77" spans="1:10" ht="21" customHeight="1">
      <c r="A77" s="296">
        <v>24</v>
      </c>
      <c r="B77" s="297" t="s">
        <v>708</v>
      </c>
      <c r="C77" s="296">
        <v>1931</v>
      </c>
      <c r="D77" s="298" t="s">
        <v>673</v>
      </c>
      <c r="E77" s="286">
        <v>270000</v>
      </c>
      <c r="F77" s="299"/>
      <c r="G77" s="302"/>
      <c r="H77" s="187">
        <f t="shared" si="2"/>
        <v>270000</v>
      </c>
      <c r="I77" s="323"/>
      <c r="J77" s="851"/>
    </row>
    <row r="78" spans="1:10" ht="21" customHeight="1">
      <c r="A78" s="296">
        <v>25</v>
      </c>
      <c r="B78" s="297" t="s">
        <v>712</v>
      </c>
      <c r="C78" s="296">
        <v>1934</v>
      </c>
      <c r="D78" s="298" t="s">
        <v>673</v>
      </c>
      <c r="E78" s="286">
        <v>270000</v>
      </c>
      <c r="F78" s="299"/>
      <c r="G78" s="317"/>
      <c r="H78" s="187">
        <f t="shared" si="2"/>
        <v>270000</v>
      </c>
      <c r="I78" s="323"/>
      <c r="J78" s="851"/>
    </row>
    <row r="79" spans="1:10" ht="21" customHeight="1">
      <c r="A79" s="296">
        <v>26</v>
      </c>
      <c r="B79" s="297" t="s">
        <v>713</v>
      </c>
      <c r="C79" s="296">
        <v>1934</v>
      </c>
      <c r="D79" s="298" t="s">
        <v>673</v>
      </c>
      <c r="E79" s="286">
        <v>270000</v>
      </c>
      <c r="F79" s="299"/>
      <c r="G79" s="317"/>
      <c r="H79" s="187">
        <f t="shared" si="2"/>
        <v>270000</v>
      </c>
      <c r="I79" s="323"/>
      <c r="J79" s="851"/>
    </row>
    <row r="80" spans="1:10" ht="21" customHeight="1">
      <c r="A80" s="296">
        <v>27</v>
      </c>
      <c r="B80" s="297" t="s">
        <v>714</v>
      </c>
      <c r="C80" s="296">
        <v>1925</v>
      </c>
      <c r="D80" s="298" t="s">
        <v>715</v>
      </c>
      <c r="E80" s="286">
        <v>270000</v>
      </c>
      <c r="F80" s="299"/>
      <c r="G80" s="287"/>
      <c r="H80" s="187">
        <f t="shared" si="2"/>
        <v>270000</v>
      </c>
      <c r="I80" s="323"/>
      <c r="J80" s="851"/>
    </row>
    <row r="81" spans="1:10" ht="21" customHeight="1">
      <c r="A81" s="296">
        <v>28</v>
      </c>
      <c r="B81" s="297" t="s">
        <v>716</v>
      </c>
      <c r="C81" s="296">
        <v>1930</v>
      </c>
      <c r="D81" s="298" t="s">
        <v>717</v>
      </c>
      <c r="E81" s="286">
        <v>270000</v>
      </c>
      <c r="F81" s="299"/>
      <c r="G81" s="287"/>
      <c r="H81" s="187">
        <f t="shared" si="2"/>
        <v>270000</v>
      </c>
      <c r="I81" s="323"/>
      <c r="J81" s="851"/>
    </row>
    <row r="82" spans="1:10" ht="21" customHeight="1">
      <c r="A82" s="296">
        <v>29</v>
      </c>
      <c r="B82" s="297" t="s">
        <v>718</v>
      </c>
      <c r="C82" s="296">
        <v>1927</v>
      </c>
      <c r="D82" s="298" t="s">
        <v>715</v>
      </c>
      <c r="E82" s="286">
        <v>270000</v>
      </c>
      <c r="F82" s="299"/>
      <c r="G82" s="287"/>
      <c r="H82" s="187">
        <f t="shared" si="2"/>
        <v>270000</v>
      </c>
      <c r="I82" s="323"/>
      <c r="J82" s="851"/>
    </row>
    <row r="83" spans="1:10" ht="21" customHeight="1">
      <c r="A83" s="296">
        <v>30</v>
      </c>
      <c r="B83" s="297" t="s">
        <v>719</v>
      </c>
      <c r="C83" s="296">
        <v>1926</v>
      </c>
      <c r="D83" s="298" t="s">
        <v>717</v>
      </c>
      <c r="E83" s="286">
        <v>270000</v>
      </c>
      <c r="F83" s="299"/>
      <c r="G83" s="287"/>
      <c r="H83" s="187">
        <f t="shared" si="2"/>
        <v>270000</v>
      </c>
      <c r="I83" s="323"/>
      <c r="J83" s="851"/>
    </row>
    <row r="84" spans="1:10" ht="21" customHeight="1">
      <c r="A84" s="296">
        <v>31</v>
      </c>
      <c r="B84" s="297" t="s">
        <v>720</v>
      </c>
      <c r="C84" s="296">
        <v>1931</v>
      </c>
      <c r="D84" s="298" t="s">
        <v>715</v>
      </c>
      <c r="E84" s="286">
        <v>270000</v>
      </c>
      <c r="F84" s="299"/>
      <c r="G84" s="302"/>
      <c r="H84" s="187">
        <f t="shared" si="2"/>
        <v>270000</v>
      </c>
      <c r="I84" s="323"/>
      <c r="J84" s="851"/>
    </row>
    <row r="85" spans="1:10" ht="21" customHeight="1">
      <c r="A85" s="296">
        <v>32</v>
      </c>
      <c r="B85" s="297" t="s">
        <v>721</v>
      </c>
      <c r="C85" s="296">
        <v>1931</v>
      </c>
      <c r="D85" s="298" t="s">
        <v>715</v>
      </c>
      <c r="E85" s="286">
        <v>270000</v>
      </c>
      <c r="F85" s="299"/>
      <c r="G85" s="287"/>
      <c r="H85" s="187">
        <f t="shared" si="2"/>
        <v>270000</v>
      </c>
      <c r="I85" s="323"/>
      <c r="J85" s="851"/>
    </row>
    <row r="86" spans="1:10" ht="21" customHeight="1">
      <c r="A86" s="296">
        <v>33</v>
      </c>
      <c r="B86" s="297" t="s">
        <v>722</v>
      </c>
      <c r="C86" s="296">
        <v>1932</v>
      </c>
      <c r="D86" s="298" t="s">
        <v>715</v>
      </c>
      <c r="E86" s="286">
        <v>270000</v>
      </c>
      <c r="F86" s="299"/>
      <c r="G86" s="302"/>
      <c r="H86" s="187">
        <f t="shared" si="2"/>
        <v>270000</v>
      </c>
      <c r="I86" s="323"/>
      <c r="J86" s="851"/>
    </row>
    <row r="87" spans="1:10" ht="21" customHeight="1">
      <c r="A87" s="296">
        <v>34</v>
      </c>
      <c r="B87" s="297" t="s">
        <v>1356</v>
      </c>
      <c r="C87" s="296">
        <v>1930</v>
      </c>
      <c r="D87" s="298" t="s">
        <v>723</v>
      </c>
      <c r="E87" s="286">
        <v>270000</v>
      </c>
      <c r="F87" s="299"/>
      <c r="G87" s="287"/>
      <c r="H87" s="187">
        <f t="shared" si="2"/>
        <v>270000</v>
      </c>
      <c r="I87" s="323"/>
      <c r="J87" s="851"/>
    </row>
    <row r="88" spans="1:10" ht="21" customHeight="1">
      <c r="A88" s="296">
        <v>35</v>
      </c>
      <c r="B88" s="297" t="s">
        <v>725</v>
      </c>
      <c r="C88" s="296">
        <v>1932</v>
      </c>
      <c r="D88" s="298" t="s">
        <v>675</v>
      </c>
      <c r="E88" s="286">
        <v>270000</v>
      </c>
      <c r="F88" s="299"/>
      <c r="G88" s="302"/>
      <c r="H88" s="187">
        <f t="shared" si="2"/>
        <v>270000</v>
      </c>
      <c r="I88" s="323"/>
      <c r="J88" s="851"/>
    </row>
    <row r="89" spans="1:10" ht="21" customHeight="1">
      <c r="A89" s="296">
        <v>36</v>
      </c>
      <c r="B89" s="297" t="s">
        <v>878</v>
      </c>
      <c r="C89" s="296">
        <v>1935</v>
      </c>
      <c r="D89" s="298" t="s">
        <v>675</v>
      </c>
      <c r="E89" s="286">
        <v>270000</v>
      </c>
      <c r="F89" s="299"/>
      <c r="G89" s="302"/>
      <c r="H89" s="187">
        <f t="shared" si="2"/>
        <v>270000</v>
      </c>
      <c r="I89" s="323"/>
      <c r="J89" s="851"/>
    </row>
    <row r="90" spans="1:10" ht="21" customHeight="1">
      <c r="A90" s="296">
        <v>37</v>
      </c>
      <c r="B90" s="297" t="s">
        <v>726</v>
      </c>
      <c r="C90" s="296">
        <v>1933</v>
      </c>
      <c r="D90" s="298" t="s">
        <v>727</v>
      </c>
      <c r="E90" s="286">
        <v>270000</v>
      </c>
      <c r="F90" s="299"/>
      <c r="G90" s="318"/>
      <c r="H90" s="187">
        <f t="shared" si="2"/>
        <v>270000</v>
      </c>
      <c r="I90" s="323"/>
      <c r="J90" s="851"/>
    </row>
    <row r="91" spans="1:10" ht="21" customHeight="1">
      <c r="A91" s="296">
        <v>38</v>
      </c>
      <c r="B91" s="297" t="s">
        <v>728</v>
      </c>
      <c r="C91" s="296">
        <v>1921</v>
      </c>
      <c r="D91" s="298" t="s">
        <v>677</v>
      </c>
      <c r="E91" s="286">
        <v>270000</v>
      </c>
      <c r="F91" s="299"/>
      <c r="G91" s="287"/>
      <c r="H91" s="187">
        <f t="shared" si="2"/>
        <v>270000</v>
      </c>
      <c r="I91" s="323"/>
      <c r="J91" s="851"/>
    </row>
    <row r="92" spans="1:10" ht="21" customHeight="1">
      <c r="A92" s="296">
        <v>39</v>
      </c>
      <c r="B92" s="297" t="s">
        <v>2151</v>
      </c>
      <c r="C92" s="296">
        <v>1933</v>
      </c>
      <c r="D92" s="298" t="s">
        <v>677</v>
      </c>
      <c r="E92" s="286">
        <v>270000</v>
      </c>
      <c r="F92" s="299"/>
      <c r="G92" s="287"/>
      <c r="H92" s="187">
        <f t="shared" si="2"/>
        <v>270000</v>
      </c>
      <c r="I92" s="323"/>
      <c r="J92" s="851"/>
    </row>
    <row r="93" spans="1:10" ht="21" customHeight="1">
      <c r="A93" s="296">
        <v>40</v>
      </c>
      <c r="B93" s="297" t="s">
        <v>729</v>
      </c>
      <c r="C93" s="296">
        <v>1923</v>
      </c>
      <c r="D93" s="298" t="s">
        <v>677</v>
      </c>
      <c r="E93" s="286">
        <v>270000</v>
      </c>
      <c r="F93" s="299"/>
      <c r="G93" s="287"/>
      <c r="H93" s="187">
        <f t="shared" si="2"/>
        <v>270000</v>
      </c>
      <c r="I93" s="323"/>
      <c r="J93" s="851"/>
    </row>
    <row r="94" spans="1:10" ht="21" customHeight="1">
      <c r="A94" s="296">
        <v>41</v>
      </c>
      <c r="B94" s="297" t="s">
        <v>730</v>
      </c>
      <c r="C94" s="296">
        <v>1930</v>
      </c>
      <c r="D94" s="298" t="s">
        <v>677</v>
      </c>
      <c r="E94" s="286">
        <v>270000</v>
      </c>
      <c r="F94" s="299"/>
      <c r="G94" s="287"/>
      <c r="H94" s="187">
        <f t="shared" si="2"/>
        <v>270000</v>
      </c>
      <c r="I94" s="323"/>
      <c r="J94" s="851"/>
    </row>
    <row r="95" spans="1:10" ht="21" customHeight="1">
      <c r="A95" s="296">
        <v>42</v>
      </c>
      <c r="B95" s="297" t="s">
        <v>2347</v>
      </c>
      <c r="C95" s="296">
        <v>1928</v>
      </c>
      <c r="D95" s="298" t="s">
        <v>677</v>
      </c>
      <c r="E95" s="286">
        <v>270000</v>
      </c>
      <c r="F95" s="299"/>
      <c r="G95" s="287"/>
      <c r="H95" s="187">
        <f t="shared" si="2"/>
        <v>270000</v>
      </c>
      <c r="I95" s="323"/>
      <c r="J95" s="851"/>
    </row>
    <row r="96" spans="1:10" ht="21" customHeight="1">
      <c r="A96" s="296">
        <v>43</v>
      </c>
      <c r="B96" s="297" t="s">
        <v>731</v>
      </c>
      <c r="C96" s="296">
        <v>1932</v>
      </c>
      <c r="D96" s="298" t="s">
        <v>677</v>
      </c>
      <c r="E96" s="286">
        <v>270000</v>
      </c>
      <c r="F96" s="299"/>
      <c r="G96" s="287"/>
      <c r="H96" s="187">
        <f t="shared" si="2"/>
        <v>270000</v>
      </c>
      <c r="I96" s="323"/>
      <c r="J96" s="851"/>
    </row>
    <row r="97" spans="1:10" ht="21" customHeight="1">
      <c r="A97" s="296">
        <v>44</v>
      </c>
      <c r="B97" s="297" t="s">
        <v>2205</v>
      </c>
      <c r="C97" s="296">
        <v>1935</v>
      </c>
      <c r="D97" s="298" t="s">
        <v>677</v>
      </c>
      <c r="E97" s="286">
        <v>270000</v>
      </c>
      <c r="F97" s="299"/>
      <c r="G97" s="287"/>
      <c r="H97" s="187">
        <f t="shared" si="2"/>
        <v>270000</v>
      </c>
      <c r="I97" s="323"/>
      <c r="J97" s="851"/>
    </row>
    <row r="98" spans="1:10" ht="21" customHeight="1">
      <c r="A98" s="296">
        <v>45</v>
      </c>
      <c r="B98" s="297" t="s">
        <v>732</v>
      </c>
      <c r="C98" s="296">
        <v>1915</v>
      </c>
      <c r="D98" s="298" t="s">
        <v>677</v>
      </c>
      <c r="E98" s="286">
        <v>270000</v>
      </c>
      <c r="F98" s="182"/>
      <c r="G98" s="182"/>
      <c r="H98" s="187">
        <f t="shared" si="2"/>
        <v>270000</v>
      </c>
      <c r="I98" s="323"/>
      <c r="J98" s="851"/>
    </row>
    <row r="99" spans="1:10" ht="21" customHeight="1">
      <c r="A99" s="296">
        <v>46</v>
      </c>
      <c r="B99" s="297" t="s">
        <v>733</v>
      </c>
      <c r="C99" s="296">
        <v>1930</v>
      </c>
      <c r="D99" s="298" t="s">
        <v>679</v>
      </c>
      <c r="E99" s="286">
        <v>270000</v>
      </c>
      <c r="F99" s="299"/>
      <c r="G99" s="287"/>
      <c r="H99" s="187">
        <f t="shared" si="2"/>
        <v>270000</v>
      </c>
      <c r="I99" s="323"/>
      <c r="J99" s="851"/>
    </row>
    <row r="100" spans="1:10" ht="21" customHeight="1">
      <c r="A100" s="296">
        <v>47</v>
      </c>
      <c r="B100" s="297" t="s">
        <v>734</v>
      </c>
      <c r="C100" s="296">
        <v>1928</v>
      </c>
      <c r="D100" s="298" t="s">
        <v>679</v>
      </c>
      <c r="E100" s="286">
        <v>270000</v>
      </c>
      <c r="F100" s="299"/>
      <c r="G100" s="287"/>
      <c r="H100" s="187">
        <f t="shared" si="2"/>
        <v>270000</v>
      </c>
      <c r="I100" s="323"/>
      <c r="J100" s="851"/>
    </row>
    <row r="101" spans="1:10" ht="21" customHeight="1">
      <c r="A101" s="296">
        <v>48</v>
      </c>
      <c r="B101" s="297" t="s">
        <v>735</v>
      </c>
      <c r="C101" s="296">
        <v>1929</v>
      </c>
      <c r="D101" s="298" t="s">
        <v>679</v>
      </c>
      <c r="E101" s="286">
        <v>270000</v>
      </c>
      <c r="F101" s="299"/>
      <c r="G101" s="287"/>
      <c r="H101" s="187">
        <f t="shared" si="2"/>
        <v>270000</v>
      </c>
      <c r="I101" s="323"/>
      <c r="J101" s="851"/>
    </row>
    <row r="102" spans="1:10" ht="21" customHeight="1">
      <c r="A102" s="296">
        <v>49</v>
      </c>
      <c r="B102" s="297" t="s">
        <v>736</v>
      </c>
      <c r="C102" s="296">
        <v>1933</v>
      </c>
      <c r="D102" s="298" t="s">
        <v>679</v>
      </c>
      <c r="E102" s="286">
        <v>270000</v>
      </c>
      <c r="F102" s="299"/>
      <c r="G102" s="302"/>
      <c r="H102" s="187">
        <f t="shared" si="2"/>
        <v>270000</v>
      </c>
      <c r="I102" s="323"/>
      <c r="J102" s="851"/>
    </row>
    <row r="103" spans="1:10" ht="21" customHeight="1">
      <c r="A103" s="296">
        <v>50</v>
      </c>
      <c r="B103" s="297" t="s">
        <v>737</v>
      </c>
      <c r="C103" s="296">
        <v>1925</v>
      </c>
      <c r="D103" s="298" t="s">
        <v>679</v>
      </c>
      <c r="E103" s="286">
        <v>270000</v>
      </c>
      <c r="F103" s="299"/>
      <c r="G103" s="287"/>
      <c r="H103" s="187">
        <f t="shared" si="2"/>
        <v>270000</v>
      </c>
      <c r="I103" s="323"/>
      <c r="J103" s="851"/>
    </row>
    <row r="104" spans="1:10" ht="21" customHeight="1">
      <c r="A104" s="296">
        <v>51</v>
      </c>
      <c r="B104" s="297" t="s">
        <v>2268</v>
      </c>
      <c r="C104" s="296">
        <v>1935</v>
      </c>
      <c r="D104" s="298" t="s">
        <v>679</v>
      </c>
      <c r="E104" s="286">
        <v>270000</v>
      </c>
      <c r="F104" s="299"/>
      <c r="G104" s="287"/>
      <c r="H104" s="187">
        <f t="shared" si="2"/>
        <v>270000</v>
      </c>
      <c r="I104" s="323"/>
      <c r="J104" s="851"/>
    </row>
    <row r="105" spans="1:10" ht="21" customHeight="1">
      <c r="A105" s="296">
        <v>52</v>
      </c>
      <c r="B105" s="297" t="s">
        <v>738</v>
      </c>
      <c r="C105" s="296">
        <v>1933</v>
      </c>
      <c r="D105" s="298" t="s">
        <v>679</v>
      </c>
      <c r="E105" s="286">
        <v>270000</v>
      </c>
      <c r="F105" s="299"/>
      <c r="G105" s="302"/>
      <c r="H105" s="187">
        <f t="shared" si="2"/>
        <v>270000</v>
      </c>
      <c r="I105" s="323"/>
      <c r="J105" s="851"/>
    </row>
    <row r="106" spans="1:10" ht="21" customHeight="1">
      <c r="A106" s="296">
        <v>53</v>
      </c>
      <c r="B106" s="297" t="s">
        <v>739</v>
      </c>
      <c r="C106" s="296">
        <v>1910</v>
      </c>
      <c r="D106" s="298" t="s">
        <v>740</v>
      </c>
      <c r="E106" s="286">
        <v>270000</v>
      </c>
      <c r="F106" s="299"/>
      <c r="G106" s="287"/>
      <c r="H106" s="187">
        <f t="shared" si="2"/>
        <v>270000</v>
      </c>
      <c r="I106" s="323"/>
      <c r="J106" s="851"/>
    </row>
    <row r="107" spans="1:10" ht="21" customHeight="1">
      <c r="A107" s="296">
        <v>54</v>
      </c>
      <c r="B107" s="297" t="s">
        <v>39</v>
      </c>
      <c r="C107" s="296">
        <v>1930</v>
      </c>
      <c r="D107" s="298" t="s">
        <v>740</v>
      </c>
      <c r="E107" s="286">
        <v>270000</v>
      </c>
      <c r="F107" s="299"/>
      <c r="G107" s="287"/>
      <c r="H107" s="187">
        <f t="shared" si="2"/>
        <v>270000</v>
      </c>
      <c r="I107" s="323"/>
      <c r="J107" s="851"/>
    </row>
    <row r="108" spans="1:10" ht="21" customHeight="1">
      <c r="A108" s="296">
        <v>55</v>
      </c>
      <c r="B108" s="297" t="s">
        <v>741</v>
      </c>
      <c r="C108" s="296">
        <v>1933</v>
      </c>
      <c r="D108" s="298" t="s">
        <v>740</v>
      </c>
      <c r="E108" s="286">
        <v>270000</v>
      </c>
      <c r="F108" s="182"/>
      <c r="G108" s="406"/>
      <c r="H108" s="187">
        <f t="shared" si="2"/>
        <v>270000</v>
      </c>
      <c r="I108" s="323"/>
      <c r="J108" s="851"/>
    </row>
    <row r="109" spans="1:10" ht="21" customHeight="1">
      <c r="A109" s="296">
        <v>56</v>
      </c>
      <c r="B109" s="297" t="s">
        <v>742</v>
      </c>
      <c r="C109" s="296">
        <v>1925</v>
      </c>
      <c r="D109" s="298" t="s">
        <v>740</v>
      </c>
      <c r="E109" s="286">
        <v>270000</v>
      </c>
      <c r="F109" s="182"/>
      <c r="G109" s="182"/>
      <c r="H109" s="187">
        <f t="shared" si="2"/>
        <v>270000</v>
      </c>
      <c r="I109" s="323"/>
      <c r="J109" s="851"/>
    </row>
    <row r="110" spans="1:10" ht="21" customHeight="1">
      <c r="A110" s="296">
        <v>57</v>
      </c>
      <c r="B110" s="297" t="s">
        <v>743</v>
      </c>
      <c r="C110" s="296">
        <v>1925</v>
      </c>
      <c r="D110" s="298" t="s">
        <v>740</v>
      </c>
      <c r="E110" s="286">
        <v>270000</v>
      </c>
      <c r="F110" s="182"/>
      <c r="G110" s="182"/>
      <c r="H110" s="187">
        <f t="shared" si="2"/>
        <v>270000</v>
      </c>
      <c r="I110" s="323"/>
      <c r="J110" s="851"/>
    </row>
    <row r="111" spans="1:10" ht="21" customHeight="1">
      <c r="A111" s="296">
        <v>58</v>
      </c>
      <c r="B111" s="297" t="s">
        <v>744</v>
      </c>
      <c r="C111" s="296">
        <v>1929</v>
      </c>
      <c r="D111" s="298" t="s">
        <v>740</v>
      </c>
      <c r="E111" s="286">
        <v>270000</v>
      </c>
      <c r="F111" s="182"/>
      <c r="G111" s="182"/>
      <c r="H111" s="187">
        <f t="shared" si="2"/>
        <v>270000</v>
      </c>
      <c r="I111" s="323"/>
      <c r="J111" s="851"/>
    </row>
    <row r="112" spans="1:10" ht="21" customHeight="1">
      <c r="A112" s="296">
        <v>59</v>
      </c>
      <c r="B112" s="297" t="s">
        <v>745</v>
      </c>
      <c r="C112" s="296">
        <v>1931</v>
      </c>
      <c r="D112" s="298" t="s">
        <v>740</v>
      </c>
      <c r="E112" s="286">
        <v>270000</v>
      </c>
      <c r="F112" s="182"/>
      <c r="G112" s="182"/>
      <c r="H112" s="187">
        <f t="shared" si="2"/>
        <v>270000</v>
      </c>
      <c r="I112" s="323"/>
      <c r="J112" s="851"/>
    </row>
    <row r="113" spans="1:10" ht="21" customHeight="1">
      <c r="A113" s="296">
        <v>60</v>
      </c>
      <c r="B113" s="297" t="s">
        <v>746</v>
      </c>
      <c r="C113" s="296">
        <v>1927</v>
      </c>
      <c r="D113" s="298" t="s">
        <v>740</v>
      </c>
      <c r="E113" s="286">
        <v>270000</v>
      </c>
      <c r="F113" s="299"/>
      <c r="G113" s="287"/>
      <c r="H113" s="187">
        <f t="shared" si="2"/>
        <v>270000</v>
      </c>
      <c r="I113" s="323"/>
      <c r="J113" s="851"/>
    </row>
    <row r="114" spans="1:10" ht="21" customHeight="1">
      <c r="A114" s="296">
        <v>61</v>
      </c>
      <c r="B114" s="297" t="s">
        <v>2292</v>
      </c>
      <c r="C114" s="296">
        <v>1931</v>
      </c>
      <c r="D114" s="298" t="s">
        <v>740</v>
      </c>
      <c r="E114" s="286">
        <v>270000</v>
      </c>
      <c r="F114" s="299"/>
      <c r="G114" s="302"/>
      <c r="H114" s="187">
        <f aca="true" t="shared" si="3" ref="H114:H134">E114+G114</f>
        <v>270000</v>
      </c>
      <c r="I114" s="323"/>
      <c r="J114" s="851"/>
    </row>
    <row r="115" spans="1:10" ht="21" customHeight="1">
      <c r="A115" s="296">
        <v>62</v>
      </c>
      <c r="B115" s="297" t="s">
        <v>747</v>
      </c>
      <c r="C115" s="296">
        <v>1933</v>
      </c>
      <c r="D115" s="298" t="s">
        <v>740</v>
      </c>
      <c r="E115" s="286">
        <v>270000</v>
      </c>
      <c r="F115" s="299"/>
      <c r="G115" s="302"/>
      <c r="H115" s="187">
        <f t="shared" si="3"/>
        <v>270000</v>
      </c>
      <c r="I115" s="323"/>
      <c r="J115" s="851"/>
    </row>
    <row r="116" spans="1:10" ht="21" customHeight="1">
      <c r="A116" s="296">
        <v>63</v>
      </c>
      <c r="B116" s="297" t="s">
        <v>748</v>
      </c>
      <c r="C116" s="296">
        <v>1934</v>
      </c>
      <c r="D116" s="298" t="s">
        <v>740</v>
      </c>
      <c r="E116" s="286">
        <v>270000</v>
      </c>
      <c r="F116" s="299"/>
      <c r="G116" s="317"/>
      <c r="H116" s="187">
        <f t="shared" si="3"/>
        <v>270000</v>
      </c>
      <c r="I116" s="323"/>
      <c r="J116" s="851"/>
    </row>
    <row r="117" spans="1:10" ht="21" customHeight="1">
      <c r="A117" s="296">
        <v>64</v>
      </c>
      <c r="B117" s="297" t="s">
        <v>749</v>
      </c>
      <c r="C117" s="296">
        <v>1934</v>
      </c>
      <c r="D117" s="298" t="s">
        <v>740</v>
      </c>
      <c r="E117" s="286">
        <v>270000</v>
      </c>
      <c r="F117" s="299"/>
      <c r="G117" s="317"/>
      <c r="H117" s="187">
        <f t="shared" si="3"/>
        <v>270000</v>
      </c>
      <c r="I117" s="323"/>
      <c r="J117" s="851"/>
    </row>
    <row r="118" spans="1:10" ht="21" customHeight="1">
      <c r="A118" s="296">
        <v>65</v>
      </c>
      <c r="B118" s="297" t="s">
        <v>52</v>
      </c>
      <c r="C118" s="296">
        <v>1935</v>
      </c>
      <c r="D118" s="298" t="s">
        <v>740</v>
      </c>
      <c r="E118" s="286">
        <v>270000</v>
      </c>
      <c r="F118" s="299"/>
      <c r="G118" s="317"/>
      <c r="H118" s="187">
        <f t="shared" si="3"/>
        <v>270000</v>
      </c>
      <c r="I118" s="323"/>
      <c r="J118" s="851"/>
    </row>
    <row r="119" spans="1:10" ht="21" customHeight="1">
      <c r="A119" s="296">
        <v>66</v>
      </c>
      <c r="B119" s="297" t="s">
        <v>2194</v>
      </c>
      <c r="C119" s="296">
        <v>1933</v>
      </c>
      <c r="D119" s="319" t="s">
        <v>751</v>
      </c>
      <c r="E119" s="286">
        <v>270000</v>
      </c>
      <c r="F119" s="299"/>
      <c r="G119" s="302"/>
      <c r="H119" s="187">
        <f t="shared" si="3"/>
        <v>270000</v>
      </c>
      <c r="I119" s="323"/>
      <c r="J119" s="851"/>
    </row>
    <row r="120" spans="1:10" ht="21" customHeight="1">
      <c r="A120" s="296">
        <v>67</v>
      </c>
      <c r="B120" s="297" t="s">
        <v>2280</v>
      </c>
      <c r="C120" s="296">
        <v>1933</v>
      </c>
      <c r="D120" s="319" t="s">
        <v>751</v>
      </c>
      <c r="E120" s="286">
        <v>270000</v>
      </c>
      <c r="F120" s="299"/>
      <c r="G120" s="318"/>
      <c r="H120" s="187">
        <f t="shared" si="3"/>
        <v>270000</v>
      </c>
      <c r="I120" s="323"/>
      <c r="J120" s="851"/>
    </row>
    <row r="121" spans="1:10" ht="21" customHeight="1">
      <c r="A121" s="296">
        <v>68</v>
      </c>
      <c r="B121" s="297" t="s">
        <v>752</v>
      </c>
      <c r="C121" s="296">
        <v>1917</v>
      </c>
      <c r="D121" s="298" t="s">
        <v>753</v>
      </c>
      <c r="E121" s="286">
        <v>270000</v>
      </c>
      <c r="F121" s="299"/>
      <c r="G121" s="318"/>
      <c r="H121" s="187">
        <f t="shared" si="3"/>
        <v>270000</v>
      </c>
      <c r="I121" s="323"/>
      <c r="J121" s="851"/>
    </row>
    <row r="122" spans="1:10" ht="21" customHeight="1">
      <c r="A122" s="296">
        <v>69</v>
      </c>
      <c r="B122" s="297" t="s">
        <v>754</v>
      </c>
      <c r="C122" s="296">
        <v>1929</v>
      </c>
      <c r="D122" s="298" t="s">
        <v>753</v>
      </c>
      <c r="E122" s="286">
        <v>270000</v>
      </c>
      <c r="F122" s="299"/>
      <c r="G122" s="287"/>
      <c r="H122" s="187">
        <f t="shared" si="3"/>
        <v>270000</v>
      </c>
      <c r="I122" s="323"/>
      <c r="J122" s="851"/>
    </row>
    <row r="123" spans="1:10" ht="21" customHeight="1">
      <c r="A123" s="296">
        <v>70</v>
      </c>
      <c r="B123" s="297" t="s">
        <v>2259</v>
      </c>
      <c r="C123" s="296">
        <v>1926</v>
      </c>
      <c r="D123" s="298" t="s">
        <v>753</v>
      </c>
      <c r="E123" s="286">
        <v>270000</v>
      </c>
      <c r="F123" s="299"/>
      <c r="G123" s="287"/>
      <c r="H123" s="187">
        <f t="shared" si="3"/>
        <v>270000</v>
      </c>
      <c r="I123" s="323"/>
      <c r="J123" s="851"/>
    </row>
    <row r="124" spans="1:10" ht="21" customHeight="1">
      <c r="A124" s="296">
        <v>71</v>
      </c>
      <c r="B124" s="297" t="s">
        <v>755</v>
      </c>
      <c r="C124" s="296">
        <v>1933</v>
      </c>
      <c r="D124" s="298" t="s">
        <v>753</v>
      </c>
      <c r="E124" s="286">
        <v>270000</v>
      </c>
      <c r="F124" s="299"/>
      <c r="G124" s="302"/>
      <c r="H124" s="187">
        <f t="shared" si="3"/>
        <v>270000</v>
      </c>
      <c r="I124" s="323"/>
      <c r="J124" s="851"/>
    </row>
    <row r="125" spans="1:10" ht="21" customHeight="1">
      <c r="A125" s="296">
        <v>72</v>
      </c>
      <c r="B125" s="297" t="s">
        <v>756</v>
      </c>
      <c r="C125" s="296">
        <v>1934</v>
      </c>
      <c r="D125" s="298" t="s">
        <v>753</v>
      </c>
      <c r="E125" s="286">
        <v>270000</v>
      </c>
      <c r="F125" s="299"/>
      <c r="G125" s="317"/>
      <c r="H125" s="187">
        <f t="shared" si="3"/>
        <v>270000</v>
      </c>
      <c r="I125" s="323"/>
      <c r="J125" s="851"/>
    </row>
    <row r="126" spans="1:10" ht="21" customHeight="1">
      <c r="A126" s="296">
        <v>73</v>
      </c>
      <c r="B126" s="297" t="s">
        <v>757</v>
      </c>
      <c r="C126" s="296">
        <v>1921</v>
      </c>
      <c r="D126" s="298" t="s">
        <v>680</v>
      </c>
      <c r="E126" s="286">
        <v>270000</v>
      </c>
      <c r="F126" s="299"/>
      <c r="G126" s="287"/>
      <c r="H126" s="187">
        <f t="shared" si="3"/>
        <v>270000</v>
      </c>
      <c r="I126" s="323"/>
      <c r="J126" s="851"/>
    </row>
    <row r="127" spans="1:10" ht="21" customHeight="1">
      <c r="A127" s="296">
        <v>74</v>
      </c>
      <c r="B127" s="297" t="s">
        <v>758</v>
      </c>
      <c r="C127" s="296">
        <v>1927</v>
      </c>
      <c r="D127" s="298" t="s">
        <v>680</v>
      </c>
      <c r="E127" s="286">
        <v>270000</v>
      </c>
      <c r="F127" s="299"/>
      <c r="G127" s="287"/>
      <c r="H127" s="187">
        <f t="shared" si="3"/>
        <v>270000</v>
      </c>
      <c r="I127" s="323"/>
      <c r="J127" s="851"/>
    </row>
    <row r="128" spans="1:10" ht="21" customHeight="1">
      <c r="A128" s="296">
        <v>75</v>
      </c>
      <c r="B128" s="297" t="s">
        <v>760</v>
      </c>
      <c r="C128" s="296">
        <v>1932</v>
      </c>
      <c r="D128" s="298" t="s">
        <v>680</v>
      </c>
      <c r="E128" s="286">
        <v>270000</v>
      </c>
      <c r="F128" s="299"/>
      <c r="G128" s="302"/>
      <c r="H128" s="187">
        <f t="shared" si="3"/>
        <v>270000</v>
      </c>
      <c r="I128" s="323"/>
      <c r="J128" s="851"/>
    </row>
    <row r="129" spans="1:10" ht="21" customHeight="1">
      <c r="A129" s="296">
        <v>76</v>
      </c>
      <c r="B129" s="297" t="s">
        <v>761</v>
      </c>
      <c r="C129" s="296">
        <v>1933</v>
      </c>
      <c r="D129" s="298" t="s">
        <v>680</v>
      </c>
      <c r="E129" s="286">
        <v>270000</v>
      </c>
      <c r="F129" s="299"/>
      <c r="G129" s="302"/>
      <c r="H129" s="187">
        <f t="shared" si="3"/>
        <v>270000</v>
      </c>
      <c r="I129" s="323"/>
      <c r="J129" s="851"/>
    </row>
    <row r="130" spans="1:10" ht="21" customHeight="1">
      <c r="A130" s="296">
        <v>77</v>
      </c>
      <c r="B130" s="297" t="s">
        <v>2206</v>
      </c>
      <c r="C130" s="296">
        <v>1935</v>
      </c>
      <c r="D130" s="298" t="s">
        <v>680</v>
      </c>
      <c r="E130" s="286">
        <v>270000</v>
      </c>
      <c r="F130" s="299"/>
      <c r="G130" s="287"/>
      <c r="H130" s="187">
        <f t="shared" si="3"/>
        <v>270000</v>
      </c>
      <c r="I130" s="323"/>
      <c r="J130" s="851"/>
    </row>
    <row r="131" spans="1:10" ht="21" customHeight="1">
      <c r="A131" s="296">
        <v>78</v>
      </c>
      <c r="B131" s="297" t="s">
        <v>763</v>
      </c>
      <c r="C131" s="296">
        <v>1935</v>
      </c>
      <c r="D131" s="298" t="s">
        <v>762</v>
      </c>
      <c r="E131" s="286">
        <v>270000</v>
      </c>
      <c r="F131" s="320"/>
      <c r="G131" s="317"/>
      <c r="H131" s="187">
        <f t="shared" si="3"/>
        <v>270000</v>
      </c>
      <c r="I131" s="323"/>
      <c r="J131" s="851"/>
    </row>
    <row r="132" spans="1:10" ht="21" customHeight="1">
      <c r="A132" s="296">
        <v>79</v>
      </c>
      <c r="B132" s="297" t="s">
        <v>764</v>
      </c>
      <c r="C132" s="296">
        <v>1927</v>
      </c>
      <c r="D132" s="298" t="s">
        <v>762</v>
      </c>
      <c r="E132" s="286">
        <v>270000</v>
      </c>
      <c r="F132" s="299"/>
      <c r="G132" s="287"/>
      <c r="H132" s="187">
        <f t="shared" si="3"/>
        <v>270000</v>
      </c>
      <c r="I132" s="323"/>
      <c r="J132" s="851"/>
    </row>
    <row r="133" spans="1:10" ht="21" customHeight="1">
      <c r="A133" s="296">
        <v>80</v>
      </c>
      <c r="B133" s="297" t="s">
        <v>2152</v>
      </c>
      <c r="C133" s="296">
        <v>1936</v>
      </c>
      <c r="D133" s="298" t="s">
        <v>2154</v>
      </c>
      <c r="E133" s="286">
        <v>270000</v>
      </c>
      <c r="F133" s="299"/>
      <c r="G133" s="321"/>
      <c r="H133" s="187">
        <f t="shared" si="3"/>
        <v>270000</v>
      </c>
      <c r="I133" s="189"/>
      <c r="J133" s="851"/>
    </row>
    <row r="134" spans="1:10" ht="21" customHeight="1">
      <c r="A134" s="296">
        <v>81</v>
      </c>
      <c r="B134" s="297" t="s">
        <v>2153</v>
      </c>
      <c r="C134" s="296">
        <v>1936</v>
      </c>
      <c r="D134" s="298" t="s">
        <v>740</v>
      </c>
      <c r="E134" s="286">
        <v>270000</v>
      </c>
      <c r="F134" s="299"/>
      <c r="G134" s="321"/>
      <c r="H134" s="187">
        <f t="shared" si="3"/>
        <v>270000</v>
      </c>
      <c r="I134" s="189"/>
      <c r="J134" s="851"/>
    </row>
    <row r="135" spans="1:10" ht="21" customHeight="1">
      <c r="A135" s="296">
        <v>82</v>
      </c>
      <c r="B135" s="297" t="s">
        <v>665</v>
      </c>
      <c r="C135" s="296">
        <v>1936</v>
      </c>
      <c r="D135" s="298" t="s">
        <v>666</v>
      </c>
      <c r="E135" s="286">
        <v>270000</v>
      </c>
      <c r="F135" s="299"/>
      <c r="G135" s="321"/>
      <c r="H135" s="187">
        <f>SUM(E135:G135)</f>
        <v>270000</v>
      </c>
      <c r="I135" s="189"/>
      <c r="J135" s="851"/>
    </row>
    <row r="136" spans="1:10" ht="21" customHeight="1">
      <c r="A136" s="296">
        <v>83</v>
      </c>
      <c r="B136" s="297" t="s">
        <v>1261</v>
      </c>
      <c r="C136" s="296">
        <v>1936</v>
      </c>
      <c r="D136" s="298" t="s">
        <v>673</v>
      </c>
      <c r="E136" s="286">
        <v>270000</v>
      </c>
      <c r="F136" s="299"/>
      <c r="G136" s="321"/>
      <c r="H136" s="187">
        <f>SUM(E136:G136)</f>
        <v>270000</v>
      </c>
      <c r="I136" s="189"/>
      <c r="J136" s="851"/>
    </row>
    <row r="137" spans="1:10" ht="21" customHeight="1">
      <c r="A137" s="296">
        <v>84</v>
      </c>
      <c r="B137" s="297" t="s">
        <v>1166</v>
      </c>
      <c r="C137" s="296">
        <v>1936</v>
      </c>
      <c r="D137" s="298" t="s">
        <v>1163</v>
      </c>
      <c r="E137" s="286">
        <v>270000</v>
      </c>
      <c r="F137" s="299"/>
      <c r="G137" s="321"/>
      <c r="H137" s="187">
        <f>G137+E137</f>
        <v>270000</v>
      </c>
      <c r="I137" s="189"/>
      <c r="J137" s="851"/>
    </row>
    <row r="138" spans="1:10" ht="21" customHeight="1">
      <c r="A138" s="296">
        <v>85</v>
      </c>
      <c r="B138" s="297" t="s">
        <v>2039</v>
      </c>
      <c r="C138" s="296">
        <v>1936</v>
      </c>
      <c r="D138" s="298" t="s">
        <v>1164</v>
      </c>
      <c r="E138" s="286">
        <v>270000</v>
      </c>
      <c r="F138" s="299"/>
      <c r="G138" s="321"/>
      <c r="H138" s="187">
        <f>G138+E138</f>
        <v>270000</v>
      </c>
      <c r="I138" s="189"/>
      <c r="J138" s="851"/>
    </row>
    <row r="139" spans="1:10" ht="21" customHeight="1">
      <c r="A139" s="296">
        <v>86</v>
      </c>
      <c r="B139" s="297" t="s">
        <v>2023</v>
      </c>
      <c r="C139" s="296">
        <v>1936</v>
      </c>
      <c r="D139" s="298" t="s">
        <v>1165</v>
      </c>
      <c r="E139" s="286">
        <v>270000</v>
      </c>
      <c r="F139" s="299"/>
      <c r="G139" s="321"/>
      <c r="H139" s="187">
        <f>E139+G139</f>
        <v>270000</v>
      </c>
      <c r="I139" s="322"/>
      <c r="J139" s="894"/>
    </row>
    <row r="140" spans="1:10" ht="21" customHeight="1">
      <c r="A140" s="296">
        <v>87</v>
      </c>
      <c r="B140" s="297" t="s">
        <v>765</v>
      </c>
      <c r="C140" s="296">
        <v>1928</v>
      </c>
      <c r="D140" s="298" t="s">
        <v>693</v>
      </c>
      <c r="E140" s="286">
        <v>270000</v>
      </c>
      <c r="F140" s="299"/>
      <c r="G140" s="287"/>
      <c r="H140" s="187">
        <f aca="true" t="shared" si="4" ref="H140:H154">E140+G140</f>
        <v>270000</v>
      </c>
      <c r="I140" s="323"/>
      <c r="J140" s="851" t="s">
        <v>991</v>
      </c>
    </row>
    <row r="141" spans="1:10" ht="21" customHeight="1">
      <c r="A141" s="296">
        <v>88</v>
      </c>
      <c r="B141" s="297" t="s">
        <v>766</v>
      </c>
      <c r="C141" s="296">
        <v>1933</v>
      </c>
      <c r="D141" s="298" t="s">
        <v>693</v>
      </c>
      <c r="E141" s="286">
        <v>270000</v>
      </c>
      <c r="F141" s="299"/>
      <c r="G141" s="287"/>
      <c r="H141" s="187">
        <f t="shared" si="4"/>
        <v>270000</v>
      </c>
      <c r="I141" s="323"/>
      <c r="J141" s="851" t="s">
        <v>991</v>
      </c>
    </row>
    <row r="142" spans="1:10" ht="21" customHeight="1">
      <c r="A142" s="296">
        <v>89</v>
      </c>
      <c r="B142" s="297" t="s">
        <v>767</v>
      </c>
      <c r="C142" s="296">
        <v>1915</v>
      </c>
      <c r="D142" s="298" t="s">
        <v>715</v>
      </c>
      <c r="E142" s="286">
        <v>270000</v>
      </c>
      <c r="F142" s="299"/>
      <c r="G142" s="287"/>
      <c r="H142" s="187">
        <f t="shared" si="4"/>
        <v>270000</v>
      </c>
      <c r="I142" s="323"/>
      <c r="J142" s="851" t="s">
        <v>991</v>
      </c>
    </row>
    <row r="143" spans="1:10" ht="21" customHeight="1">
      <c r="A143" s="296">
        <v>90</v>
      </c>
      <c r="B143" s="297" t="s">
        <v>768</v>
      </c>
      <c r="C143" s="296">
        <v>1928</v>
      </c>
      <c r="D143" s="298" t="s">
        <v>677</v>
      </c>
      <c r="E143" s="286">
        <v>270000</v>
      </c>
      <c r="F143" s="299"/>
      <c r="G143" s="287"/>
      <c r="H143" s="187">
        <f t="shared" si="4"/>
        <v>270000</v>
      </c>
      <c r="I143" s="323"/>
      <c r="J143" s="851" t="s">
        <v>991</v>
      </c>
    </row>
    <row r="144" spans="1:10" ht="21" customHeight="1">
      <c r="A144" s="296">
        <v>91</v>
      </c>
      <c r="B144" s="297" t="s">
        <v>672</v>
      </c>
      <c r="C144" s="296">
        <v>1930</v>
      </c>
      <c r="D144" s="298" t="s">
        <v>679</v>
      </c>
      <c r="E144" s="286">
        <v>270000</v>
      </c>
      <c r="F144" s="299"/>
      <c r="G144" s="287"/>
      <c r="H144" s="187">
        <f t="shared" si="4"/>
        <v>270000</v>
      </c>
      <c r="I144" s="323"/>
      <c r="J144" s="851" t="s">
        <v>991</v>
      </c>
    </row>
    <row r="145" spans="1:10" ht="21" customHeight="1">
      <c r="A145" s="296">
        <v>92</v>
      </c>
      <c r="B145" s="297" t="s">
        <v>880</v>
      </c>
      <c r="C145" s="296">
        <v>1934</v>
      </c>
      <c r="D145" s="298" t="s">
        <v>679</v>
      </c>
      <c r="E145" s="286">
        <v>270000</v>
      </c>
      <c r="F145" s="299"/>
      <c r="G145" s="317"/>
      <c r="H145" s="187">
        <f t="shared" si="4"/>
        <v>270000</v>
      </c>
      <c r="I145" s="323"/>
      <c r="J145" s="851" t="s">
        <v>991</v>
      </c>
    </row>
    <row r="146" spans="1:10" ht="21" customHeight="1">
      <c r="A146" s="296">
        <v>93</v>
      </c>
      <c r="B146" s="297" t="s">
        <v>769</v>
      </c>
      <c r="C146" s="296">
        <v>1928</v>
      </c>
      <c r="D146" s="298" t="s">
        <v>740</v>
      </c>
      <c r="E146" s="286">
        <v>270000</v>
      </c>
      <c r="F146" s="299"/>
      <c r="G146" s="287"/>
      <c r="H146" s="187">
        <f t="shared" si="4"/>
        <v>270000</v>
      </c>
      <c r="I146" s="323"/>
      <c r="J146" s="851" t="s">
        <v>991</v>
      </c>
    </row>
    <row r="147" spans="1:10" ht="21" customHeight="1">
      <c r="A147" s="296">
        <v>94</v>
      </c>
      <c r="B147" s="297" t="s">
        <v>770</v>
      </c>
      <c r="C147" s="296">
        <v>1932</v>
      </c>
      <c r="D147" s="298" t="s">
        <v>596</v>
      </c>
      <c r="E147" s="286">
        <v>270000</v>
      </c>
      <c r="F147" s="299"/>
      <c r="G147" s="302"/>
      <c r="H147" s="187">
        <f t="shared" si="4"/>
        <v>270000</v>
      </c>
      <c r="I147" s="323"/>
      <c r="J147" s="851" t="s">
        <v>991</v>
      </c>
    </row>
    <row r="148" spans="1:10" ht="21" customHeight="1">
      <c r="A148" s="296">
        <v>95</v>
      </c>
      <c r="B148" s="297" t="s">
        <v>771</v>
      </c>
      <c r="C148" s="296">
        <v>1929</v>
      </c>
      <c r="D148" s="298" t="s">
        <v>680</v>
      </c>
      <c r="E148" s="286">
        <v>270000</v>
      </c>
      <c r="F148" s="299"/>
      <c r="G148" s="187"/>
      <c r="H148" s="187">
        <f t="shared" si="4"/>
        <v>270000</v>
      </c>
      <c r="I148" s="323"/>
      <c r="J148" s="851" t="s">
        <v>991</v>
      </c>
    </row>
    <row r="149" spans="1:10" ht="21" customHeight="1">
      <c r="A149" s="296">
        <v>96</v>
      </c>
      <c r="B149" s="297" t="s">
        <v>772</v>
      </c>
      <c r="C149" s="296">
        <v>1932</v>
      </c>
      <c r="D149" s="298" t="s">
        <v>680</v>
      </c>
      <c r="E149" s="286">
        <v>270000</v>
      </c>
      <c r="F149" s="299"/>
      <c r="G149" s="187"/>
      <c r="H149" s="187">
        <f t="shared" si="4"/>
        <v>270000</v>
      </c>
      <c r="I149" s="323"/>
      <c r="J149" s="851" t="s">
        <v>991</v>
      </c>
    </row>
    <row r="150" spans="1:10" ht="21" customHeight="1">
      <c r="A150" s="296">
        <v>97</v>
      </c>
      <c r="B150" s="297" t="s">
        <v>465</v>
      </c>
      <c r="C150" s="296">
        <v>1935</v>
      </c>
      <c r="D150" s="298" t="s">
        <v>680</v>
      </c>
      <c r="E150" s="286">
        <v>270000</v>
      </c>
      <c r="F150" s="306"/>
      <c r="G150" s="187"/>
      <c r="H150" s="310">
        <f t="shared" si="4"/>
        <v>270000</v>
      </c>
      <c r="I150" s="323"/>
      <c r="J150" s="851" t="s">
        <v>991</v>
      </c>
    </row>
    <row r="151" spans="1:10" ht="21" customHeight="1">
      <c r="A151" s="296">
        <v>98</v>
      </c>
      <c r="B151" s="297" t="s">
        <v>1312</v>
      </c>
      <c r="C151" s="296">
        <v>1936</v>
      </c>
      <c r="D151" s="298" t="s">
        <v>777</v>
      </c>
      <c r="E151" s="286">
        <v>270000</v>
      </c>
      <c r="F151" s="979"/>
      <c r="G151" s="187"/>
      <c r="H151" s="187">
        <f t="shared" si="4"/>
        <v>270000</v>
      </c>
      <c r="I151" s="980"/>
      <c r="J151" s="851" t="s">
        <v>991</v>
      </c>
    </row>
    <row r="152" spans="1:10" ht="21" customHeight="1">
      <c r="A152" s="296">
        <v>99</v>
      </c>
      <c r="B152" s="297" t="s">
        <v>1819</v>
      </c>
      <c r="C152" s="296">
        <v>1936</v>
      </c>
      <c r="D152" s="298" t="s">
        <v>696</v>
      </c>
      <c r="E152" s="286">
        <v>270000</v>
      </c>
      <c r="F152" s="979"/>
      <c r="G152" s="187"/>
      <c r="H152" s="187">
        <f t="shared" si="4"/>
        <v>270000</v>
      </c>
      <c r="I152" s="980"/>
      <c r="J152" s="851" t="s">
        <v>991</v>
      </c>
    </row>
    <row r="153" spans="1:10" ht="21" customHeight="1">
      <c r="A153" s="296">
        <v>100</v>
      </c>
      <c r="B153" s="297" t="s">
        <v>1820</v>
      </c>
      <c r="C153" s="296">
        <v>1936</v>
      </c>
      <c r="D153" s="298" t="s">
        <v>680</v>
      </c>
      <c r="E153" s="286">
        <v>270000</v>
      </c>
      <c r="F153" s="979"/>
      <c r="G153" s="981"/>
      <c r="H153" s="187">
        <f t="shared" si="4"/>
        <v>270000</v>
      </c>
      <c r="I153" s="980"/>
      <c r="J153" s="851" t="s">
        <v>991</v>
      </c>
    </row>
    <row r="154" spans="1:10" ht="21" customHeight="1">
      <c r="A154" s="296">
        <v>101</v>
      </c>
      <c r="B154" s="297" t="s">
        <v>1821</v>
      </c>
      <c r="C154" s="296">
        <v>1936</v>
      </c>
      <c r="D154" s="298" t="s">
        <v>1822</v>
      </c>
      <c r="E154" s="286">
        <v>270000</v>
      </c>
      <c r="F154" s="979"/>
      <c r="G154" s="187"/>
      <c r="H154" s="187">
        <f t="shared" si="4"/>
        <v>270000</v>
      </c>
      <c r="I154" s="980"/>
      <c r="J154" s="851" t="s">
        <v>991</v>
      </c>
    </row>
    <row r="155" spans="1:10" ht="21" customHeight="1">
      <c r="A155" s="296">
        <v>102</v>
      </c>
      <c r="B155" s="805" t="s">
        <v>1823</v>
      </c>
      <c r="C155" s="806">
        <v>1936</v>
      </c>
      <c r="D155" s="807" t="s">
        <v>740</v>
      </c>
      <c r="E155" s="789">
        <v>270000</v>
      </c>
      <c r="F155" s="808"/>
      <c r="G155" s="809"/>
      <c r="H155" s="809">
        <f>E155+G155</f>
        <v>270000</v>
      </c>
      <c r="I155" s="980"/>
      <c r="J155" s="851"/>
    </row>
    <row r="156" spans="1:10" ht="21" customHeight="1">
      <c r="A156" s="296">
        <v>103</v>
      </c>
      <c r="B156" s="297" t="s">
        <v>2039</v>
      </c>
      <c r="C156" s="296">
        <v>1937</v>
      </c>
      <c r="D156" s="298" t="s">
        <v>596</v>
      </c>
      <c r="E156" s="789">
        <v>270000</v>
      </c>
      <c r="F156" s="979"/>
      <c r="G156" s="187"/>
      <c r="H156" s="809">
        <f>E156+G156</f>
        <v>270000</v>
      </c>
      <c r="I156" s="980"/>
      <c r="J156" s="851"/>
    </row>
    <row r="157" spans="1:10" ht="21" customHeight="1">
      <c r="A157" s="296">
        <v>104</v>
      </c>
      <c r="B157" s="171" t="s">
        <v>243</v>
      </c>
      <c r="C157" s="171">
        <v>1937</v>
      </c>
      <c r="D157" s="298" t="s">
        <v>762</v>
      </c>
      <c r="E157" s="789">
        <v>270000</v>
      </c>
      <c r="G157" s="187"/>
      <c r="H157" s="809">
        <f>E157+G157</f>
        <v>270000</v>
      </c>
      <c r="I157" s="323"/>
      <c r="J157" s="851" t="s">
        <v>991</v>
      </c>
    </row>
    <row r="158" spans="1:10" ht="21" customHeight="1">
      <c r="A158" s="296">
        <v>105</v>
      </c>
      <c r="B158" s="982" t="s">
        <v>397</v>
      </c>
      <c r="C158" s="982">
        <v>1937</v>
      </c>
      <c r="D158" s="298" t="s">
        <v>898</v>
      </c>
      <c r="E158" s="789">
        <v>270000</v>
      </c>
      <c r="G158" s="187"/>
      <c r="H158" s="809">
        <f aca="true" t="shared" si="5" ref="H158:H163">G158+E158</f>
        <v>270000</v>
      </c>
      <c r="I158" s="323"/>
      <c r="J158" s="851"/>
    </row>
    <row r="159" spans="1:10" ht="21" customHeight="1">
      <c r="A159" s="296">
        <v>106</v>
      </c>
      <c r="B159" s="983" t="s">
        <v>398</v>
      </c>
      <c r="C159" s="983">
        <v>1937</v>
      </c>
      <c r="D159" s="298" t="s">
        <v>399</v>
      </c>
      <c r="E159" s="789">
        <v>270000</v>
      </c>
      <c r="G159" s="187"/>
      <c r="H159" s="809">
        <f t="shared" si="5"/>
        <v>270000</v>
      </c>
      <c r="I159" s="323"/>
      <c r="J159" s="851"/>
    </row>
    <row r="160" spans="1:10" ht="21" customHeight="1">
      <c r="A160" s="296">
        <v>107</v>
      </c>
      <c r="B160" s="983" t="s">
        <v>400</v>
      </c>
      <c r="C160" s="983">
        <v>1937</v>
      </c>
      <c r="D160" s="298" t="s">
        <v>1164</v>
      </c>
      <c r="E160" s="789">
        <v>270000</v>
      </c>
      <c r="G160" s="187"/>
      <c r="H160" s="809">
        <f t="shared" si="5"/>
        <v>270000</v>
      </c>
      <c r="I160" s="323"/>
      <c r="J160" s="851"/>
    </row>
    <row r="161" spans="1:10" ht="21" customHeight="1">
      <c r="A161" s="296">
        <v>108</v>
      </c>
      <c r="B161" s="983" t="s">
        <v>1101</v>
      </c>
      <c r="C161" s="983">
        <v>1937</v>
      </c>
      <c r="D161" s="298" t="s">
        <v>762</v>
      </c>
      <c r="E161" s="789">
        <v>270000</v>
      </c>
      <c r="G161" s="187"/>
      <c r="H161" s="809">
        <f t="shared" si="5"/>
        <v>270000</v>
      </c>
      <c r="I161" s="323"/>
      <c r="J161" s="851"/>
    </row>
    <row r="162" spans="1:10" ht="21" customHeight="1">
      <c r="A162" s="296">
        <v>109</v>
      </c>
      <c r="B162" s="984" t="s">
        <v>401</v>
      </c>
      <c r="C162" s="984">
        <v>1937</v>
      </c>
      <c r="D162" s="298" t="s">
        <v>1164</v>
      </c>
      <c r="E162" s="789">
        <v>270000</v>
      </c>
      <c r="G162" s="187"/>
      <c r="H162" s="809">
        <f t="shared" si="5"/>
        <v>270000</v>
      </c>
      <c r="I162" s="323"/>
      <c r="J162" s="851"/>
    </row>
    <row r="163" spans="1:10" ht="21" customHeight="1">
      <c r="A163" s="311"/>
      <c r="B163" s="300" t="s">
        <v>2672</v>
      </c>
      <c r="C163" s="296"/>
      <c r="D163" s="298"/>
      <c r="E163" s="407">
        <f>SUM(E54:E162)</f>
        <v>29430000</v>
      </c>
      <c r="F163" s="407">
        <f>SUM(F140:F156)</f>
        <v>0</v>
      </c>
      <c r="G163" s="407"/>
      <c r="H163" s="407">
        <f t="shared" si="5"/>
        <v>29430000</v>
      </c>
      <c r="I163" s="323"/>
      <c r="J163" s="851"/>
    </row>
    <row r="164" spans="1:10" ht="21" customHeight="1">
      <c r="A164" s="1507" t="s">
        <v>1128</v>
      </c>
      <c r="B164" s="1508"/>
      <c r="C164" s="1508"/>
      <c r="D164" s="1508"/>
      <c r="E164" s="1508"/>
      <c r="F164" s="1508"/>
      <c r="G164" s="1508"/>
      <c r="H164" s="1508"/>
      <c r="I164" s="1508"/>
      <c r="J164" s="1509"/>
    </row>
    <row r="165" spans="1:10" ht="21" customHeight="1">
      <c r="A165" s="296">
        <v>1</v>
      </c>
      <c r="B165" s="297" t="s">
        <v>773</v>
      </c>
      <c r="C165" s="296">
        <v>1960</v>
      </c>
      <c r="D165" s="298" t="s">
        <v>671</v>
      </c>
      <c r="E165" s="286">
        <v>405000</v>
      </c>
      <c r="F165" s="299"/>
      <c r="G165" s="287"/>
      <c r="H165" s="187">
        <f aca="true" t="shared" si="6" ref="H165:H173">E165+G165</f>
        <v>405000</v>
      </c>
      <c r="I165" s="323"/>
      <c r="J165" s="851"/>
    </row>
    <row r="166" spans="1:10" ht="21" customHeight="1">
      <c r="A166" s="296">
        <v>2</v>
      </c>
      <c r="B166" s="297" t="s">
        <v>774</v>
      </c>
      <c r="C166" s="296">
        <v>1987</v>
      </c>
      <c r="D166" s="298" t="s">
        <v>691</v>
      </c>
      <c r="E166" s="286">
        <v>405000</v>
      </c>
      <c r="F166" s="299"/>
      <c r="G166" s="320"/>
      <c r="H166" s="187">
        <f t="shared" si="6"/>
        <v>405000</v>
      </c>
      <c r="I166" s="323"/>
      <c r="J166" s="851"/>
    </row>
    <row r="167" spans="1:10" ht="21" customHeight="1">
      <c r="A167" s="296">
        <v>3</v>
      </c>
      <c r="B167" s="297" t="s">
        <v>775</v>
      </c>
      <c r="C167" s="296">
        <v>1987</v>
      </c>
      <c r="D167" s="298" t="s">
        <v>673</v>
      </c>
      <c r="E167" s="286">
        <v>405000</v>
      </c>
      <c r="F167" s="299"/>
      <c r="G167" s="287"/>
      <c r="H167" s="187">
        <f t="shared" si="6"/>
        <v>405000</v>
      </c>
      <c r="I167" s="323"/>
      <c r="J167" s="851"/>
    </row>
    <row r="168" spans="1:10" ht="21" customHeight="1">
      <c r="A168" s="296">
        <v>4</v>
      </c>
      <c r="B168" s="297" t="s">
        <v>776</v>
      </c>
      <c r="C168" s="296">
        <v>1985</v>
      </c>
      <c r="D168" s="298" t="s">
        <v>724</v>
      </c>
      <c r="E168" s="286">
        <v>405000</v>
      </c>
      <c r="F168" s="299"/>
      <c r="G168" s="287"/>
      <c r="H168" s="187">
        <f t="shared" si="6"/>
        <v>405000</v>
      </c>
      <c r="I168" s="323"/>
      <c r="J168" s="851"/>
    </row>
    <row r="169" spans="1:10" ht="21" customHeight="1">
      <c r="A169" s="296">
        <v>5</v>
      </c>
      <c r="B169" s="297" t="s">
        <v>2039</v>
      </c>
      <c r="C169" s="296">
        <v>1966</v>
      </c>
      <c r="D169" s="298" t="s">
        <v>740</v>
      </c>
      <c r="E169" s="286">
        <v>405000</v>
      </c>
      <c r="F169" s="299"/>
      <c r="G169" s="287"/>
      <c r="H169" s="187">
        <f t="shared" si="6"/>
        <v>405000</v>
      </c>
      <c r="I169" s="323"/>
      <c r="J169" s="851"/>
    </row>
    <row r="170" spans="1:10" ht="21" customHeight="1">
      <c r="A170" s="296">
        <v>6</v>
      </c>
      <c r="B170" s="297" t="s">
        <v>732</v>
      </c>
      <c r="C170" s="296">
        <v>1982</v>
      </c>
      <c r="D170" s="298" t="s">
        <v>777</v>
      </c>
      <c r="E170" s="286">
        <v>405000</v>
      </c>
      <c r="F170" s="299"/>
      <c r="G170" s="287"/>
      <c r="H170" s="187">
        <f t="shared" si="6"/>
        <v>405000</v>
      </c>
      <c r="I170" s="323"/>
      <c r="J170" s="851" t="s">
        <v>991</v>
      </c>
    </row>
    <row r="171" spans="1:10" ht="21" customHeight="1">
      <c r="A171" s="296">
        <v>7</v>
      </c>
      <c r="B171" s="297" t="s">
        <v>778</v>
      </c>
      <c r="C171" s="296">
        <v>1968</v>
      </c>
      <c r="D171" s="298" t="s">
        <v>677</v>
      </c>
      <c r="E171" s="286">
        <v>405000</v>
      </c>
      <c r="F171" s="299"/>
      <c r="G171" s="287"/>
      <c r="H171" s="187">
        <f t="shared" si="6"/>
        <v>405000</v>
      </c>
      <c r="I171" s="323"/>
      <c r="J171" s="851" t="s">
        <v>991</v>
      </c>
    </row>
    <row r="172" spans="1:10" ht="21" customHeight="1">
      <c r="A172" s="296">
        <v>8</v>
      </c>
      <c r="B172" s="297" t="s">
        <v>779</v>
      </c>
      <c r="C172" s="296">
        <v>1966</v>
      </c>
      <c r="D172" s="298" t="s">
        <v>680</v>
      </c>
      <c r="E172" s="286">
        <v>405000</v>
      </c>
      <c r="F172" s="299"/>
      <c r="G172" s="287"/>
      <c r="H172" s="187">
        <f t="shared" si="6"/>
        <v>405000</v>
      </c>
      <c r="I172" s="323"/>
      <c r="J172" s="851" t="s">
        <v>991</v>
      </c>
    </row>
    <row r="173" spans="1:10" ht="21" customHeight="1">
      <c r="A173" s="296">
        <v>9</v>
      </c>
      <c r="B173" s="297" t="s">
        <v>780</v>
      </c>
      <c r="C173" s="296">
        <v>1964</v>
      </c>
      <c r="D173" s="298" t="s">
        <v>680</v>
      </c>
      <c r="E173" s="286">
        <v>405000</v>
      </c>
      <c r="F173" s="299"/>
      <c r="G173" s="287"/>
      <c r="H173" s="187">
        <f t="shared" si="6"/>
        <v>405000</v>
      </c>
      <c r="I173" s="323"/>
      <c r="J173" s="851" t="s">
        <v>991</v>
      </c>
    </row>
    <row r="174" spans="1:10" ht="21" customHeight="1">
      <c r="A174" s="296">
        <v>10</v>
      </c>
      <c r="B174" s="297" t="s">
        <v>2160</v>
      </c>
      <c r="C174" s="296">
        <v>1968</v>
      </c>
      <c r="D174" s="298" t="s">
        <v>594</v>
      </c>
      <c r="E174" s="286">
        <v>405000</v>
      </c>
      <c r="F174" s="187"/>
      <c r="G174" s="187"/>
      <c r="H174" s="187">
        <v>405000</v>
      </c>
      <c r="I174" s="323"/>
      <c r="J174" s="851" t="s">
        <v>991</v>
      </c>
    </row>
    <row r="175" spans="1:10" ht="21" customHeight="1">
      <c r="A175" s="311"/>
      <c r="B175" s="300" t="s">
        <v>2672</v>
      </c>
      <c r="C175" s="296"/>
      <c r="D175" s="298"/>
      <c r="E175" s="309">
        <f>SUM(E165:E174)</f>
        <v>4050000</v>
      </c>
      <c r="F175" s="187"/>
      <c r="G175" s="187"/>
      <c r="H175" s="216">
        <f>G175+E175</f>
        <v>4050000</v>
      </c>
      <c r="I175" s="323"/>
      <c r="J175" s="851"/>
    </row>
    <row r="176" spans="1:10" ht="21" customHeight="1">
      <c r="A176" s="1666" t="s">
        <v>1129</v>
      </c>
      <c r="B176" s="1667"/>
      <c r="C176" s="1667"/>
      <c r="D176" s="1667"/>
      <c r="E176" s="1667"/>
      <c r="F176" s="1667"/>
      <c r="G176" s="1667"/>
      <c r="H176" s="1667"/>
      <c r="I176" s="1667"/>
      <c r="J176" s="1668"/>
    </row>
    <row r="177" spans="1:10" ht="21" customHeight="1">
      <c r="A177" s="296">
        <v>1</v>
      </c>
      <c r="B177" s="324" t="s">
        <v>53</v>
      </c>
      <c r="C177" s="296">
        <v>2003</v>
      </c>
      <c r="D177" s="298" t="s">
        <v>673</v>
      </c>
      <c r="E177" s="286">
        <v>540000</v>
      </c>
      <c r="F177" s="286"/>
      <c r="G177" s="286"/>
      <c r="H177" s="286">
        <f>E177+G177</f>
        <v>540000</v>
      </c>
      <c r="I177" s="323"/>
      <c r="J177" s="851"/>
    </row>
    <row r="178" spans="1:10" ht="21" customHeight="1">
      <c r="A178" s="311"/>
      <c r="B178" s="300" t="s">
        <v>2672</v>
      </c>
      <c r="C178" s="296"/>
      <c r="D178" s="298"/>
      <c r="E178" s="408">
        <f>SUM(E177)</f>
        <v>540000</v>
      </c>
      <c r="F178" s="408"/>
      <c r="G178" s="408"/>
      <c r="H178" s="408">
        <f>E178+G178</f>
        <v>540000</v>
      </c>
      <c r="I178" s="323"/>
      <c r="J178" s="851"/>
    </row>
    <row r="179" spans="1:10" ht="21" customHeight="1">
      <c r="A179" s="1666" t="s">
        <v>1130</v>
      </c>
      <c r="B179" s="1667"/>
      <c r="C179" s="1667"/>
      <c r="D179" s="1667"/>
      <c r="E179" s="1667"/>
      <c r="F179" s="1667"/>
      <c r="G179" s="1667"/>
      <c r="H179" s="1667"/>
      <c r="I179" s="1667"/>
      <c r="J179" s="1668"/>
    </row>
    <row r="180" spans="1:10" ht="21" customHeight="1">
      <c r="A180" s="296">
        <v>1</v>
      </c>
      <c r="B180" s="287" t="s">
        <v>781</v>
      </c>
      <c r="C180" s="296">
        <v>1950</v>
      </c>
      <c r="D180" s="298" t="s">
        <v>696</v>
      </c>
      <c r="E180" s="286">
        <v>540000</v>
      </c>
      <c r="F180" s="297"/>
      <c r="G180" s="297"/>
      <c r="H180" s="286">
        <f>E180+G180</f>
        <v>540000</v>
      </c>
      <c r="I180" s="323"/>
      <c r="J180" s="851"/>
    </row>
    <row r="181" spans="1:10" ht="21" customHeight="1">
      <c r="A181" s="296">
        <v>2</v>
      </c>
      <c r="B181" s="287" t="s">
        <v>466</v>
      </c>
      <c r="C181" s="296">
        <v>1945</v>
      </c>
      <c r="D181" s="298" t="s">
        <v>740</v>
      </c>
      <c r="E181" s="286">
        <v>540000</v>
      </c>
      <c r="F181" s="297"/>
      <c r="G181" s="306"/>
      <c r="H181" s="286">
        <f>E181+G181</f>
        <v>540000</v>
      </c>
      <c r="I181" s="323"/>
      <c r="J181" s="851"/>
    </row>
    <row r="182" spans="1:10" ht="21" customHeight="1">
      <c r="A182" s="296">
        <v>3</v>
      </c>
      <c r="B182" s="287" t="s">
        <v>782</v>
      </c>
      <c r="C182" s="296">
        <v>1948</v>
      </c>
      <c r="D182" s="298" t="s">
        <v>679</v>
      </c>
      <c r="E182" s="286">
        <v>540000</v>
      </c>
      <c r="F182" s="297"/>
      <c r="G182" s="297"/>
      <c r="H182" s="286">
        <v>540000</v>
      </c>
      <c r="I182" s="323"/>
      <c r="J182" s="851" t="s">
        <v>991</v>
      </c>
    </row>
    <row r="183" spans="1:10" ht="21" customHeight="1">
      <c r="A183" s="311"/>
      <c r="B183" s="300" t="s">
        <v>2672</v>
      </c>
      <c r="C183" s="296"/>
      <c r="D183" s="298"/>
      <c r="E183" s="309">
        <f>SUM(E180:E182)</f>
        <v>1620000</v>
      </c>
      <c r="F183" s="301"/>
      <c r="G183" s="302"/>
      <c r="H183" s="216">
        <f>G183+E183</f>
        <v>1620000</v>
      </c>
      <c r="I183" s="323"/>
      <c r="J183" s="851"/>
    </row>
    <row r="184" spans="1:10" ht="21" customHeight="1">
      <c r="A184" s="1666" t="s">
        <v>1131</v>
      </c>
      <c r="B184" s="1667"/>
      <c r="C184" s="1667"/>
      <c r="D184" s="1667"/>
      <c r="E184" s="1667"/>
      <c r="F184" s="1667"/>
      <c r="G184" s="1667"/>
      <c r="H184" s="1667"/>
      <c r="I184" s="1667"/>
      <c r="J184" s="1668"/>
    </row>
    <row r="185" spans="1:10" ht="21" customHeight="1">
      <c r="A185" s="296">
        <v>1</v>
      </c>
      <c r="B185" s="297" t="s">
        <v>803</v>
      </c>
      <c r="C185" s="296">
        <v>1993</v>
      </c>
      <c r="D185" s="298" t="s">
        <v>684</v>
      </c>
      <c r="E185" s="286">
        <v>540000</v>
      </c>
      <c r="F185" s="299"/>
      <c r="G185" s="299"/>
      <c r="H185" s="318">
        <f>E185+G185</f>
        <v>540000</v>
      </c>
      <c r="I185" s="323"/>
      <c r="J185" s="851"/>
    </row>
    <row r="186" spans="1:10" ht="21" customHeight="1">
      <c r="A186" s="296">
        <v>2</v>
      </c>
      <c r="B186" s="297" t="s">
        <v>804</v>
      </c>
      <c r="C186" s="296">
        <v>1973</v>
      </c>
      <c r="D186" s="298" t="s">
        <v>696</v>
      </c>
      <c r="E186" s="286">
        <v>540000</v>
      </c>
      <c r="F186" s="299"/>
      <c r="G186" s="299"/>
      <c r="H186" s="318">
        <f aca="true" t="shared" si="7" ref="H186:H197">E186+G186</f>
        <v>540000</v>
      </c>
      <c r="I186" s="323"/>
      <c r="J186" s="851"/>
    </row>
    <row r="187" spans="1:10" ht="21" customHeight="1">
      <c r="A187" s="296">
        <v>3</v>
      </c>
      <c r="B187" s="297" t="s">
        <v>805</v>
      </c>
      <c r="C187" s="296">
        <v>1996</v>
      </c>
      <c r="D187" s="298" t="s">
        <v>673</v>
      </c>
      <c r="E187" s="286">
        <v>540000</v>
      </c>
      <c r="F187" s="299"/>
      <c r="G187" s="299"/>
      <c r="H187" s="318">
        <f t="shared" si="7"/>
        <v>540000</v>
      </c>
      <c r="I187" s="323"/>
      <c r="J187" s="851"/>
    </row>
    <row r="188" spans="1:10" ht="21" customHeight="1">
      <c r="A188" s="296">
        <v>4</v>
      </c>
      <c r="B188" s="297" t="s">
        <v>807</v>
      </c>
      <c r="C188" s="296">
        <v>1993</v>
      </c>
      <c r="D188" s="298" t="s">
        <v>715</v>
      </c>
      <c r="E188" s="286">
        <v>540000</v>
      </c>
      <c r="F188" s="299"/>
      <c r="G188" s="299"/>
      <c r="H188" s="318">
        <f t="shared" si="7"/>
        <v>540000</v>
      </c>
      <c r="I188" s="323"/>
      <c r="J188" s="851"/>
    </row>
    <row r="189" spans="1:10" ht="21" customHeight="1">
      <c r="A189" s="296">
        <v>5</v>
      </c>
      <c r="B189" s="297" t="s">
        <v>808</v>
      </c>
      <c r="C189" s="296">
        <v>1961</v>
      </c>
      <c r="D189" s="298" t="s">
        <v>724</v>
      </c>
      <c r="E189" s="286">
        <v>540000</v>
      </c>
      <c r="F189" s="299"/>
      <c r="G189" s="299"/>
      <c r="H189" s="318">
        <f t="shared" si="7"/>
        <v>540000</v>
      </c>
      <c r="I189" s="323"/>
      <c r="J189" s="851"/>
    </row>
    <row r="190" spans="1:10" ht="21" customHeight="1">
      <c r="A190" s="296">
        <v>6</v>
      </c>
      <c r="B190" s="297" t="s">
        <v>809</v>
      </c>
      <c r="C190" s="296">
        <v>1997</v>
      </c>
      <c r="D190" s="298" t="s">
        <v>724</v>
      </c>
      <c r="E190" s="286">
        <v>540000</v>
      </c>
      <c r="F190" s="299"/>
      <c r="G190" s="318"/>
      <c r="H190" s="318">
        <f t="shared" si="7"/>
        <v>540000</v>
      </c>
      <c r="I190" s="323"/>
      <c r="J190" s="851"/>
    </row>
    <row r="191" spans="1:10" ht="21" customHeight="1">
      <c r="A191" s="296">
        <v>7</v>
      </c>
      <c r="B191" s="297" t="s">
        <v>810</v>
      </c>
      <c r="C191" s="296">
        <v>1977</v>
      </c>
      <c r="D191" s="298" t="s">
        <v>677</v>
      </c>
      <c r="E191" s="286">
        <v>540000</v>
      </c>
      <c r="F191" s="299"/>
      <c r="G191" s="299"/>
      <c r="H191" s="318">
        <f t="shared" si="7"/>
        <v>540000</v>
      </c>
      <c r="I191" s="323"/>
      <c r="J191" s="851"/>
    </row>
    <row r="192" spans="1:10" ht="21" customHeight="1">
      <c r="A192" s="296">
        <v>8</v>
      </c>
      <c r="B192" s="297" t="s">
        <v>823</v>
      </c>
      <c r="C192" s="296">
        <v>1968</v>
      </c>
      <c r="D192" s="298" t="s">
        <v>677</v>
      </c>
      <c r="E192" s="286">
        <v>540000</v>
      </c>
      <c r="F192" s="299"/>
      <c r="G192" s="299"/>
      <c r="H192" s="318">
        <f t="shared" si="7"/>
        <v>540000</v>
      </c>
      <c r="I192" s="323"/>
      <c r="J192" s="851"/>
    </row>
    <row r="193" spans="1:10" ht="21" customHeight="1">
      <c r="A193" s="296">
        <v>9</v>
      </c>
      <c r="B193" s="297" t="s">
        <v>811</v>
      </c>
      <c r="C193" s="296">
        <v>1991</v>
      </c>
      <c r="D193" s="298" t="s">
        <v>679</v>
      </c>
      <c r="E193" s="286">
        <v>540000</v>
      </c>
      <c r="F193" s="299"/>
      <c r="G193" s="299"/>
      <c r="H193" s="318">
        <f t="shared" si="7"/>
        <v>540000</v>
      </c>
      <c r="I193" s="323"/>
      <c r="J193" s="851"/>
    </row>
    <row r="194" spans="1:10" ht="21" customHeight="1">
      <c r="A194" s="296">
        <v>10</v>
      </c>
      <c r="B194" s="297" t="s">
        <v>812</v>
      </c>
      <c r="C194" s="296">
        <v>1960</v>
      </c>
      <c r="D194" s="298" t="s">
        <v>740</v>
      </c>
      <c r="E194" s="286">
        <v>540000</v>
      </c>
      <c r="F194" s="299"/>
      <c r="G194" s="299"/>
      <c r="H194" s="318">
        <f t="shared" si="7"/>
        <v>540000</v>
      </c>
      <c r="I194" s="323"/>
      <c r="J194" s="851"/>
    </row>
    <row r="195" spans="1:10" ht="21" customHeight="1">
      <c r="A195" s="296">
        <v>11</v>
      </c>
      <c r="B195" s="297" t="s">
        <v>814</v>
      </c>
      <c r="C195" s="296">
        <v>1985</v>
      </c>
      <c r="D195" s="325" t="s">
        <v>1733</v>
      </c>
      <c r="E195" s="286">
        <v>540000</v>
      </c>
      <c r="F195" s="299"/>
      <c r="G195" s="299"/>
      <c r="H195" s="318">
        <f t="shared" si="7"/>
        <v>540000</v>
      </c>
      <c r="I195" s="323"/>
      <c r="J195" s="851"/>
    </row>
    <row r="196" spans="1:10" ht="21" customHeight="1">
      <c r="A196" s="296">
        <v>12</v>
      </c>
      <c r="B196" s="297" t="s">
        <v>815</v>
      </c>
      <c r="C196" s="296">
        <v>1990</v>
      </c>
      <c r="D196" s="298" t="s">
        <v>597</v>
      </c>
      <c r="E196" s="286">
        <v>540000</v>
      </c>
      <c r="F196" s="299"/>
      <c r="G196" s="299"/>
      <c r="H196" s="318">
        <f t="shared" si="7"/>
        <v>540000</v>
      </c>
      <c r="I196" s="323"/>
      <c r="J196" s="851"/>
    </row>
    <row r="197" spans="1:10" ht="21" customHeight="1">
      <c r="A197" s="296">
        <v>13</v>
      </c>
      <c r="B197" s="297" t="s">
        <v>816</v>
      </c>
      <c r="C197" s="296">
        <v>1962</v>
      </c>
      <c r="D197" s="298" t="s">
        <v>680</v>
      </c>
      <c r="E197" s="286">
        <v>540000</v>
      </c>
      <c r="F197" s="299"/>
      <c r="G197" s="299"/>
      <c r="H197" s="318">
        <f t="shared" si="7"/>
        <v>540000</v>
      </c>
      <c r="I197" s="323"/>
      <c r="J197" s="851"/>
    </row>
    <row r="198" spans="1:10" ht="21" customHeight="1">
      <c r="A198" s="296">
        <v>14</v>
      </c>
      <c r="B198" s="297" t="s">
        <v>821</v>
      </c>
      <c r="C198" s="296">
        <v>1978</v>
      </c>
      <c r="D198" s="298" t="s">
        <v>715</v>
      </c>
      <c r="E198" s="286">
        <v>540000</v>
      </c>
      <c r="F198" s="299"/>
      <c r="G198" s="299"/>
      <c r="H198" s="318">
        <f aca="true" t="shared" si="8" ref="H198:H203">E198+G198</f>
        <v>540000</v>
      </c>
      <c r="I198" s="323"/>
      <c r="J198" s="851" t="s">
        <v>1297</v>
      </c>
    </row>
    <row r="199" spans="1:10" ht="21" customHeight="1">
      <c r="A199" s="296">
        <v>15</v>
      </c>
      <c r="B199" s="297" t="s">
        <v>2220</v>
      </c>
      <c r="C199" s="296">
        <v>1995</v>
      </c>
      <c r="D199" s="298" t="s">
        <v>762</v>
      </c>
      <c r="E199" s="286">
        <v>540000</v>
      </c>
      <c r="F199" s="299"/>
      <c r="G199" s="299"/>
      <c r="H199" s="318">
        <f t="shared" si="8"/>
        <v>540000</v>
      </c>
      <c r="I199" s="323"/>
      <c r="J199" s="851"/>
    </row>
    <row r="200" spans="1:10" ht="21" customHeight="1">
      <c r="A200" s="296">
        <v>16</v>
      </c>
      <c r="B200" s="297" t="s">
        <v>2155</v>
      </c>
      <c r="C200" s="296">
        <v>1997</v>
      </c>
      <c r="D200" s="298" t="s">
        <v>691</v>
      </c>
      <c r="E200" s="286">
        <v>540000</v>
      </c>
      <c r="F200" s="299"/>
      <c r="G200" s="299"/>
      <c r="H200" s="318">
        <f t="shared" si="8"/>
        <v>540000</v>
      </c>
      <c r="I200" s="323"/>
      <c r="J200" s="851"/>
    </row>
    <row r="201" spans="1:10" ht="21" customHeight="1">
      <c r="A201" s="296">
        <v>17</v>
      </c>
      <c r="B201" s="297" t="s">
        <v>1824</v>
      </c>
      <c r="C201" s="296">
        <v>1982</v>
      </c>
      <c r="D201" s="298" t="s">
        <v>1825</v>
      </c>
      <c r="E201" s="286">
        <v>540000</v>
      </c>
      <c r="F201" s="299"/>
      <c r="G201" s="299"/>
      <c r="H201" s="318">
        <f t="shared" si="8"/>
        <v>540000</v>
      </c>
      <c r="I201" s="323"/>
      <c r="J201" s="851"/>
    </row>
    <row r="202" spans="1:10" ht="21" customHeight="1">
      <c r="A202" s="296">
        <v>18</v>
      </c>
      <c r="B202" s="297" t="s">
        <v>783</v>
      </c>
      <c r="C202" s="296">
        <v>2000</v>
      </c>
      <c r="D202" s="298" t="s">
        <v>684</v>
      </c>
      <c r="E202" s="286">
        <v>540000</v>
      </c>
      <c r="F202" s="299"/>
      <c r="G202" s="299"/>
      <c r="H202" s="318">
        <f t="shared" si="8"/>
        <v>540000</v>
      </c>
      <c r="I202" s="323"/>
      <c r="J202" s="851"/>
    </row>
    <row r="203" spans="1:10" ht="21" customHeight="1">
      <c r="A203" s="296">
        <v>19</v>
      </c>
      <c r="B203" s="297" t="s">
        <v>796</v>
      </c>
      <c r="C203" s="296">
        <v>2000</v>
      </c>
      <c r="D203" s="298" t="s">
        <v>673</v>
      </c>
      <c r="E203" s="286">
        <v>540000</v>
      </c>
      <c r="G203" s="985"/>
      <c r="H203" s="318">
        <f t="shared" si="8"/>
        <v>540000</v>
      </c>
      <c r="I203" s="323"/>
      <c r="J203" s="756"/>
    </row>
    <row r="204" spans="1:10" ht="21" customHeight="1">
      <c r="A204" s="296">
        <v>20</v>
      </c>
      <c r="B204" s="297" t="s">
        <v>1008</v>
      </c>
      <c r="C204" s="296">
        <v>1973</v>
      </c>
      <c r="D204" s="298" t="s">
        <v>671</v>
      </c>
      <c r="E204" s="286">
        <v>540000</v>
      </c>
      <c r="F204" s="297"/>
      <c r="G204" s="297"/>
      <c r="H204" s="286">
        <f aca="true" t="shared" si="9" ref="H204:H210">E204+G204</f>
        <v>540000</v>
      </c>
      <c r="I204" s="323"/>
      <c r="J204" s="851" t="s">
        <v>991</v>
      </c>
    </row>
    <row r="205" spans="1:10" ht="21" customHeight="1">
      <c r="A205" s="296">
        <v>21</v>
      </c>
      <c r="B205" s="297" t="s">
        <v>820</v>
      </c>
      <c r="C205" s="296">
        <v>1981</v>
      </c>
      <c r="D205" s="298" t="s">
        <v>693</v>
      </c>
      <c r="E205" s="286">
        <v>540000</v>
      </c>
      <c r="F205" s="297"/>
      <c r="G205" s="297"/>
      <c r="H205" s="286">
        <f t="shared" si="9"/>
        <v>540000</v>
      </c>
      <c r="I205" s="323"/>
      <c r="J205" s="851" t="s">
        <v>991</v>
      </c>
    </row>
    <row r="206" spans="1:10" ht="21" customHeight="1">
      <c r="A206" s="296">
        <v>22</v>
      </c>
      <c r="B206" s="297" t="s">
        <v>595</v>
      </c>
      <c r="C206" s="296">
        <v>1993</v>
      </c>
      <c r="D206" s="298" t="s">
        <v>693</v>
      </c>
      <c r="E206" s="286">
        <v>540000</v>
      </c>
      <c r="F206" s="297"/>
      <c r="G206" s="297"/>
      <c r="H206" s="286">
        <f t="shared" si="9"/>
        <v>540000</v>
      </c>
      <c r="I206" s="323"/>
      <c r="J206" s="851" t="s">
        <v>991</v>
      </c>
    </row>
    <row r="207" spans="1:10" ht="21" customHeight="1">
      <c r="A207" s="296">
        <v>23</v>
      </c>
      <c r="B207" s="297" t="s">
        <v>822</v>
      </c>
      <c r="C207" s="296">
        <v>1989</v>
      </c>
      <c r="D207" s="298" t="s">
        <v>715</v>
      </c>
      <c r="E207" s="286">
        <v>540000</v>
      </c>
      <c r="F207" s="297"/>
      <c r="G207" s="297"/>
      <c r="H207" s="286">
        <f t="shared" si="9"/>
        <v>540000</v>
      </c>
      <c r="I207" s="323"/>
      <c r="J207" s="851" t="s">
        <v>991</v>
      </c>
    </row>
    <row r="208" spans="1:10" ht="21" customHeight="1">
      <c r="A208" s="296">
        <v>24</v>
      </c>
      <c r="B208" s="297" t="s">
        <v>824</v>
      </c>
      <c r="C208" s="296">
        <v>1966</v>
      </c>
      <c r="D208" s="298" t="s">
        <v>679</v>
      </c>
      <c r="E208" s="286">
        <v>540000</v>
      </c>
      <c r="F208" s="297"/>
      <c r="G208" s="297"/>
      <c r="H208" s="286">
        <f t="shared" si="9"/>
        <v>540000</v>
      </c>
      <c r="I208" s="323"/>
      <c r="J208" s="851" t="s">
        <v>991</v>
      </c>
    </row>
    <row r="209" spans="1:10" ht="21" customHeight="1">
      <c r="A209" s="296">
        <v>25</v>
      </c>
      <c r="B209" s="297" t="s">
        <v>825</v>
      </c>
      <c r="C209" s="296">
        <v>1982</v>
      </c>
      <c r="D209" s="298" t="s">
        <v>740</v>
      </c>
      <c r="E209" s="286">
        <v>540000</v>
      </c>
      <c r="F209" s="297"/>
      <c r="G209" s="297"/>
      <c r="H209" s="286">
        <f t="shared" si="9"/>
        <v>540000</v>
      </c>
      <c r="I209" s="323"/>
      <c r="J209" s="851" t="s">
        <v>991</v>
      </c>
    </row>
    <row r="210" spans="1:10" ht="21" customHeight="1">
      <c r="A210" s="296">
        <v>26</v>
      </c>
      <c r="B210" s="297" t="s">
        <v>838</v>
      </c>
      <c r="C210" s="296">
        <v>1996</v>
      </c>
      <c r="D210" s="298" t="s">
        <v>762</v>
      </c>
      <c r="E210" s="286">
        <v>540000</v>
      </c>
      <c r="F210" s="297"/>
      <c r="G210" s="297"/>
      <c r="H210" s="286">
        <f t="shared" si="9"/>
        <v>540000</v>
      </c>
      <c r="I210" s="323"/>
      <c r="J210" s="851" t="s">
        <v>991</v>
      </c>
    </row>
    <row r="211" spans="1:10" ht="21" customHeight="1">
      <c r="A211" s="296">
        <v>27</v>
      </c>
      <c r="B211" s="297" t="s">
        <v>813</v>
      </c>
      <c r="C211" s="296">
        <v>1969</v>
      </c>
      <c r="D211" s="298" t="s">
        <v>740</v>
      </c>
      <c r="E211" s="286">
        <v>540000</v>
      </c>
      <c r="F211" s="297"/>
      <c r="G211" s="286"/>
      <c r="H211" s="286">
        <f>SUM(E211:G211)</f>
        <v>540000</v>
      </c>
      <c r="I211" s="323"/>
      <c r="J211" s="851" t="s">
        <v>991</v>
      </c>
    </row>
    <row r="212" spans="1:10" ht="21" customHeight="1">
      <c r="A212" s="296">
        <v>28</v>
      </c>
      <c r="B212" s="297" t="s">
        <v>2207</v>
      </c>
      <c r="C212" s="296">
        <v>1981</v>
      </c>
      <c r="D212" s="298" t="s">
        <v>594</v>
      </c>
      <c r="E212" s="286">
        <v>540000</v>
      </c>
      <c r="F212" s="297"/>
      <c r="G212" s="286"/>
      <c r="H212" s="286">
        <v>540000</v>
      </c>
      <c r="I212" s="323"/>
      <c r="J212" s="851" t="s">
        <v>991</v>
      </c>
    </row>
    <row r="213" spans="1:10" s="14" customFormat="1" ht="21" customHeight="1">
      <c r="A213" s="1124">
        <v>29</v>
      </c>
      <c r="B213" s="1123" t="s">
        <v>797</v>
      </c>
      <c r="C213" s="1124">
        <v>2001</v>
      </c>
      <c r="D213" s="1125" t="s">
        <v>673</v>
      </c>
      <c r="E213" s="1126">
        <v>540000</v>
      </c>
      <c r="F213" s="1123"/>
      <c r="G213" s="1126">
        <v>-135000</v>
      </c>
      <c r="H213" s="1126">
        <f>E213+G213</f>
        <v>405000</v>
      </c>
      <c r="I213" s="1263"/>
      <c r="J213" s="1264" t="s">
        <v>233</v>
      </c>
    </row>
    <row r="214" spans="1:10" s="14" customFormat="1" ht="21" customHeight="1">
      <c r="A214" s="1124">
        <v>30</v>
      </c>
      <c r="B214" s="1123" t="s">
        <v>788</v>
      </c>
      <c r="C214" s="1124">
        <v>2001</v>
      </c>
      <c r="D214" s="1125" t="s">
        <v>693</v>
      </c>
      <c r="E214" s="1126">
        <v>540000</v>
      </c>
      <c r="F214" s="1123"/>
      <c r="G214" s="1126">
        <v>-135000</v>
      </c>
      <c r="H214" s="1126">
        <f>E214+G214</f>
        <v>405000</v>
      </c>
      <c r="I214" s="1263"/>
      <c r="J214" s="1264" t="s">
        <v>233</v>
      </c>
    </row>
    <row r="215" spans="1:10" ht="21" customHeight="1">
      <c r="A215" s="311"/>
      <c r="B215" s="300" t="s">
        <v>2672</v>
      </c>
      <c r="C215" s="296"/>
      <c r="D215" s="298"/>
      <c r="E215" s="309">
        <f>SUM(E185:E214)</f>
        <v>16200000</v>
      </c>
      <c r="F215" s="301"/>
      <c r="G215" s="309">
        <v>-270000</v>
      </c>
      <c r="H215" s="216">
        <f>G215+E215</f>
        <v>15930000</v>
      </c>
      <c r="I215" s="323"/>
      <c r="J215" s="851"/>
    </row>
    <row r="216" spans="1:10" ht="21" customHeight="1">
      <c r="A216" s="1507" t="s">
        <v>1132</v>
      </c>
      <c r="B216" s="1508"/>
      <c r="C216" s="1508"/>
      <c r="D216" s="1508"/>
      <c r="E216" s="1508"/>
      <c r="F216" s="1508"/>
      <c r="G216" s="1508"/>
      <c r="H216" s="1508"/>
      <c r="I216" s="1508"/>
      <c r="J216" s="1509"/>
    </row>
    <row r="217" spans="1:10" ht="21" customHeight="1">
      <c r="A217" s="185">
        <v>1</v>
      </c>
      <c r="B217" s="303" t="s">
        <v>78</v>
      </c>
      <c r="C217" s="185">
        <v>2011</v>
      </c>
      <c r="D217" s="304" t="s">
        <v>684</v>
      </c>
      <c r="E217" s="286">
        <v>675000</v>
      </c>
      <c r="F217" s="326"/>
      <c r="G217" s="286"/>
      <c r="H217" s="286">
        <f aca="true" t="shared" si="10" ref="H217:H225">E217+G217</f>
        <v>675000</v>
      </c>
      <c r="I217" s="323"/>
      <c r="J217" s="851"/>
    </row>
    <row r="218" spans="1:10" ht="21" customHeight="1">
      <c r="A218" s="161">
        <v>2</v>
      </c>
      <c r="B218" s="303" t="s">
        <v>467</v>
      </c>
      <c r="C218" s="185">
        <v>2014</v>
      </c>
      <c r="D218" s="298" t="s">
        <v>671</v>
      </c>
      <c r="E218" s="286">
        <v>675000</v>
      </c>
      <c r="F218" s="326"/>
      <c r="G218" s="286"/>
      <c r="H218" s="286">
        <f t="shared" si="10"/>
        <v>675000</v>
      </c>
      <c r="I218" s="323"/>
      <c r="J218" s="851"/>
    </row>
    <row r="219" spans="1:10" ht="21" customHeight="1">
      <c r="A219" s="185">
        <v>3</v>
      </c>
      <c r="B219" s="297" t="s">
        <v>786</v>
      </c>
      <c r="C219" s="296">
        <v>2010</v>
      </c>
      <c r="D219" s="298" t="s">
        <v>671</v>
      </c>
      <c r="E219" s="286">
        <v>675000</v>
      </c>
      <c r="F219" s="320"/>
      <c r="G219" s="286"/>
      <c r="H219" s="286">
        <f t="shared" si="10"/>
        <v>675000</v>
      </c>
      <c r="I219" s="323"/>
      <c r="J219" s="851"/>
    </row>
    <row r="220" spans="1:11" ht="21" customHeight="1">
      <c r="A220" s="161">
        <v>4</v>
      </c>
      <c r="B220" s="1258" t="s">
        <v>788</v>
      </c>
      <c r="C220" s="1259">
        <v>2001</v>
      </c>
      <c r="D220" s="1260" t="s">
        <v>693</v>
      </c>
      <c r="E220" s="1261">
        <v>0</v>
      </c>
      <c r="F220" s="1262"/>
      <c r="G220" s="1261"/>
      <c r="H220" s="1261">
        <v>0</v>
      </c>
      <c r="I220" s="1379" t="s">
        <v>333</v>
      </c>
      <c r="J220" s="1380" t="s">
        <v>334</v>
      </c>
      <c r="K220" s="14" t="s">
        <v>1297</v>
      </c>
    </row>
    <row r="221" spans="1:10" ht="21" customHeight="1">
      <c r="A221" s="185">
        <v>5</v>
      </c>
      <c r="B221" s="297" t="s">
        <v>789</v>
      </c>
      <c r="C221" s="296">
        <v>2005</v>
      </c>
      <c r="D221" s="298" t="s">
        <v>673</v>
      </c>
      <c r="E221" s="286">
        <v>675000</v>
      </c>
      <c r="F221" s="320"/>
      <c r="G221" s="286"/>
      <c r="H221" s="286">
        <f t="shared" si="10"/>
        <v>675000</v>
      </c>
      <c r="I221" s="323"/>
      <c r="J221" s="851"/>
    </row>
    <row r="222" spans="1:10" ht="21" customHeight="1">
      <c r="A222" s="161">
        <v>6</v>
      </c>
      <c r="B222" s="297" t="s">
        <v>790</v>
      </c>
      <c r="C222" s="296">
        <v>2007</v>
      </c>
      <c r="D222" s="298" t="s">
        <v>673</v>
      </c>
      <c r="E222" s="286">
        <v>675000</v>
      </c>
      <c r="F222" s="320"/>
      <c r="G222" s="286"/>
      <c r="H222" s="286">
        <f t="shared" si="10"/>
        <v>675000</v>
      </c>
      <c r="I222" s="323"/>
      <c r="J222" s="851"/>
    </row>
    <row r="223" spans="1:11" ht="21" customHeight="1">
      <c r="A223" s="185">
        <v>7</v>
      </c>
      <c r="B223" s="1258" t="s">
        <v>797</v>
      </c>
      <c r="C223" s="1259">
        <v>2001</v>
      </c>
      <c r="D223" s="1260" t="s">
        <v>673</v>
      </c>
      <c r="E223" s="1261">
        <v>0</v>
      </c>
      <c r="F223" s="1262"/>
      <c r="G223" s="1261"/>
      <c r="H223" s="1261">
        <v>0</v>
      </c>
      <c r="I223" s="1379" t="s">
        <v>333</v>
      </c>
      <c r="J223" s="1380" t="s">
        <v>334</v>
      </c>
      <c r="K223" s="14"/>
    </row>
    <row r="224" spans="1:10" ht="21" customHeight="1">
      <c r="A224" s="161">
        <v>8</v>
      </c>
      <c r="B224" s="297" t="s">
        <v>801</v>
      </c>
      <c r="C224" s="296">
        <v>2010</v>
      </c>
      <c r="D224" s="298" t="s">
        <v>753</v>
      </c>
      <c r="E224" s="286">
        <v>675000</v>
      </c>
      <c r="F224" s="320"/>
      <c r="G224" s="286"/>
      <c r="H224" s="286">
        <f t="shared" si="10"/>
        <v>675000</v>
      </c>
      <c r="I224" s="323"/>
      <c r="J224" s="851"/>
    </row>
    <row r="225" spans="1:10" ht="21" customHeight="1">
      <c r="A225" s="185">
        <v>9</v>
      </c>
      <c r="B225" s="297" t="s">
        <v>667</v>
      </c>
      <c r="C225" s="296">
        <v>2011</v>
      </c>
      <c r="D225" s="298" t="s">
        <v>691</v>
      </c>
      <c r="E225" s="286">
        <v>675000</v>
      </c>
      <c r="F225" s="320"/>
      <c r="G225" s="286"/>
      <c r="H225" s="286">
        <f t="shared" si="10"/>
        <v>675000</v>
      </c>
      <c r="I225" s="323"/>
      <c r="J225" s="894"/>
    </row>
    <row r="226" spans="1:10" ht="21" customHeight="1">
      <c r="A226" s="161">
        <v>10</v>
      </c>
      <c r="B226" s="297" t="s">
        <v>2208</v>
      </c>
      <c r="C226" s="296">
        <v>2004</v>
      </c>
      <c r="D226" s="298" t="s">
        <v>673</v>
      </c>
      <c r="E226" s="286">
        <v>675000</v>
      </c>
      <c r="F226" s="297"/>
      <c r="G226" s="297"/>
      <c r="H226" s="318">
        <f>E226+G226</f>
        <v>675000</v>
      </c>
      <c r="I226" s="323"/>
      <c r="J226" s="894"/>
    </row>
    <row r="227" spans="1:10" ht="21" customHeight="1">
      <c r="A227" s="161">
        <v>11</v>
      </c>
      <c r="B227" s="986" t="s">
        <v>402</v>
      </c>
      <c r="C227" s="987">
        <v>2002</v>
      </c>
      <c r="D227" s="298" t="s">
        <v>693</v>
      </c>
      <c r="E227" s="286">
        <v>675000</v>
      </c>
      <c r="F227" s="320"/>
      <c r="G227" s="286"/>
      <c r="H227" s="286">
        <f>E227+G227</f>
        <v>675000</v>
      </c>
      <c r="I227" s="323"/>
      <c r="J227" s="851"/>
    </row>
    <row r="228" spans="1:10" ht="21" customHeight="1">
      <c r="A228" s="161"/>
      <c r="B228" s="300" t="s">
        <v>2672</v>
      </c>
      <c r="C228" s="296"/>
      <c r="D228" s="298"/>
      <c r="E228" s="309">
        <f>SUM(E217:E227)</f>
        <v>6075000</v>
      </c>
      <c r="F228" s="301"/>
      <c r="G228" s="286"/>
      <c r="H228" s="216">
        <f>G228+E228</f>
        <v>6075000</v>
      </c>
      <c r="I228" s="323"/>
      <c r="J228" s="851"/>
    </row>
    <row r="229" spans="1:10" ht="21" customHeight="1">
      <c r="A229" s="1507" t="s">
        <v>1133</v>
      </c>
      <c r="B229" s="1508"/>
      <c r="C229" s="1508"/>
      <c r="D229" s="1508"/>
      <c r="E229" s="1508"/>
      <c r="F229" s="1508"/>
      <c r="G229" s="1508"/>
      <c r="H229" s="1508"/>
      <c r="I229" s="1508"/>
      <c r="J229" s="1509"/>
    </row>
    <row r="230" spans="1:10" ht="21" customHeight="1">
      <c r="A230" s="296">
        <v>1</v>
      </c>
      <c r="B230" s="297" t="s">
        <v>785</v>
      </c>
      <c r="C230" s="296">
        <v>1953</v>
      </c>
      <c r="D230" s="298" t="s">
        <v>671</v>
      </c>
      <c r="E230" s="286">
        <v>675000</v>
      </c>
      <c r="F230" s="320"/>
      <c r="G230" s="287"/>
      <c r="H230" s="318">
        <f aca="true" t="shared" si="11" ref="H230:H244">E230+G230</f>
        <v>675000</v>
      </c>
      <c r="I230" s="323"/>
      <c r="J230" s="851"/>
    </row>
    <row r="231" spans="1:10" ht="21" customHeight="1">
      <c r="A231" s="185">
        <v>2</v>
      </c>
      <c r="B231" s="297" t="s">
        <v>787</v>
      </c>
      <c r="C231" s="296">
        <v>1945</v>
      </c>
      <c r="D231" s="298" t="s">
        <v>693</v>
      </c>
      <c r="E231" s="286">
        <v>675000</v>
      </c>
      <c r="F231" s="320"/>
      <c r="G231" s="287"/>
      <c r="H231" s="318">
        <f t="shared" si="11"/>
        <v>675000</v>
      </c>
      <c r="I231" s="323"/>
      <c r="J231" s="851"/>
    </row>
    <row r="232" spans="1:10" ht="21" customHeight="1">
      <c r="A232" s="296">
        <v>3</v>
      </c>
      <c r="B232" s="297" t="s">
        <v>791</v>
      </c>
      <c r="C232" s="296">
        <v>1936</v>
      </c>
      <c r="D232" s="298" t="s">
        <v>673</v>
      </c>
      <c r="E232" s="286">
        <v>675000</v>
      </c>
      <c r="F232" s="320"/>
      <c r="G232" s="287"/>
      <c r="H232" s="318">
        <f t="shared" si="11"/>
        <v>675000</v>
      </c>
      <c r="I232" s="323"/>
      <c r="J232" s="851"/>
    </row>
    <row r="233" spans="1:10" ht="21" customHeight="1">
      <c r="A233" s="185">
        <v>4</v>
      </c>
      <c r="B233" s="297" t="s">
        <v>792</v>
      </c>
      <c r="C233" s="296">
        <v>1929</v>
      </c>
      <c r="D233" s="298" t="s">
        <v>673</v>
      </c>
      <c r="E233" s="286">
        <v>675000</v>
      </c>
      <c r="F233" s="320"/>
      <c r="G233" s="318"/>
      <c r="H233" s="318">
        <f t="shared" si="11"/>
        <v>675000</v>
      </c>
      <c r="I233" s="323"/>
      <c r="J233" s="851"/>
    </row>
    <row r="234" spans="1:10" ht="21" customHeight="1">
      <c r="A234" s="296">
        <v>5</v>
      </c>
      <c r="B234" s="297" t="s">
        <v>793</v>
      </c>
      <c r="C234" s="296">
        <v>1935</v>
      </c>
      <c r="D234" s="298" t="s">
        <v>673</v>
      </c>
      <c r="E234" s="286">
        <v>675000</v>
      </c>
      <c r="F234" s="320"/>
      <c r="G234" s="318"/>
      <c r="H234" s="318">
        <f t="shared" si="11"/>
        <v>675000</v>
      </c>
      <c r="I234" s="323"/>
      <c r="J234" s="851"/>
    </row>
    <row r="235" spans="1:10" ht="21" customHeight="1">
      <c r="A235" s="185">
        <v>6</v>
      </c>
      <c r="B235" s="297" t="s">
        <v>794</v>
      </c>
      <c r="C235" s="296">
        <v>1925</v>
      </c>
      <c r="D235" s="298" t="s">
        <v>673</v>
      </c>
      <c r="E235" s="286">
        <v>675000</v>
      </c>
      <c r="F235" s="320"/>
      <c r="G235" s="318"/>
      <c r="H235" s="318">
        <f t="shared" si="11"/>
        <v>675000</v>
      </c>
      <c r="I235" s="323"/>
      <c r="J235" s="851"/>
    </row>
    <row r="236" spans="1:10" ht="21" customHeight="1">
      <c r="A236" s="296">
        <v>7</v>
      </c>
      <c r="B236" s="297" t="s">
        <v>795</v>
      </c>
      <c r="C236" s="296">
        <v>1946</v>
      </c>
      <c r="D236" s="298" t="s">
        <v>673</v>
      </c>
      <c r="E236" s="286">
        <v>675000</v>
      </c>
      <c r="F236" s="320"/>
      <c r="G236" s="318"/>
      <c r="H236" s="318">
        <f t="shared" si="11"/>
        <v>675000</v>
      </c>
      <c r="I236" s="323"/>
      <c r="J236" s="851"/>
    </row>
    <row r="237" spans="1:10" ht="21" customHeight="1">
      <c r="A237" s="185">
        <v>8</v>
      </c>
      <c r="B237" s="297" t="s">
        <v>2209</v>
      </c>
      <c r="C237" s="296">
        <v>1950</v>
      </c>
      <c r="D237" s="298" t="s">
        <v>673</v>
      </c>
      <c r="E237" s="286">
        <v>675000</v>
      </c>
      <c r="F237" s="320"/>
      <c r="G237" s="318"/>
      <c r="H237" s="318">
        <f t="shared" si="11"/>
        <v>675000</v>
      </c>
      <c r="I237" s="323"/>
      <c r="J237" s="851"/>
    </row>
    <row r="238" spans="1:10" ht="21" customHeight="1">
      <c r="A238" s="296">
        <v>9</v>
      </c>
      <c r="B238" s="297" t="s">
        <v>542</v>
      </c>
      <c r="C238" s="296">
        <v>1935</v>
      </c>
      <c r="D238" s="298" t="s">
        <v>673</v>
      </c>
      <c r="E238" s="286">
        <v>675000</v>
      </c>
      <c r="F238" s="320"/>
      <c r="G238" s="318"/>
      <c r="H238" s="318">
        <f t="shared" si="11"/>
        <v>675000</v>
      </c>
      <c r="I238" s="323"/>
      <c r="J238" s="851"/>
    </row>
    <row r="239" spans="1:10" ht="21" customHeight="1">
      <c r="A239" s="185">
        <v>10</v>
      </c>
      <c r="B239" s="297" t="s">
        <v>798</v>
      </c>
      <c r="C239" s="296">
        <v>1934</v>
      </c>
      <c r="D239" s="298" t="s">
        <v>715</v>
      </c>
      <c r="E239" s="286">
        <v>675000</v>
      </c>
      <c r="F239" s="320"/>
      <c r="G239" s="318"/>
      <c r="H239" s="318">
        <f t="shared" si="11"/>
        <v>675000</v>
      </c>
      <c r="I239" s="323"/>
      <c r="J239" s="851"/>
    </row>
    <row r="240" spans="1:10" ht="21" customHeight="1">
      <c r="A240" s="296">
        <v>11</v>
      </c>
      <c r="B240" s="297" t="s">
        <v>799</v>
      </c>
      <c r="C240" s="296">
        <v>1950</v>
      </c>
      <c r="D240" s="298" t="s">
        <v>715</v>
      </c>
      <c r="E240" s="286">
        <v>675000</v>
      </c>
      <c r="F240" s="320"/>
      <c r="G240" s="318"/>
      <c r="H240" s="318">
        <f t="shared" si="11"/>
        <v>675000</v>
      </c>
      <c r="I240" s="323"/>
      <c r="J240" s="851"/>
    </row>
    <row r="241" spans="1:10" ht="21" customHeight="1">
      <c r="A241" s="185">
        <v>12</v>
      </c>
      <c r="B241" s="297" t="s">
        <v>800</v>
      </c>
      <c r="C241" s="296">
        <v>1938</v>
      </c>
      <c r="D241" s="298" t="s">
        <v>724</v>
      </c>
      <c r="E241" s="286">
        <v>675000</v>
      </c>
      <c r="F241" s="320"/>
      <c r="G241" s="318"/>
      <c r="H241" s="318">
        <f t="shared" si="11"/>
        <v>675000</v>
      </c>
      <c r="I241" s="323"/>
      <c r="J241" s="851"/>
    </row>
    <row r="242" spans="1:10" ht="21" customHeight="1">
      <c r="A242" s="296">
        <v>13</v>
      </c>
      <c r="B242" s="297" t="s">
        <v>2689</v>
      </c>
      <c r="C242" s="296">
        <v>1949</v>
      </c>
      <c r="D242" s="298" t="s">
        <v>740</v>
      </c>
      <c r="E242" s="286">
        <v>675000</v>
      </c>
      <c r="F242" s="320"/>
      <c r="G242" s="318"/>
      <c r="H242" s="318">
        <f t="shared" si="11"/>
        <v>675000</v>
      </c>
      <c r="I242" s="323"/>
      <c r="J242" s="851"/>
    </row>
    <row r="243" spans="1:10" ht="21" customHeight="1">
      <c r="A243" s="185">
        <v>14</v>
      </c>
      <c r="B243" s="297" t="s">
        <v>79</v>
      </c>
      <c r="C243" s="296">
        <v>1939</v>
      </c>
      <c r="D243" s="298" t="s">
        <v>753</v>
      </c>
      <c r="E243" s="286">
        <v>675000</v>
      </c>
      <c r="F243" s="320"/>
      <c r="G243" s="317"/>
      <c r="H243" s="318">
        <f t="shared" si="11"/>
        <v>675000</v>
      </c>
      <c r="I243" s="323"/>
      <c r="J243" s="851"/>
    </row>
    <row r="244" spans="1:10" ht="21" customHeight="1">
      <c r="A244" s="296">
        <v>15</v>
      </c>
      <c r="B244" s="297" t="s">
        <v>802</v>
      </c>
      <c r="C244" s="296">
        <v>1941</v>
      </c>
      <c r="D244" s="298" t="s">
        <v>762</v>
      </c>
      <c r="E244" s="286">
        <v>675000</v>
      </c>
      <c r="F244" s="320"/>
      <c r="G244" s="318"/>
      <c r="H244" s="318">
        <f t="shared" si="11"/>
        <v>675000</v>
      </c>
      <c r="I244" s="323"/>
      <c r="J244" s="851"/>
    </row>
    <row r="245" spans="1:10" ht="21" customHeight="1">
      <c r="A245" s="185">
        <v>16</v>
      </c>
      <c r="B245" s="297" t="s">
        <v>806</v>
      </c>
      <c r="C245" s="296">
        <v>1955</v>
      </c>
      <c r="D245" s="298" t="s">
        <v>715</v>
      </c>
      <c r="E245" s="286">
        <v>675000</v>
      </c>
      <c r="F245" s="320"/>
      <c r="G245" s="318"/>
      <c r="H245" s="318">
        <f>SUM(E245:G245)</f>
        <v>675000</v>
      </c>
      <c r="I245" s="323"/>
      <c r="J245" s="851"/>
    </row>
    <row r="246" spans="1:10" ht="21" customHeight="1">
      <c r="A246" s="296">
        <v>17</v>
      </c>
      <c r="B246" s="297" t="s">
        <v>784</v>
      </c>
      <c r="C246" s="296">
        <v>1934</v>
      </c>
      <c r="D246" s="298" t="s">
        <v>715</v>
      </c>
      <c r="E246" s="286">
        <v>675000</v>
      </c>
      <c r="F246" s="297"/>
      <c r="G246" s="297"/>
      <c r="H246" s="286">
        <f>E246+G246</f>
        <v>675000</v>
      </c>
      <c r="I246" s="323"/>
      <c r="J246" s="851" t="s">
        <v>991</v>
      </c>
    </row>
    <row r="247" spans="1:10" ht="21" customHeight="1">
      <c r="A247" s="185">
        <v>18</v>
      </c>
      <c r="B247" s="297" t="s">
        <v>886</v>
      </c>
      <c r="C247" s="296">
        <v>1936</v>
      </c>
      <c r="D247" s="298" t="s">
        <v>2154</v>
      </c>
      <c r="E247" s="286">
        <v>675000</v>
      </c>
      <c r="F247" s="297"/>
      <c r="G247" s="286"/>
      <c r="H247" s="286">
        <f>G247+E247</f>
        <v>675000</v>
      </c>
      <c r="I247" s="323"/>
      <c r="J247" s="851"/>
    </row>
    <row r="248" spans="1:10" ht="21" customHeight="1">
      <c r="A248" s="161"/>
      <c r="B248" s="300" t="s">
        <v>2672</v>
      </c>
      <c r="C248" s="296"/>
      <c r="D248" s="298"/>
      <c r="E248" s="309">
        <f>SUM(E230:E247)</f>
        <v>12150000</v>
      </c>
      <c r="F248" s="296"/>
      <c r="G248" s="286"/>
      <c r="H248" s="216">
        <f>E248+G248</f>
        <v>12150000</v>
      </c>
      <c r="I248" s="323"/>
      <c r="J248" s="851"/>
    </row>
    <row r="249" spans="1:10" ht="21" customHeight="1">
      <c r="A249" s="1657" t="s">
        <v>1134</v>
      </c>
      <c r="B249" s="1658"/>
      <c r="C249" s="1658"/>
      <c r="D249" s="1658"/>
      <c r="E249" s="1658"/>
      <c r="F249" s="1658"/>
      <c r="G249" s="1658"/>
      <c r="H249" s="1658"/>
      <c r="I249" s="1658"/>
      <c r="J249" s="1659"/>
    </row>
    <row r="250" spans="1:10" ht="21" customHeight="1">
      <c r="A250" s="161">
        <v>1</v>
      </c>
      <c r="B250" s="297" t="s">
        <v>856</v>
      </c>
      <c r="C250" s="296">
        <v>1950</v>
      </c>
      <c r="D250" s="298" t="s">
        <v>684</v>
      </c>
      <c r="E250" s="286">
        <v>270000</v>
      </c>
      <c r="F250" s="297"/>
      <c r="G250" s="286"/>
      <c r="H250" s="286">
        <f aca="true" t="shared" si="12" ref="H250:H296">E250+G250</f>
        <v>270000</v>
      </c>
      <c r="I250" s="323"/>
      <c r="J250" s="851"/>
    </row>
    <row r="251" spans="1:10" ht="21" customHeight="1">
      <c r="A251" s="161">
        <v>2</v>
      </c>
      <c r="B251" s="297" t="s">
        <v>857</v>
      </c>
      <c r="C251" s="296">
        <v>1960</v>
      </c>
      <c r="D251" s="298" t="s">
        <v>684</v>
      </c>
      <c r="E251" s="286">
        <v>270000</v>
      </c>
      <c r="F251" s="297"/>
      <c r="G251" s="286"/>
      <c r="H251" s="286">
        <f t="shared" si="12"/>
        <v>270000</v>
      </c>
      <c r="I251" s="323"/>
      <c r="J251" s="851"/>
    </row>
    <row r="252" spans="1:10" ht="21" customHeight="1">
      <c r="A252" s="161">
        <v>3</v>
      </c>
      <c r="B252" s="297" t="s">
        <v>85</v>
      </c>
      <c r="C252" s="296">
        <v>1987</v>
      </c>
      <c r="D252" s="298" t="s">
        <v>684</v>
      </c>
      <c r="E252" s="286">
        <v>270000</v>
      </c>
      <c r="F252" s="297"/>
      <c r="G252" s="286"/>
      <c r="H252" s="286">
        <f t="shared" si="12"/>
        <v>270000</v>
      </c>
      <c r="I252" s="323"/>
      <c r="J252" s="851"/>
    </row>
    <row r="253" spans="1:10" ht="21" customHeight="1">
      <c r="A253" s="161">
        <v>4</v>
      </c>
      <c r="B253" s="297" t="s">
        <v>858</v>
      </c>
      <c r="C253" s="296">
        <v>1954</v>
      </c>
      <c r="D253" s="298" t="s">
        <v>671</v>
      </c>
      <c r="E253" s="286">
        <v>270000</v>
      </c>
      <c r="F253" s="297"/>
      <c r="G253" s="286"/>
      <c r="H253" s="286">
        <f t="shared" si="12"/>
        <v>270000</v>
      </c>
      <c r="I253" s="323"/>
      <c r="J253" s="851"/>
    </row>
    <row r="254" spans="1:10" ht="21" customHeight="1">
      <c r="A254" s="161">
        <v>5</v>
      </c>
      <c r="B254" s="297" t="s">
        <v>859</v>
      </c>
      <c r="C254" s="296">
        <v>1949</v>
      </c>
      <c r="D254" s="298" t="s">
        <v>671</v>
      </c>
      <c r="E254" s="286">
        <v>270000</v>
      </c>
      <c r="F254" s="297"/>
      <c r="G254" s="286"/>
      <c r="H254" s="286">
        <f t="shared" si="12"/>
        <v>270000</v>
      </c>
      <c r="I254" s="323"/>
      <c r="J254" s="851"/>
    </row>
    <row r="255" spans="1:10" ht="21" customHeight="1">
      <c r="A255" s="161">
        <v>6</v>
      </c>
      <c r="B255" s="297" t="s">
        <v>2210</v>
      </c>
      <c r="C255" s="296">
        <v>1985</v>
      </c>
      <c r="D255" s="298" t="s">
        <v>671</v>
      </c>
      <c r="E255" s="286">
        <v>270000</v>
      </c>
      <c r="F255" s="297"/>
      <c r="G255" s="286"/>
      <c r="H255" s="286">
        <f t="shared" si="12"/>
        <v>270000</v>
      </c>
      <c r="I255" s="323"/>
      <c r="J255" s="851"/>
    </row>
    <row r="256" spans="1:10" ht="21" customHeight="1">
      <c r="A256" s="161">
        <v>7</v>
      </c>
      <c r="B256" s="297" t="s">
        <v>860</v>
      </c>
      <c r="C256" s="296">
        <v>1976</v>
      </c>
      <c r="D256" s="298" t="s">
        <v>671</v>
      </c>
      <c r="E256" s="286">
        <v>270000</v>
      </c>
      <c r="F256" s="297"/>
      <c r="G256" s="286"/>
      <c r="H256" s="286">
        <f t="shared" si="12"/>
        <v>270000</v>
      </c>
      <c r="I256" s="323"/>
      <c r="J256" s="851"/>
    </row>
    <row r="257" spans="1:10" ht="21" customHeight="1">
      <c r="A257" s="161">
        <v>8</v>
      </c>
      <c r="B257" s="297" t="s">
        <v>861</v>
      </c>
      <c r="C257" s="296">
        <v>1955</v>
      </c>
      <c r="D257" s="298" t="s">
        <v>693</v>
      </c>
      <c r="E257" s="286">
        <v>270000</v>
      </c>
      <c r="F257" s="297"/>
      <c r="G257" s="286"/>
      <c r="H257" s="286">
        <f t="shared" si="12"/>
        <v>270000</v>
      </c>
      <c r="I257" s="323"/>
      <c r="J257" s="851"/>
    </row>
    <row r="258" spans="1:10" ht="21" customHeight="1">
      <c r="A258" s="161">
        <v>9</v>
      </c>
      <c r="B258" s="297" t="s">
        <v>862</v>
      </c>
      <c r="C258" s="296">
        <v>1970</v>
      </c>
      <c r="D258" s="298" t="s">
        <v>693</v>
      </c>
      <c r="E258" s="286">
        <v>270000</v>
      </c>
      <c r="F258" s="297"/>
      <c r="G258" s="286"/>
      <c r="H258" s="286">
        <f t="shared" si="12"/>
        <v>270000</v>
      </c>
      <c r="I258" s="323"/>
      <c r="J258" s="851"/>
    </row>
    <row r="259" spans="1:10" ht="21" customHeight="1">
      <c r="A259" s="161">
        <v>10</v>
      </c>
      <c r="B259" s="297" t="s">
        <v>863</v>
      </c>
      <c r="C259" s="296">
        <v>1963</v>
      </c>
      <c r="D259" s="298" t="s">
        <v>693</v>
      </c>
      <c r="E259" s="286">
        <v>270000</v>
      </c>
      <c r="F259" s="297"/>
      <c r="G259" s="286"/>
      <c r="H259" s="286">
        <f t="shared" si="12"/>
        <v>270000</v>
      </c>
      <c r="I259" s="323"/>
      <c r="J259" s="851"/>
    </row>
    <row r="260" spans="1:10" ht="21" customHeight="1">
      <c r="A260" s="161">
        <v>11</v>
      </c>
      <c r="B260" s="297" t="s">
        <v>864</v>
      </c>
      <c r="C260" s="296">
        <v>1957</v>
      </c>
      <c r="D260" s="298" t="s">
        <v>693</v>
      </c>
      <c r="E260" s="286">
        <v>270000</v>
      </c>
      <c r="F260" s="297"/>
      <c r="G260" s="286"/>
      <c r="H260" s="286">
        <f t="shared" si="12"/>
        <v>270000</v>
      </c>
      <c r="I260" s="323"/>
      <c r="J260" s="851"/>
    </row>
    <row r="261" spans="1:10" ht="21" customHeight="1">
      <c r="A261" s="161">
        <v>12</v>
      </c>
      <c r="B261" s="297" t="s">
        <v>865</v>
      </c>
      <c r="C261" s="296">
        <v>1957</v>
      </c>
      <c r="D261" s="298" t="s">
        <v>673</v>
      </c>
      <c r="E261" s="286">
        <v>270000</v>
      </c>
      <c r="F261" s="297"/>
      <c r="G261" s="286"/>
      <c r="H261" s="286">
        <f t="shared" si="12"/>
        <v>270000</v>
      </c>
      <c r="I261" s="323"/>
      <c r="J261" s="851"/>
    </row>
    <row r="262" spans="1:10" ht="21" customHeight="1">
      <c r="A262" s="161">
        <v>13</v>
      </c>
      <c r="B262" s="297" t="s">
        <v>866</v>
      </c>
      <c r="C262" s="296">
        <v>1972</v>
      </c>
      <c r="D262" s="298" t="s">
        <v>673</v>
      </c>
      <c r="E262" s="286">
        <v>270000</v>
      </c>
      <c r="F262" s="297"/>
      <c r="G262" s="286"/>
      <c r="H262" s="286">
        <f t="shared" si="12"/>
        <v>270000</v>
      </c>
      <c r="I262" s="323"/>
      <c r="J262" s="851"/>
    </row>
    <row r="263" spans="1:10" ht="21" customHeight="1">
      <c r="A263" s="161">
        <v>14</v>
      </c>
      <c r="B263" s="297" t="s">
        <v>867</v>
      </c>
      <c r="C263" s="296">
        <v>1971</v>
      </c>
      <c r="D263" s="298" t="s">
        <v>673</v>
      </c>
      <c r="E263" s="286">
        <v>270000</v>
      </c>
      <c r="F263" s="297"/>
      <c r="G263" s="286"/>
      <c r="H263" s="286">
        <f t="shared" si="12"/>
        <v>270000</v>
      </c>
      <c r="I263" s="323"/>
      <c r="J263" s="851"/>
    </row>
    <row r="264" spans="1:10" ht="21" customHeight="1">
      <c r="A264" s="161">
        <v>15</v>
      </c>
      <c r="B264" s="297" t="s">
        <v>868</v>
      </c>
      <c r="C264" s="296">
        <v>1971</v>
      </c>
      <c r="D264" s="298" t="s">
        <v>673</v>
      </c>
      <c r="E264" s="286">
        <v>270000</v>
      </c>
      <c r="F264" s="297"/>
      <c r="G264" s="286"/>
      <c r="H264" s="286">
        <f t="shared" si="12"/>
        <v>270000</v>
      </c>
      <c r="I264" s="323"/>
      <c r="J264" s="851"/>
    </row>
    <row r="265" spans="1:10" ht="21" customHeight="1">
      <c r="A265" s="161">
        <v>16</v>
      </c>
      <c r="B265" s="297" t="s">
        <v>869</v>
      </c>
      <c r="C265" s="296">
        <v>1979</v>
      </c>
      <c r="D265" s="298" t="s">
        <v>673</v>
      </c>
      <c r="E265" s="286">
        <v>270000</v>
      </c>
      <c r="F265" s="297"/>
      <c r="G265" s="286"/>
      <c r="H265" s="286">
        <f t="shared" si="12"/>
        <v>270000</v>
      </c>
      <c r="I265" s="323"/>
      <c r="J265" s="851"/>
    </row>
    <row r="266" spans="1:10" ht="21" customHeight="1">
      <c r="A266" s="161">
        <v>17</v>
      </c>
      <c r="B266" s="297" t="s">
        <v>870</v>
      </c>
      <c r="C266" s="296">
        <v>1986</v>
      </c>
      <c r="D266" s="298" t="s">
        <v>673</v>
      </c>
      <c r="E266" s="286">
        <v>270000</v>
      </c>
      <c r="F266" s="297"/>
      <c r="G266" s="286"/>
      <c r="H266" s="286">
        <f t="shared" si="12"/>
        <v>270000</v>
      </c>
      <c r="I266" s="323"/>
      <c r="J266" s="851"/>
    </row>
    <row r="267" spans="1:10" ht="21" customHeight="1">
      <c r="A267" s="161">
        <v>18</v>
      </c>
      <c r="B267" s="297" t="s">
        <v>2185</v>
      </c>
      <c r="C267" s="296">
        <v>1968</v>
      </c>
      <c r="D267" s="298" t="s">
        <v>673</v>
      </c>
      <c r="E267" s="286">
        <v>270000</v>
      </c>
      <c r="F267" s="297"/>
      <c r="G267" s="286"/>
      <c r="H267" s="286">
        <f t="shared" si="12"/>
        <v>270000</v>
      </c>
      <c r="I267" s="323"/>
      <c r="J267" s="851"/>
    </row>
    <row r="268" spans="1:10" ht="21" customHeight="1">
      <c r="A268" s="161">
        <v>19</v>
      </c>
      <c r="B268" s="297" t="s">
        <v>871</v>
      </c>
      <c r="C268" s="296">
        <v>1972</v>
      </c>
      <c r="D268" s="298" t="s">
        <v>673</v>
      </c>
      <c r="E268" s="286">
        <v>270000</v>
      </c>
      <c r="F268" s="297"/>
      <c r="G268" s="286"/>
      <c r="H268" s="286">
        <f t="shared" si="12"/>
        <v>270000</v>
      </c>
      <c r="I268" s="323"/>
      <c r="J268" s="851"/>
    </row>
    <row r="269" spans="1:10" ht="21" customHeight="1">
      <c r="A269" s="161">
        <v>20</v>
      </c>
      <c r="B269" s="297" t="s">
        <v>872</v>
      </c>
      <c r="C269" s="296">
        <v>1975</v>
      </c>
      <c r="D269" s="298" t="s">
        <v>673</v>
      </c>
      <c r="E269" s="286">
        <v>270000</v>
      </c>
      <c r="F269" s="297"/>
      <c r="G269" s="286"/>
      <c r="H269" s="286">
        <f t="shared" si="12"/>
        <v>270000</v>
      </c>
      <c r="I269" s="323"/>
      <c r="J269" s="851"/>
    </row>
    <row r="270" spans="1:10" ht="21" customHeight="1">
      <c r="A270" s="161">
        <v>21</v>
      </c>
      <c r="B270" s="297" t="s">
        <v>873</v>
      </c>
      <c r="C270" s="296">
        <v>1962</v>
      </c>
      <c r="D270" s="298" t="s">
        <v>673</v>
      </c>
      <c r="E270" s="286">
        <v>270000</v>
      </c>
      <c r="F270" s="297"/>
      <c r="G270" s="286"/>
      <c r="H270" s="286">
        <f t="shared" si="12"/>
        <v>270000</v>
      </c>
      <c r="I270" s="323"/>
      <c r="J270" s="851"/>
    </row>
    <row r="271" spans="1:10" ht="21" customHeight="1">
      <c r="A271" s="161">
        <v>22</v>
      </c>
      <c r="B271" s="297" t="s">
        <v>2212</v>
      </c>
      <c r="C271" s="296">
        <v>1980</v>
      </c>
      <c r="D271" s="298" t="s">
        <v>673</v>
      </c>
      <c r="E271" s="286">
        <v>270000</v>
      </c>
      <c r="F271" s="297"/>
      <c r="G271" s="328"/>
      <c r="H271" s="286">
        <f t="shared" si="12"/>
        <v>270000</v>
      </c>
      <c r="I271" s="323"/>
      <c r="J271" s="851"/>
    </row>
    <row r="272" spans="1:10" ht="21" customHeight="1">
      <c r="A272" s="161">
        <v>23</v>
      </c>
      <c r="B272" s="297" t="s">
        <v>2214</v>
      </c>
      <c r="C272" s="296">
        <v>1976</v>
      </c>
      <c r="D272" s="298" t="s">
        <v>673</v>
      </c>
      <c r="E272" s="286">
        <v>270000</v>
      </c>
      <c r="F272" s="297"/>
      <c r="G272" s="328"/>
      <c r="H272" s="286">
        <f t="shared" si="12"/>
        <v>270000</v>
      </c>
      <c r="I272" s="323"/>
      <c r="J272" s="851"/>
    </row>
    <row r="273" spans="1:10" ht="21" customHeight="1">
      <c r="A273" s="161">
        <v>24</v>
      </c>
      <c r="B273" s="297" t="s">
        <v>86</v>
      </c>
      <c r="C273" s="296">
        <v>1974</v>
      </c>
      <c r="D273" s="298" t="s">
        <v>673</v>
      </c>
      <c r="E273" s="286">
        <v>270000</v>
      </c>
      <c r="F273" s="297"/>
      <c r="G273" s="286"/>
      <c r="H273" s="286">
        <f t="shared" si="12"/>
        <v>270000</v>
      </c>
      <c r="I273" s="323"/>
      <c r="J273" s="851"/>
    </row>
    <row r="274" spans="1:10" ht="21" customHeight="1">
      <c r="A274" s="161">
        <v>25</v>
      </c>
      <c r="B274" s="297" t="s">
        <v>839</v>
      </c>
      <c r="C274" s="296">
        <v>1971</v>
      </c>
      <c r="D274" s="298" t="s">
        <v>715</v>
      </c>
      <c r="E274" s="286">
        <v>270000</v>
      </c>
      <c r="F274" s="297"/>
      <c r="G274" s="286"/>
      <c r="H274" s="286">
        <f t="shared" si="12"/>
        <v>270000</v>
      </c>
      <c r="I274" s="323"/>
      <c r="J274" s="851"/>
    </row>
    <row r="275" spans="1:10" ht="21" customHeight="1">
      <c r="A275" s="161">
        <v>26</v>
      </c>
      <c r="B275" s="297" t="s">
        <v>874</v>
      </c>
      <c r="C275" s="296">
        <v>1941</v>
      </c>
      <c r="D275" s="298" t="s">
        <v>715</v>
      </c>
      <c r="E275" s="286">
        <v>270000</v>
      </c>
      <c r="F275" s="297"/>
      <c r="G275" s="286"/>
      <c r="H275" s="286">
        <f t="shared" si="12"/>
        <v>270000</v>
      </c>
      <c r="I275" s="323"/>
      <c r="J275" s="851"/>
    </row>
    <row r="276" spans="1:10" ht="21" customHeight="1">
      <c r="A276" s="161">
        <v>27</v>
      </c>
      <c r="B276" s="297" t="s">
        <v>875</v>
      </c>
      <c r="C276" s="296">
        <v>1953</v>
      </c>
      <c r="D276" s="298" t="s">
        <v>715</v>
      </c>
      <c r="E276" s="286">
        <v>270000</v>
      </c>
      <c r="F276" s="297"/>
      <c r="G276" s="286"/>
      <c r="H276" s="286">
        <f t="shared" si="12"/>
        <v>270000</v>
      </c>
      <c r="I276" s="323"/>
      <c r="J276" s="851"/>
    </row>
    <row r="277" spans="1:10" ht="21" customHeight="1">
      <c r="A277" s="161">
        <v>28</v>
      </c>
      <c r="B277" s="297" t="s">
        <v>876</v>
      </c>
      <c r="C277" s="296">
        <v>1962</v>
      </c>
      <c r="D277" s="298" t="s">
        <v>715</v>
      </c>
      <c r="E277" s="286">
        <v>270000</v>
      </c>
      <c r="F277" s="297"/>
      <c r="G277" s="286"/>
      <c r="H277" s="286">
        <f t="shared" si="12"/>
        <v>270000</v>
      </c>
      <c r="I277" s="323"/>
      <c r="J277" s="851"/>
    </row>
    <row r="278" spans="1:10" ht="21" customHeight="1">
      <c r="A278" s="161">
        <v>29</v>
      </c>
      <c r="B278" s="805" t="s">
        <v>2796</v>
      </c>
      <c r="C278" s="806">
        <v>1950</v>
      </c>
      <c r="D278" s="807" t="s">
        <v>715</v>
      </c>
      <c r="E278" s="286">
        <v>270000</v>
      </c>
      <c r="F278" s="297"/>
      <c r="G278" s="286"/>
      <c r="H278" s="286">
        <f t="shared" si="12"/>
        <v>270000</v>
      </c>
      <c r="I278" s="323"/>
      <c r="J278" s="895"/>
    </row>
    <row r="279" spans="1:10" ht="21" customHeight="1">
      <c r="A279" s="161">
        <v>30</v>
      </c>
      <c r="B279" s="297" t="s">
        <v>877</v>
      </c>
      <c r="C279" s="296">
        <v>1977</v>
      </c>
      <c r="D279" s="298" t="s">
        <v>715</v>
      </c>
      <c r="E279" s="286">
        <v>270000</v>
      </c>
      <c r="F279" s="297"/>
      <c r="G279" s="286"/>
      <c r="H279" s="286">
        <f t="shared" si="12"/>
        <v>270000</v>
      </c>
      <c r="I279" s="323"/>
      <c r="J279" s="851"/>
    </row>
    <row r="280" spans="1:10" ht="21" customHeight="1">
      <c r="A280" s="161">
        <v>31</v>
      </c>
      <c r="B280" s="297" t="s">
        <v>878</v>
      </c>
      <c r="C280" s="296">
        <v>1935</v>
      </c>
      <c r="D280" s="298" t="s">
        <v>724</v>
      </c>
      <c r="E280" s="286">
        <v>270000</v>
      </c>
      <c r="F280" s="297"/>
      <c r="G280" s="286"/>
      <c r="H280" s="286">
        <f t="shared" si="12"/>
        <v>270000</v>
      </c>
      <c r="I280" s="323"/>
      <c r="J280" s="851"/>
    </row>
    <row r="281" spans="1:10" ht="21" customHeight="1">
      <c r="A281" s="161">
        <v>32</v>
      </c>
      <c r="B281" s="297" t="s">
        <v>1826</v>
      </c>
      <c r="C281" s="296">
        <v>1966</v>
      </c>
      <c r="D281" s="298" t="s">
        <v>724</v>
      </c>
      <c r="E281" s="286">
        <v>270000</v>
      </c>
      <c r="F281" s="297"/>
      <c r="G281" s="286"/>
      <c r="H281" s="286">
        <f t="shared" si="12"/>
        <v>270000</v>
      </c>
      <c r="I281" s="323"/>
      <c r="J281" s="851"/>
    </row>
    <row r="282" spans="1:10" ht="21" customHeight="1">
      <c r="A282" s="161">
        <v>33</v>
      </c>
      <c r="B282" s="297" t="s">
        <v>879</v>
      </c>
      <c r="C282" s="296">
        <v>1977</v>
      </c>
      <c r="D282" s="298" t="s">
        <v>677</v>
      </c>
      <c r="E282" s="286">
        <v>270000</v>
      </c>
      <c r="F282" s="297"/>
      <c r="G282" s="286"/>
      <c r="H282" s="286">
        <f t="shared" si="12"/>
        <v>270000</v>
      </c>
      <c r="I282" s="323"/>
      <c r="J282" s="851"/>
    </row>
    <row r="283" spans="1:10" ht="21" customHeight="1">
      <c r="A283" s="161">
        <v>34</v>
      </c>
      <c r="B283" s="297" t="s">
        <v>880</v>
      </c>
      <c r="C283" s="296">
        <v>1934</v>
      </c>
      <c r="D283" s="298" t="s">
        <v>679</v>
      </c>
      <c r="E283" s="286">
        <v>270000</v>
      </c>
      <c r="F283" s="297"/>
      <c r="G283" s="286"/>
      <c r="H283" s="286">
        <f t="shared" si="12"/>
        <v>270000</v>
      </c>
      <c r="I283" s="323"/>
      <c r="J283" s="851"/>
    </row>
    <row r="284" spans="1:10" ht="21" customHeight="1">
      <c r="A284" s="161">
        <v>35</v>
      </c>
      <c r="B284" s="297" t="s">
        <v>881</v>
      </c>
      <c r="C284" s="296">
        <v>1961</v>
      </c>
      <c r="D284" s="298" t="s">
        <v>679</v>
      </c>
      <c r="E284" s="286">
        <v>270000</v>
      </c>
      <c r="F284" s="297"/>
      <c r="G284" s="286"/>
      <c r="H284" s="286">
        <f t="shared" si="12"/>
        <v>270000</v>
      </c>
      <c r="I284" s="323"/>
      <c r="J284" s="851"/>
    </row>
    <row r="285" spans="1:10" ht="21" customHeight="1">
      <c r="A285" s="161">
        <v>36</v>
      </c>
      <c r="B285" s="297" t="s">
        <v>882</v>
      </c>
      <c r="C285" s="296">
        <v>1978</v>
      </c>
      <c r="D285" s="298" t="s">
        <v>740</v>
      </c>
      <c r="E285" s="286">
        <v>270000</v>
      </c>
      <c r="F285" s="297"/>
      <c r="G285" s="286"/>
      <c r="H285" s="286">
        <f t="shared" si="12"/>
        <v>270000</v>
      </c>
      <c r="I285" s="323"/>
      <c r="J285" s="851"/>
    </row>
    <row r="286" spans="1:10" ht="21" customHeight="1">
      <c r="A286" s="161">
        <v>37</v>
      </c>
      <c r="B286" s="297" t="s">
        <v>2211</v>
      </c>
      <c r="C286" s="296">
        <v>1963</v>
      </c>
      <c r="D286" s="298" t="s">
        <v>740</v>
      </c>
      <c r="E286" s="286">
        <v>270000</v>
      </c>
      <c r="F286" s="297"/>
      <c r="G286" s="286"/>
      <c r="H286" s="286">
        <f t="shared" si="12"/>
        <v>270000</v>
      </c>
      <c r="I286" s="323"/>
      <c r="J286" s="851"/>
    </row>
    <row r="287" spans="1:10" ht="21" customHeight="1">
      <c r="A287" s="161">
        <v>38</v>
      </c>
      <c r="B287" s="297" t="s">
        <v>883</v>
      </c>
      <c r="C287" s="296">
        <v>1958</v>
      </c>
      <c r="D287" s="298" t="s">
        <v>597</v>
      </c>
      <c r="E287" s="286">
        <v>270000</v>
      </c>
      <c r="F287" s="297"/>
      <c r="G287" s="286"/>
      <c r="H287" s="286">
        <f t="shared" si="12"/>
        <v>270000</v>
      </c>
      <c r="I287" s="323"/>
      <c r="J287" s="851"/>
    </row>
    <row r="288" spans="1:10" ht="21" customHeight="1">
      <c r="A288" s="161">
        <v>39</v>
      </c>
      <c r="B288" s="297" t="s">
        <v>884</v>
      </c>
      <c r="C288" s="296">
        <v>1966</v>
      </c>
      <c r="D288" s="298" t="s">
        <v>597</v>
      </c>
      <c r="E288" s="286">
        <v>270000</v>
      </c>
      <c r="F288" s="297"/>
      <c r="G288" s="286"/>
      <c r="H288" s="286">
        <f t="shared" si="12"/>
        <v>270000</v>
      </c>
      <c r="I288" s="323"/>
      <c r="J288" s="851"/>
    </row>
    <row r="289" spans="1:10" ht="21" customHeight="1">
      <c r="A289" s="161">
        <v>40</v>
      </c>
      <c r="B289" s="297" t="s">
        <v>885</v>
      </c>
      <c r="C289" s="296">
        <v>1981</v>
      </c>
      <c r="D289" s="298" t="s">
        <v>852</v>
      </c>
      <c r="E289" s="286">
        <v>270000</v>
      </c>
      <c r="F289" s="297"/>
      <c r="G289" s="286"/>
      <c r="H289" s="286">
        <f t="shared" si="12"/>
        <v>270000</v>
      </c>
      <c r="I289" s="323"/>
      <c r="J289" s="851"/>
    </row>
    <row r="290" spans="1:10" ht="21" customHeight="1">
      <c r="A290" s="161">
        <v>41</v>
      </c>
      <c r="B290" s="297" t="s">
        <v>87</v>
      </c>
      <c r="C290" s="296">
        <v>1978</v>
      </c>
      <c r="D290" s="298" t="s">
        <v>596</v>
      </c>
      <c r="E290" s="286">
        <v>270000</v>
      </c>
      <c r="F290" s="297"/>
      <c r="G290" s="286"/>
      <c r="H290" s="286">
        <f t="shared" si="12"/>
        <v>270000</v>
      </c>
      <c r="I290" s="323"/>
      <c r="J290" s="851"/>
    </row>
    <row r="291" spans="1:10" ht="21" customHeight="1">
      <c r="A291" s="161">
        <v>42</v>
      </c>
      <c r="B291" s="297" t="s">
        <v>888</v>
      </c>
      <c r="C291" s="296">
        <v>1965</v>
      </c>
      <c r="D291" s="298" t="s">
        <v>680</v>
      </c>
      <c r="E291" s="286">
        <v>270000</v>
      </c>
      <c r="F291" s="297"/>
      <c r="G291" s="286"/>
      <c r="H291" s="286">
        <f t="shared" si="12"/>
        <v>270000</v>
      </c>
      <c r="I291" s="323"/>
      <c r="J291" s="851"/>
    </row>
    <row r="292" spans="1:10" ht="21" customHeight="1">
      <c r="A292" s="161">
        <v>43</v>
      </c>
      <c r="B292" s="297" t="s">
        <v>855</v>
      </c>
      <c r="C292" s="296">
        <v>1966</v>
      </c>
      <c r="D292" s="298" t="s">
        <v>762</v>
      </c>
      <c r="E292" s="286">
        <v>270000</v>
      </c>
      <c r="F292" s="297"/>
      <c r="G292" s="286"/>
      <c r="H292" s="286">
        <f t="shared" si="12"/>
        <v>270000</v>
      </c>
      <c r="I292" s="323"/>
      <c r="J292" s="851"/>
    </row>
    <row r="293" spans="1:10" ht="21" customHeight="1">
      <c r="A293" s="161">
        <v>44</v>
      </c>
      <c r="B293" s="297" t="s">
        <v>1742</v>
      </c>
      <c r="C293" s="296">
        <v>1964</v>
      </c>
      <c r="D293" s="298" t="s">
        <v>762</v>
      </c>
      <c r="E293" s="286">
        <v>270000</v>
      </c>
      <c r="F293" s="297"/>
      <c r="G293" s="286"/>
      <c r="H293" s="286">
        <f t="shared" si="12"/>
        <v>270000</v>
      </c>
      <c r="I293" s="323"/>
      <c r="J293" s="851"/>
    </row>
    <row r="294" spans="1:10" ht="21" customHeight="1">
      <c r="A294" s="161">
        <v>45</v>
      </c>
      <c r="B294" s="297" t="s">
        <v>2194</v>
      </c>
      <c r="C294" s="296">
        <v>1980</v>
      </c>
      <c r="D294" s="298" t="s">
        <v>762</v>
      </c>
      <c r="E294" s="286">
        <v>270000</v>
      </c>
      <c r="F294" s="297"/>
      <c r="G294" s="328"/>
      <c r="H294" s="286">
        <f t="shared" si="12"/>
        <v>270000</v>
      </c>
      <c r="I294" s="323"/>
      <c r="J294" s="851"/>
    </row>
    <row r="295" spans="1:10" ht="21" customHeight="1">
      <c r="A295" s="161">
        <v>46</v>
      </c>
      <c r="B295" s="297" t="s">
        <v>889</v>
      </c>
      <c r="C295" s="296">
        <v>1940</v>
      </c>
      <c r="D295" s="298" t="s">
        <v>762</v>
      </c>
      <c r="E295" s="286">
        <v>270000</v>
      </c>
      <c r="F295" s="297"/>
      <c r="G295" s="286"/>
      <c r="H295" s="286">
        <f t="shared" si="12"/>
        <v>270000</v>
      </c>
      <c r="I295" s="323"/>
      <c r="J295" s="851"/>
    </row>
    <row r="296" spans="1:10" ht="21" customHeight="1">
      <c r="A296" s="161">
        <v>47</v>
      </c>
      <c r="B296" s="297" t="s">
        <v>2156</v>
      </c>
      <c r="C296" s="297">
        <v>1957</v>
      </c>
      <c r="D296" s="297" t="s">
        <v>691</v>
      </c>
      <c r="E296" s="286">
        <v>270000</v>
      </c>
      <c r="F296" s="297"/>
      <c r="G296" s="297"/>
      <c r="H296" s="286">
        <f t="shared" si="12"/>
        <v>270000</v>
      </c>
      <c r="I296" s="323"/>
      <c r="J296" s="851"/>
    </row>
    <row r="297" spans="1:10" ht="21" customHeight="1">
      <c r="A297" s="161">
        <v>48</v>
      </c>
      <c r="B297" s="297" t="s">
        <v>2599</v>
      </c>
      <c r="C297" s="296">
        <v>1977</v>
      </c>
      <c r="D297" s="298" t="s">
        <v>691</v>
      </c>
      <c r="E297" s="286">
        <v>270000</v>
      </c>
      <c r="F297" s="296"/>
      <c r="G297" s="286"/>
      <c r="H297" s="286">
        <f>SUM(E297:G297)</f>
        <v>270000</v>
      </c>
      <c r="I297" s="323"/>
      <c r="J297" s="851"/>
    </row>
    <row r="298" spans="1:10" ht="21" customHeight="1">
      <c r="A298" s="161">
        <v>49</v>
      </c>
      <c r="B298" s="297" t="s">
        <v>1827</v>
      </c>
      <c r="C298" s="296">
        <v>1971</v>
      </c>
      <c r="D298" s="298" t="s">
        <v>842</v>
      </c>
      <c r="E298" s="286">
        <v>270000</v>
      </c>
      <c r="F298" s="297"/>
      <c r="G298" s="286"/>
      <c r="H298" s="286">
        <f aca="true" t="shared" si="13" ref="H298:H304">E298+G298</f>
        <v>270000</v>
      </c>
      <c r="I298" s="323"/>
      <c r="J298" s="851"/>
    </row>
    <row r="299" spans="1:10" ht="21" customHeight="1">
      <c r="A299" s="161">
        <v>50</v>
      </c>
      <c r="B299" s="297" t="s">
        <v>1828</v>
      </c>
      <c r="C299" s="296">
        <v>1950</v>
      </c>
      <c r="D299" s="298" t="s">
        <v>717</v>
      </c>
      <c r="E299" s="286">
        <v>270000</v>
      </c>
      <c r="F299" s="297"/>
      <c r="G299" s="286"/>
      <c r="H299" s="286">
        <f t="shared" si="13"/>
        <v>270000</v>
      </c>
      <c r="I299" s="323"/>
      <c r="J299" s="851"/>
    </row>
    <row r="300" spans="1:10" ht="21" customHeight="1">
      <c r="A300" s="161">
        <v>51</v>
      </c>
      <c r="B300" s="297" t="s">
        <v>1829</v>
      </c>
      <c r="C300" s="296">
        <v>1938</v>
      </c>
      <c r="D300" s="298" t="s">
        <v>898</v>
      </c>
      <c r="E300" s="286">
        <v>270000</v>
      </c>
      <c r="F300" s="297"/>
      <c r="G300" s="286"/>
      <c r="H300" s="286">
        <f t="shared" si="13"/>
        <v>270000</v>
      </c>
      <c r="I300" s="323"/>
      <c r="J300" s="851"/>
    </row>
    <row r="301" spans="1:10" ht="21" customHeight="1">
      <c r="A301" s="161">
        <v>52</v>
      </c>
      <c r="B301" s="297" t="s">
        <v>812</v>
      </c>
      <c r="C301" s="296">
        <v>1977</v>
      </c>
      <c r="D301" s="298" t="s">
        <v>740</v>
      </c>
      <c r="E301" s="286">
        <v>270000</v>
      </c>
      <c r="F301" s="297"/>
      <c r="G301" s="286"/>
      <c r="H301" s="286">
        <f t="shared" si="13"/>
        <v>270000</v>
      </c>
      <c r="I301" s="323"/>
      <c r="J301" s="851"/>
    </row>
    <row r="302" spans="1:10" ht="21" customHeight="1">
      <c r="A302" s="161">
        <v>53</v>
      </c>
      <c r="B302" s="297" t="s">
        <v>813</v>
      </c>
      <c r="C302" s="296">
        <v>1956</v>
      </c>
      <c r="D302" s="298" t="s">
        <v>740</v>
      </c>
      <c r="E302" s="286">
        <v>270000</v>
      </c>
      <c r="F302" s="297"/>
      <c r="G302" s="286"/>
      <c r="H302" s="286">
        <f t="shared" si="13"/>
        <v>270000</v>
      </c>
      <c r="I302" s="329"/>
      <c r="J302" s="851"/>
    </row>
    <row r="303" spans="1:10" ht="21" customHeight="1">
      <c r="A303" s="161">
        <v>54</v>
      </c>
      <c r="B303" s="297" t="s">
        <v>810</v>
      </c>
      <c r="C303" s="296">
        <v>1971</v>
      </c>
      <c r="D303" s="325" t="s">
        <v>751</v>
      </c>
      <c r="E303" s="286">
        <v>270000</v>
      </c>
      <c r="F303" s="297"/>
      <c r="G303" s="286"/>
      <c r="H303" s="286">
        <f t="shared" si="13"/>
        <v>270000</v>
      </c>
      <c r="I303" s="329"/>
      <c r="J303" s="851"/>
    </row>
    <row r="304" spans="1:12" ht="21" customHeight="1">
      <c r="A304" s="161">
        <v>55</v>
      </c>
      <c r="B304" s="297" t="s">
        <v>1830</v>
      </c>
      <c r="C304" s="296">
        <v>1947</v>
      </c>
      <c r="D304" s="325" t="s">
        <v>1822</v>
      </c>
      <c r="E304" s="286">
        <v>270000</v>
      </c>
      <c r="F304" s="297"/>
      <c r="G304" s="286"/>
      <c r="H304" s="286">
        <f t="shared" si="13"/>
        <v>270000</v>
      </c>
      <c r="I304" s="329"/>
      <c r="J304" s="851"/>
      <c r="L304" s="171" t="s">
        <v>1297</v>
      </c>
    </row>
    <row r="305" spans="1:10" ht="21" customHeight="1">
      <c r="A305" s="161">
        <v>56</v>
      </c>
      <c r="B305" s="297" t="s">
        <v>886</v>
      </c>
      <c r="C305" s="296">
        <v>1936</v>
      </c>
      <c r="D305" s="298" t="s">
        <v>2154</v>
      </c>
      <c r="E305" s="286">
        <v>270000</v>
      </c>
      <c r="F305" s="297"/>
      <c r="G305" s="286"/>
      <c r="H305" s="286">
        <f>G305+E305</f>
        <v>270000</v>
      </c>
      <c r="I305" s="329"/>
      <c r="J305" s="851"/>
    </row>
    <row r="306" spans="1:10" ht="21" customHeight="1">
      <c r="A306" s="161">
        <v>57</v>
      </c>
      <c r="B306" s="986" t="s">
        <v>402</v>
      </c>
      <c r="C306" s="987">
        <v>2002</v>
      </c>
      <c r="D306" s="298" t="s">
        <v>693</v>
      </c>
      <c r="E306" s="286">
        <v>270000</v>
      </c>
      <c r="F306" s="297"/>
      <c r="G306" s="286"/>
      <c r="H306" s="286">
        <f>G306+E306</f>
        <v>270000</v>
      </c>
      <c r="I306" s="329"/>
      <c r="J306" s="851"/>
    </row>
    <row r="307" spans="1:10" ht="21" customHeight="1">
      <c r="A307" s="161"/>
      <c r="B307" s="300" t="s">
        <v>2672</v>
      </c>
      <c r="C307" s="296"/>
      <c r="D307" s="298"/>
      <c r="E307" s="309">
        <f>SUM(E250:E306)</f>
        <v>15390000</v>
      </c>
      <c r="F307" s="309">
        <f>SUM(F298:F304)</f>
        <v>0</v>
      </c>
      <c r="G307" s="309">
        <f>SUM(G305:G306)</f>
        <v>0</v>
      </c>
      <c r="H307" s="309">
        <f>G307+E307</f>
        <v>15390000</v>
      </c>
      <c r="I307" s="327"/>
      <c r="J307" s="851"/>
    </row>
    <row r="308" spans="1:10" ht="21" customHeight="1">
      <c r="A308" s="409">
        <v>23</v>
      </c>
      <c r="B308" s="1660" t="s">
        <v>586</v>
      </c>
      <c r="C308" s="1661"/>
      <c r="D308" s="1661"/>
      <c r="E308" s="1661"/>
      <c r="F308" s="1661"/>
      <c r="G308" s="1661"/>
      <c r="H308" s="1661"/>
      <c r="I308" s="1661"/>
      <c r="J308" s="1662"/>
    </row>
    <row r="309" spans="1:10" ht="21" customHeight="1">
      <c r="A309" s="1381">
        <v>1</v>
      </c>
      <c r="B309" s="1663" t="s">
        <v>335</v>
      </c>
      <c r="C309" s="1664"/>
      <c r="D309" s="1665"/>
      <c r="E309" s="1126" t="s">
        <v>337</v>
      </c>
      <c r="F309" s="1382"/>
      <c r="G309" s="1382"/>
      <c r="H309" s="1126">
        <v>5400000</v>
      </c>
      <c r="I309" s="1383"/>
      <c r="J309" s="1384"/>
    </row>
    <row r="310" spans="1:10" ht="21" customHeight="1">
      <c r="A310" s="988"/>
      <c r="B310" s="300" t="s">
        <v>1831</v>
      </c>
      <c r="C310" s="988"/>
      <c r="D310" s="988"/>
      <c r="E310" s="989">
        <f>SUM(E309:E309)</f>
        <v>0</v>
      </c>
      <c r="F310" s="989">
        <f>SUM(F309:F309)</f>
        <v>0</v>
      </c>
      <c r="G310" s="989">
        <f>SUM(G309:G309)</f>
        <v>0</v>
      </c>
      <c r="H310" s="989">
        <f>SUM(H309:H309)</f>
        <v>5400000</v>
      </c>
      <c r="I310" s="988"/>
      <c r="J310" s="990"/>
    </row>
    <row r="311" spans="1:10" ht="21" customHeight="1">
      <c r="A311" s="309"/>
      <c r="B311" s="991" t="s">
        <v>2735</v>
      </c>
      <c r="C311" s="309"/>
      <c r="D311" s="309"/>
      <c r="E311" s="992">
        <f>E307+E248+E228+E215+E183+E178+E175+E163+E52+E48+E40+E25+E17+E12+E310</f>
        <v>100035000</v>
      </c>
      <c r="F311" s="992"/>
      <c r="G311" s="993"/>
      <c r="H311" s="407">
        <f>H307+H248+H228+H215+H183+H178+H175+H163+H52+H48+H40+H25+H17+H12+H310</f>
        <v>105165000</v>
      </c>
      <c r="I311" s="309"/>
      <c r="J311" s="994"/>
    </row>
    <row r="312" spans="1:10" ht="21" customHeight="1">
      <c r="A312" s="1654" t="s">
        <v>523</v>
      </c>
      <c r="B312" s="1655"/>
      <c r="C312" s="1655"/>
      <c r="D312" s="1655"/>
      <c r="E312" s="1655"/>
      <c r="F312" s="1655"/>
      <c r="G312" s="1655"/>
      <c r="H312" s="1655"/>
      <c r="I312" s="1655"/>
      <c r="J312" s="1655"/>
    </row>
    <row r="313" spans="1:10" ht="21" customHeight="1">
      <c r="A313" s="535"/>
      <c r="B313" s="403"/>
      <c r="C313" s="536"/>
      <c r="D313" s="1656" t="s">
        <v>336</v>
      </c>
      <c r="E313" s="1656"/>
      <c r="F313" s="1656"/>
      <c r="G313" s="1656"/>
      <c r="H313" s="1656"/>
      <c r="I313" s="1656"/>
      <c r="J313" s="1656"/>
    </row>
    <row r="314" spans="1:10" ht="21" customHeight="1">
      <c r="A314" s="535"/>
      <c r="B314" s="736" t="s">
        <v>2393</v>
      </c>
      <c r="C314" s="995"/>
      <c r="D314" s="735" t="s">
        <v>2736</v>
      </c>
      <c r="E314" s="1573" t="s">
        <v>633</v>
      </c>
      <c r="F314" s="1573"/>
      <c r="G314" s="1573"/>
      <c r="H314" s="1573"/>
      <c r="I314" s="1573"/>
      <c r="J314" s="996"/>
    </row>
    <row r="315" spans="1:10" ht="21" customHeight="1">
      <c r="A315" s="535"/>
      <c r="B315" s="539"/>
      <c r="C315" s="536"/>
      <c r="D315" s="380"/>
      <c r="E315" s="539"/>
      <c r="F315" s="539"/>
      <c r="G315" s="539"/>
      <c r="H315" s="539"/>
      <c r="I315" s="539"/>
      <c r="J315" s="997"/>
    </row>
    <row r="316" spans="1:10" ht="21" customHeight="1">
      <c r="A316" s="535"/>
      <c r="B316" s="539"/>
      <c r="C316" s="536"/>
      <c r="D316" s="380"/>
      <c r="E316" s="539"/>
      <c r="F316" s="539"/>
      <c r="G316" s="539"/>
      <c r="H316" s="539"/>
      <c r="I316" s="539"/>
      <c r="J316" s="997"/>
    </row>
    <row r="317" spans="1:10" ht="21" customHeight="1">
      <c r="A317" s="535"/>
      <c r="B317" s="540"/>
      <c r="C317" s="540"/>
      <c r="D317" s="540"/>
      <c r="E317" s="540"/>
      <c r="F317" s="540"/>
      <c r="G317" s="541"/>
      <c r="H317" s="541"/>
      <c r="I317" s="540"/>
      <c r="J317" s="998"/>
    </row>
    <row r="318" spans="1:10" ht="21" customHeight="1">
      <c r="A318" s="535"/>
      <c r="B318" s="544" t="s">
        <v>2067</v>
      </c>
      <c r="C318" s="544" t="s">
        <v>1288</v>
      </c>
      <c r="D318" s="544"/>
      <c r="E318" s="540"/>
      <c r="F318" s="540"/>
      <c r="G318" s="541"/>
      <c r="H318" s="541"/>
      <c r="I318" s="540"/>
      <c r="J318" s="998"/>
    </row>
    <row r="319" spans="1:10" ht="21" customHeight="1">
      <c r="A319" s="535"/>
      <c r="B319" s="220"/>
      <c r="C319" s="1480"/>
      <c r="D319" s="1480"/>
      <c r="E319" s="1480"/>
      <c r="F319" s="1481"/>
      <c r="G319" s="1481"/>
      <c r="H319" s="1481"/>
      <c r="I319" s="540"/>
      <c r="J319" s="998"/>
    </row>
    <row r="320" spans="1:10" ht="21" customHeight="1">
      <c r="A320" s="1444" t="s">
        <v>585</v>
      </c>
      <c r="B320" s="1444"/>
      <c r="C320" s="1444"/>
      <c r="D320" s="1444"/>
      <c r="E320" s="1444"/>
      <c r="F320" s="1444"/>
      <c r="G320" s="1444"/>
      <c r="H320" s="1444"/>
      <c r="I320" s="1444"/>
      <c r="J320" s="1444"/>
    </row>
    <row r="321" spans="1:10" ht="21" customHeight="1">
      <c r="A321" s="535"/>
      <c r="B321" s="222" t="s">
        <v>584</v>
      </c>
      <c r="C321" s="1444" t="s">
        <v>607</v>
      </c>
      <c r="D321" s="1444"/>
      <c r="E321" s="1444"/>
      <c r="F321" s="1444"/>
      <c r="G321" s="1444"/>
      <c r="H321" s="1444"/>
      <c r="I321" s="223"/>
      <c r="J321" s="885"/>
    </row>
  </sheetData>
  <mergeCells count="35">
    <mergeCell ref="A13:J13"/>
    <mergeCell ref="A18:J18"/>
    <mergeCell ref="A6:A7"/>
    <mergeCell ref="H6:H7"/>
    <mergeCell ref="F6:G6"/>
    <mergeCell ref="A2:B2"/>
    <mergeCell ref="B4:I4"/>
    <mergeCell ref="B3:J3"/>
    <mergeCell ref="A8:J8"/>
    <mergeCell ref="J6:J7"/>
    <mergeCell ref="D6:D7"/>
    <mergeCell ref="B6:B7"/>
    <mergeCell ref="C6:C7"/>
    <mergeCell ref="I6:I7"/>
    <mergeCell ref="E6:E7"/>
    <mergeCell ref="A41:J41"/>
    <mergeCell ref="A49:J49"/>
    <mergeCell ref="A53:J53"/>
    <mergeCell ref="A164:J164"/>
    <mergeCell ref="B309:D309"/>
    <mergeCell ref="A216:J216"/>
    <mergeCell ref="A229:J229"/>
    <mergeCell ref="A176:J176"/>
    <mergeCell ref="A179:J179"/>
    <mergeCell ref="A184:J184"/>
    <mergeCell ref="A26:D26"/>
    <mergeCell ref="A320:J320"/>
    <mergeCell ref="C321:H321"/>
    <mergeCell ref="A312:J312"/>
    <mergeCell ref="C319:E319"/>
    <mergeCell ref="F319:H319"/>
    <mergeCell ref="D313:J313"/>
    <mergeCell ref="E314:I314"/>
    <mergeCell ref="A249:J249"/>
    <mergeCell ref="B308:J308"/>
  </mergeCells>
  <printOptions/>
  <pageMargins left="0.33" right="0.21" top="0.35" bottom="0.28" header="0.25" footer="0.2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36"/>
  <sheetViews>
    <sheetView workbookViewId="0" topLeftCell="A307">
      <selection activeCell="D305" sqref="D305"/>
    </sheetView>
  </sheetViews>
  <sheetFormatPr defaultColWidth="9.00390625" defaultRowHeight="19.5" customHeight="1"/>
  <cols>
    <col min="1" max="1" width="3.75390625" style="171" customWidth="1"/>
    <col min="2" max="2" width="19.375" style="171" customWidth="1"/>
    <col min="3" max="3" width="5.375" style="171" customWidth="1"/>
    <col min="4" max="4" width="9.00390625" style="171" customWidth="1"/>
    <col min="5" max="5" width="9.625" style="171" customWidth="1"/>
    <col min="6" max="6" width="5.125" style="171" customWidth="1"/>
    <col min="7" max="7" width="9.375" style="201" customWidth="1"/>
    <col min="8" max="8" width="11.125" style="201" customWidth="1"/>
    <col min="9" max="9" width="7.75390625" style="171" customWidth="1"/>
    <col min="10" max="10" width="12.50390625" style="171" customWidth="1"/>
    <col min="11" max="11" width="9.00390625" style="171" customWidth="1"/>
    <col min="12" max="12" width="11.375" style="171" bestFit="1" customWidth="1"/>
    <col min="13" max="13" width="9.00390625" style="794" customWidth="1"/>
    <col min="14" max="16384" width="9.00390625" style="171" customWidth="1"/>
  </cols>
  <sheetData>
    <row r="1" spans="1:10" ht="19.5" customHeight="1">
      <c r="A1" s="1429" t="s">
        <v>2227</v>
      </c>
      <c r="B1" s="1429"/>
      <c r="C1" s="1429"/>
      <c r="D1" s="1002"/>
      <c r="E1" s="1003"/>
      <c r="F1" s="1004"/>
      <c r="G1" s="1004"/>
      <c r="H1" s="1004"/>
      <c r="I1" s="1005"/>
      <c r="J1" s="1006"/>
    </row>
    <row r="2" spans="1:10" ht="19.5" customHeight="1">
      <c r="A2" s="1429" t="s">
        <v>1122</v>
      </c>
      <c r="B2" s="1702"/>
      <c r="C2" s="1702"/>
      <c r="D2" s="1007"/>
      <c r="E2" s="1008"/>
      <c r="F2" s="1007"/>
      <c r="G2" s="1007"/>
      <c r="H2" s="1009"/>
      <c r="I2" s="1010"/>
      <c r="J2" s="1006"/>
    </row>
    <row r="3" spans="1:10" ht="19.5" customHeight="1">
      <c r="A3" s="1011"/>
      <c r="B3" s="1429" t="s">
        <v>1228</v>
      </c>
      <c r="C3" s="1429"/>
      <c r="D3" s="1429"/>
      <c r="E3" s="1429"/>
      <c r="F3" s="1429"/>
      <c r="G3" s="1429"/>
      <c r="H3" s="1429"/>
      <c r="I3" s="1429"/>
      <c r="J3" s="1429"/>
    </row>
    <row r="4" spans="1:10" ht="19.5" customHeight="1">
      <c r="A4" s="1011"/>
      <c r="B4" s="1703" t="s">
        <v>1421</v>
      </c>
      <c r="C4" s="1703"/>
      <c r="D4" s="1703"/>
      <c r="E4" s="1703"/>
      <c r="F4" s="1703"/>
      <c r="G4" s="1703"/>
      <c r="H4" s="1703"/>
      <c r="I4" s="1703"/>
      <c r="J4" s="1001"/>
    </row>
    <row r="5" spans="1:10" ht="19.5" customHeight="1">
      <c r="A5" s="1704" t="s">
        <v>1229</v>
      </c>
      <c r="B5" s="1707" t="s">
        <v>1230</v>
      </c>
      <c r="C5" s="1710" t="s">
        <v>1237</v>
      </c>
      <c r="D5" s="1713" t="s">
        <v>1239</v>
      </c>
      <c r="E5" s="1684" t="s">
        <v>1231</v>
      </c>
      <c r="F5" s="1700" t="s">
        <v>1232</v>
      </c>
      <c r="G5" s="1700"/>
      <c r="H5" s="1697" t="s">
        <v>1236</v>
      </c>
      <c r="I5" s="1684" t="s">
        <v>2455</v>
      </c>
      <c r="J5" s="1684" t="s">
        <v>1558</v>
      </c>
    </row>
    <row r="6" spans="1:10" ht="19.5" customHeight="1">
      <c r="A6" s="1705"/>
      <c r="B6" s="1708"/>
      <c r="C6" s="1711"/>
      <c r="D6" s="1714"/>
      <c r="E6" s="1685"/>
      <c r="F6" s="1696" t="s">
        <v>1322</v>
      </c>
      <c r="G6" s="1701" t="s">
        <v>632</v>
      </c>
      <c r="H6" s="1698"/>
      <c r="I6" s="1685"/>
      <c r="J6" s="1685"/>
    </row>
    <row r="7" spans="1:10" ht="19.5" customHeight="1">
      <c r="A7" s="1706"/>
      <c r="B7" s="1709"/>
      <c r="C7" s="1712"/>
      <c r="D7" s="1715"/>
      <c r="E7" s="1686"/>
      <c r="F7" s="1696"/>
      <c r="G7" s="1701"/>
      <c r="H7" s="1699"/>
      <c r="I7" s="1686"/>
      <c r="J7" s="1686"/>
    </row>
    <row r="8" spans="1:10" ht="19.5" customHeight="1">
      <c r="A8" s="1012" t="s">
        <v>2017</v>
      </c>
      <c r="B8" s="1687" t="s">
        <v>1</v>
      </c>
      <c r="C8" s="1688"/>
      <c r="D8" s="1688"/>
      <c r="E8" s="1688"/>
      <c r="F8" s="1688"/>
      <c r="G8" s="1688"/>
      <c r="H8" s="1688"/>
      <c r="I8" s="1688"/>
      <c r="J8" s="1689"/>
    </row>
    <row r="9" spans="1:10" ht="19.5" customHeight="1">
      <c r="A9" s="801">
        <v>1</v>
      </c>
      <c r="B9" s="801" t="s">
        <v>2456</v>
      </c>
      <c r="C9" s="801">
        <v>1999</v>
      </c>
      <c r="D9" s="801" t="s">
        <v>2457</v>
      </c>
      <c r="E9" s="1016">
        <v>405000</v>
      </c>
      <c r="F9" s="1016"/>
      <c r="G9" s="1016"/>
      <c r="H9" s="1016">
        <v>405000</v>
      </c>
      <c r="I9" s="801"/>
      <c r="J9" s="801"/>
    </row>
    <row r="10" spans="1:10" ht="19.5" customHeight="1">
      <c r="A10" s="1017">
        <v>2</v>
      </c>
      <c r="B10" s="801" t="s">
        <v>1804</v>
      </c>
      <c r="C10" s="801">
        <v>2003</v>
      </c>
      <c r="D10" s="801" t="s">
        <v>1805</v>
      </c>
      <c r="E10" s="1016">
        <v>405000</v>
      </c>
      <c r="F10" s="1016"/>
      <c r="G10" s="1016"/>
      <c r="H10" s="1016">
        <v>405000</v>
      </c>
      <c r="I10" s="800"/>
      <c r="J10" s="801"/>
    </row>
    <row r="11" spans="1:10" ht="19.5" customHeight="1">
      <c r="A11" s="801">
        <v>3</v>
      </c>
      <c r="B11" s="801" t="s">
        <v>1806</v>
      </c>
      <c r="C11" s="801">
        <v>2009</v>
      </c>
      <c r="D11" s="801" t="s">
        <v>2457</v>
      </c>
      <c r="E11" s="1016">
        <v>405000</v>
      </c>
      <c r="F11" s="1016"/>
      <c r="G11" s="1016"/>
      <c r="H11" s="1016">
        <v>405000</v>
      </c>
      <c r="I11" s="800"/>
      <c r="J11" s="801"/>
    </row>
    <row r="12" spans="2:10" ht="19.5" customHeight="1">
      <c r="B12" s="1018" t="s">
        <v>2672</v>
      </c>
      <c r="C12" s="1018"/>
      <c r="D12" s="1018"/>
      <c r="E12" s="1019">
        <f>SUM(E9:E11)</f>
        <v>1215000</v>
      </c>
      <c r="F12" s="1019">
        <f>SUM(F9:F11)</f>
        <v>0</v>
      </c>
      <c r="G12" s="1019">
        <f>SUM(G9:G11)</f>
        <v>0</v>
      </c>
      <c r="H12" s="1019">
        <f>SUM(H9:H11)</f>
        <v>1215000</v>
      </c>
      <c r="I12" s="801"/>
      <c r="J12" s="801"/>
    </row>
    <row r="13" spans="1:10" ht="19.5" customHeight="1">
      <c r="A13" s="1020" t="s">
        <v>2017</v>
      </c>
      <c r="B13" s="1021" t="s">
        <v>2459</v>
      </c>
      <c r="C13" s="1022"/>
      <c r="D13" s="1022"/>
      <c r="E13" s="1022"/>
      <c r="F13" s="1022"/>
      <c r="G13" s="1022"/>
      <c r="H13" s="1022"/>
      <c r="I13" s="1022"/>
      <c r="J13" s="801"/>
    </row>
    <row r="14" spans="1:10" ht="19.5" customHeight="1">
      <c r="A14" s="801">
        <v>1</v>
      </c>
      <c r="B14" s="801" t="s">
        <v>2460</v>
      </c>
      <c r="C14" s="801">
        <v>1967</v>
      </c>
      <c r="D14" s="801" t="s">
        <v>2457</v>
      </c>
      <c r="E14" s="1016">
        <v>270000</v>
      </c>
      <c r="F14" s="1016"/>
      <c r="G14" s="1016"/>
      <c r="H14" s="1016">
        <v>270000</v>
      </c>
      <c r="I14" s="801"/>
      <c r="J14" s="801"/>
    </row>
    <row r="15" spans="1:10" ht="19.5" customHeight="1">
      <c r="A15" s="1020">
        <v>2</v>
      </c>
      <c r="B15" s="1023" t="s">
        <v>2461</v>
      </c>
      <c r="C15" s="1020">
        <v>1970</v>
      </c>
      <c r="D15" s="801" t="s">
        <v>2462</v>
      </c>
      <c r="E15" s="1016">
        <v>270000</v>
      </c>
      <c r="F15" s="1016"/>
      <c r="G15" s="1016"/>
      <c r="H15" s="1016">
        <v>270000</v>
      </c>
      <c r="I15" s="801"/>
      <c r="J15" s="801"/>
    </row>
    <row r="16" spans="1:10" ht="19.5" customHeight="1">
      <c r="A16" s="1020">
        <v>3</v>
      </c>
      <c r="B16" s="1023" t="s">
        <v>1273</v>
      </c>
      <c r="C16" s="1020">
        <v>1974</v>
      </c>
      <c r="D16" s="801" t="s">
        <v>2509</v>
      </c>
      <c r="E16" s="1016">
        <v>270000</v>
      </c>
      <c r="F16" s="799"/>
      <c r="G16" s="799"/>
      <c r="H16" s="1016">
        <f>SUM(E16:G16)</f>
        <v>270000</v>
      </c>
      <c r="I16" s="801"/>
      <c r="J16" s="801"/>
    </row>
    <row r="17" spans="1:10" ht="19.5" customHeight="1">
      <c r="A17" s="1024"/>
      <c r="B17" s="1025" t="s">
        <v>2672</v>
      </c>
      <c r="C17" s="1024"/>
      <c r="D17" s="801"/>
      <c r="E17" s="1019">
        <f>SUM(E14:E16)</f>
        <v>810000</v>
      </c>
      <c r="F17" s="799"/>
      <c r="G17" s="1026"/>
      <c r="H17" s="1019">
        <f>SUM(H14:H16)</f>
        <v>810000</v>
      </c>
      <c r="I17" s="801"/>
      <c r="J17" s="802"/>
    </row>
    <row r="18" spans="1:10" ht="19.5" customHeight="1">
      <c r="A18" s="1027" t="s">
        <v>2017</v>
      </c>
      <c r="B18" s="1687" t="s">
        <v>2463</v>
      </c>
      <c r="C18" s="1688"/>
      <c r="D18" s="1688"/>
      <c r="E18" s="1688"/>
      <c r="F18" s="1688"/>
      <c r="G18" s="1688"/>
      <c r="H18" s="1688"/>
      <c r="I18" s="1688"/>
      <c r="J18" s="1689"/>
    </row>
    <row r="19" spans="1:10" ht="19.5" customHeight="1">
      <c r="A19" s="1028">
        <v>1</v>
      </c>
      <c r="B19" s="726" t="s">
        <v>1354</v>
      </c>
      <c r="C19" s="726">
        <v>1977</v>
      </c>
      <c r="D19" s="726" t="s">
        <v>2464</v>
      </c>
      <c r="E19" s="799">
        <v>540000</v>
      </c>
      <c r="F19" s="799"/>
      <c r="G19" s="799"/>
      <c r="H19" s="799">
        <v>540000</v>
      </c>
      <c r="I19" s="801"/>
      <c r="J19" s="801"/>
    </row>
    <row r="20" spans="1:10" ht="19.5" customHeight="1">
      <c r="A20" s="1028">
        <v>2</v>
      </c>
      <c r="B20" s="726" t="s">
        <v>1354</v>
      </c>
      <c r="C20" s="726">
        <v>1983</v>
      </c>
      <c r="D20" s="726" t="s">
        <v>2465</v>
      </c>
      <c r="E20" s="799">
        <v>540000</v>
      </c>
      <c r="F20" s="799"/>
      <c r="G20" s="799"/>
      <c r="H20" s="799">
        <v>540000</v>
      </c>
      <c r="I20" s="801"/>
      <c r="J20" s="801"/>
    </row>
    <row r="21" spans="1:10" ht="19.5" customHeight="1">
      <c r="A21" s="1028">
        <v>3</v>
      </c>
      <c r="B21" s="726" t="s">
        <v>2466</v>
      </c>
      <c r="C21" s="726">
        <v>1969</v>
      </c>
      <c r="D21" s="726" t="s">
        <v>2465</v>
      </c>
      <c r="E21" s="799">
        <v>540000</v>
      </c>
      <c r="F21" s="799"/>
      <c r="G21" s="799"/>
      <c r="H21" s="799">
        <v>540000</v>
      </c>
      <c r="I21" s="801"/>
      <c r="J21" s="801"/>
    </row>
    <row r="22" spans="1:10" ht="19.5" customHeight="1">
      <c r="A22" s="1028">
        <v>4</v>
      </c>
      <c r="B22" s="726" t="s">
        <v>2468</v>
      </c>
      <c r="C22" s="726">
        <v>1972</v>
      </c>
      <c r="D22" s="726" t="s">
        <v>2469</v>
      </c>
      <c r="E22" s="799">
        <v>540000</v>
      </c>
      <c r="F22" s="799"/>
      <c r="G22" s="799"/>
      <c r="H22" s="799">
        <v>540000</v>
      </c>
      <c r="I22" s="801"/>
      <c r="J22" s="801"/>
    </row>
    <row r="23" spans="1:10" ht="19.5" customHeight="1">
      <c r="A23" s="1028">
        <v>5</v>
      </c>
      <c r="B23" s="726" t="s">
        <v>2470</v>
      </c>
      <c r="C23" s="726">
        <v>1976</v>
      </c>
      <c r="D23" s="726" t="s">
        <v>2469</v>
      </c>
      <c r="E23" s="799">
        <v>540000</v>
      </c>
      <c r="F23" s="799"/>
      <c r="G23" s="799"/>
      <c r="H23" s="799">
        <v>540000</v>
      </c>
      <c r="I23" s="801"/>
      <c r="J23" s="801"/>
    </row>
    <row r="24" spans="1:10" ht="19.5" customHeight="1">
      <c r="A24" s="1028">
        <v>6</v>
      </c>
      <c r="B24" s="726" t="s">
        <v>2471</v>
      </c>
      <c r="C24" s="726">
        <v>1966</v>
      </c>
      <c r="D24" s="726" t="s">
        <v>2462</v>
      </c>
      <c r="E24" s="799">
        <v>540000</v>
      </c>
      <c r="F24" s="799"/>
      <c r="G24" s="799"/>
      <c r="H24" s="799">
        <v>540000</v>
      </c>
      <c r="I24" s="801"/>
      <c r="J24" s="801"/>
    </row>
    <row r="25" spans="1:10" ht="19.5" customHeight="1">
      <c r="A25" s="1028">
        <v>7</v>
      </c>
      <c r="B25" s="726" t="s">
        <v>2472</v>
      </c>
      <c r="C25" s="726">
        <v>1962</v>
      </c>
      <c r="D25" s="726" t="s">
        <v>2464</v>
      </c>
      <c r="E25" s="799">
        <v>540000</v>
      </c>
      <c r="F25" s="799"/>
      <c r="G25" s="799"/>
      <c r="H25" s="799">
        <v>540000</v>
      </c>
      <c r="I25" s="801"/>
      <c r="J25" s="801"/>
    </row>
    <row r="26" spans="1:10" ht="19.5" customHeight="1">
      <c r="A26" s="1028">
        <v>8</v>
      </c>
      <c r="B26" s="726" t="s">
        <v>2473</v>
      </c>
      <c r="C26" s="726">
        <v>1974</v>
      </c>
      <c r="D26" s="726" t="s">
        <v>2469</v>
      </c>
      <c r="E26" s="799">
        <v>540000</v>
      </c>
      <c r="F26" s="799"/>
      <c r="G26" s="799"/>
      <c r="H26" s="799">
        <v>540000</v>
      </c>
      <c r="I26" s="801"/>
      <c r="J26" s="801"/>
    </row>
    <row r="27" spans="1:10" ht="19.5" customHeight="1">
      <c r="A27" s="1028">
        <v>9</v>
      </c>
      <c r="B27" s="726" t="s">
        <v>2474</v>
      </c>
      <c r="C27" s="726">
        <v>1970</v>
      </c>
      <c r="D27" s="726" t="s">
        <v>2475</v>
      </c>
      <c r="E27" s="799">
        <v>540000</v>
      </c>
      <c r="F27" s="799"/>
      <c r="G27" s="799"/>
      <c r="H27" s="799">
        <v>540000</v>
      </c>
      <c r="I27" s="801"/>
      <c r="J27" s="801"/>
    </row>
    <row r="28" spans="1:10" ht="19.5" customHeight="1">
      <c r="A28" s="1028">
        <v>10</v>
      </c>
      <c r="B28" s="726" t="s">
        <v>2483</v>
      </c>
      <c r="C28" s="726">
        <v>1974</v>
      </c>
      <c r="D28" s="726" t="s">
        <v>2464</v>
      </c>
      <c r="E28" s="799">
        <v>540000</v>
      </c>
      <c r="F28" s="799"/>
      <c r="G28" s="799"/>
      <c r="H28" s="799">
        <v>540000</v>
      </c>
      <c r="I28" s="801"/>
      <c r="J28" s="801"/>
    </row>
    <row r="29" spans="1:10" ht="19.5" customHeight="1">
      <c r="A29" s="1028">
        <v>11</v>
      </c>
      <c r="B29" s="726" t="s">
        <v>2669</v>
      </c>
      <c r="C29" s="726">
        <v>1982</v>
      </c>
      <c r="D29" s="726" t="s">
        <v>2596</v>
      </c>
      <c r="E29" s="799">
        <v>540000</v>
      </c>
      <c r="F29" s="799"/>
      <c r="G29" s="799"/>
      <c r="H29" s="799">
        <v>540000</v>
      </c>
      <c r="I29" s="801"/>
      <c r="J29" s="801"/>
    </row>
    <row r="30" spans="1:10" ht="19.5" customHeight="1">
      <c r="A30" s="1693" t="s">
        <v>2672</v>
      </c>
      <c r="B30" s="1694"/>
      <c r="C30" s="1695"/>
      <c r="D30" s="801"/>
      <c r="E30" s="1026">
        <f>SUM(E19:E29)</f>
        <v>5940000</v>
      </c>
      <c r="F30" s="799"/>
      <c r="G30" s="1026"/>
      <c r="H30" s="1026">
        <f>SUM(H19:H29)</f>
        <v>5940000</v>
      </c>
      <c r="I30" s="801"/>
      <c r="J30" s="802"/>
    </row>
    <row r="31" spans="1:10" ht="19.5" customHeight="1">
      <c r="A31" s="1029" t="s">
        <v>2017</v>
      </c>
      <c r="B31" s="1688" t="s">
        <v>1427</v>
      </c>
      <c r="C31" s="1688"/>
      <c r="D31" s="1688"/>
      <c r="E31" s="1688"/>
      <c r="F31" s="1688"/>
      <c r="G31" s="1688"/>
      <c r="H31" s="1688"/>
      <c r="I31" s="1688"/>
      <c r="J31" s="1689"/>
    </row>
    <row r="32" spans="1:10" ht="19.5" customHeight="1">
      <c r="A32" s="1028">
        <v>1</v>
      </c>
      <c r="B32" s="726" t="s">
        <v>2484</v>
      </c>
      <c r="C32" s="726">
        <v>1943</v>
      </c>
      <c r="D32" s="726" t="s">
        <v>2485</v>
      </c>
      <c r="E32" s="799">
        <v>405000</v>
      </c>
      <c r="F32" s="799"/>
      <c r="G32" s="799"/>
      <c r="H32" s="799">
        <v>405000</v>
      </c>
      <c r="I32" s="801"/>
      <c r="J32" s="801"/>
    </row>
    <row r="33" spans="1:10" ht="19.5" customHeight="1">
      <c r="A33" s="1028">
        <v>2</v>
      </c>
      <c r="B33" s="726" t="s">
        <v>2486</v>
      </c>
      <c r="C33" s="726">
        <v>1948</v>
      </c>
      <c r="D33" s="726" t="s">
        <v>2487</v>
      </c>
      <c r="E33" s="799">
        <v>405000</v>
      </c>
      <c r="F33" s="799"/>
      <c r="G33" s="799"/>
      <c r="H33" s="799">
        <v>405000</v>
      </c>
      <c r="I33" s="801"/>
      <c r="J33" s="801"/>
    </row>
    <row r="34" spans="1:10" ht="19.5" customHeight="1">
      <c r="A34" s="1028">
        <v>3</v>
      </c>
      <c r="B34" s="726" t="s">
        <v>2488</v>
      </c>
      <c r="C34" s="726">
        <v>1947</v>
      </c>
      <c r="D34" s="726" t="s">
        <v>2489</v>
      </c>
      <c r="E34" s="799">
        <v>405000</v>
      </c>
      <c r="F34" s="799"/>
      <c r="G34" s="799"/>
      <c r="H34" s="799">
        <v>405000</v>
      </c>
      <c r="I34" s="801"/>
      <c r="J34" s="801"/>
    </row>
    <row r="35" spans="1:10" ht="19.5" customHeight="1">
      <c r="A35" s="1028">
        <v>4</v>
      </c>
      <c r="B35" s="726" t="s">
        <v>2490</v>
      </c>
      <c r="C35" s="726">
        <v>1947</v>
      </c>
      <c r="D35" s="726" t="s">
        <v>2489</v>
      </c>
      <c r="E35" s="799">
        <v>405000</v>
      </c>
      <c r="F35" s="799"/>
      <c r="G35" s="799"/>
      <c r="H35" s="799">
        <v>405000</v>
      </c>
      <c r="I35" s="801"/>
      <c r="J35" s="801"/>
    </row>
    <row r="36" spans="1:10" ht="19.5" customHeight="1">
      <c r="A36" s="1028">
        <v>5</v>
      </c>
      <c r="B36" s="726" t="s">
        <v>2491</v>
      </c>
      <c r="C36" s="726">
        <v>1937</v>
      </c>
      <c r="D36" s="726" t="s">
        <v>2492</v>
      </c>
      <c r="E36" s="799">
        <v>405000</v>
      </c>
      <c r="F36" s="799"/>
      <c r="G36" s="799"/>
      <c r="H36" s="799">
        <v>405000</v>
      </c>
      <c r="I36" s="801"/>
      <c r="J36" s="801"/>
    </row>
    <row r="37" spans="1:10" ht="19.5" customHeight="1">
      <c r="A37" s="1028">
        <v>6</v>
      </c>
      <c r="B37" s="726" t="s">
        <v>2493</v>
      </c>
      <c r="C37" s="726">
        <v>1946</v>
      </c>
      <c r="D37" s="726" t="s">
        <v>2467</v>
      </c>
      <c r="E37" s="799">
        <v>405000</v>
      </c>
      <c r="F37" s="799"/>
      <c r="G37" s="799"/>
      <c r="H37" s="799">
        <v>405000</v>
      </c>
      <c r="I37" s="801"/>
      <c r="J37" s="801"/>
    </row>
    <row r="38" spans="1:10" ht="19.5" customHeight="1">
      <c r="A38" s="1028">
        <v>7</v>
      </c>
      <c r="B38" s="726" t="s">
        <v>2494</v>
      </c>
      <c r="C38" s="726">
        <v>1947</v>
      </c>
      <c r="D38" s="726" t="s">
        <v>2495</v>
      </c>
      <c r="E38" s="799">
        <v>405000</v>
      </c>
      <c r="F38" s="799"/>
      <c r="G38" s="799"/>
      <c r="H38" s="799">
        <v>405000</v>
      </c>
      <c r="I38" s="801"/>
      <c r="J38" s="801"/>
    </row>
    <row r="39" spans="1:10" ht="19.5" customHeight="1">
      <c r="A39" s="1028">
        <v>8</v>
      </c>
      <c r="B39" s="726" t="s">
        <v>2496</v>
      </c>
      <c r="C39" s="1030">
        <v>1951</v>
      </c>
      <c r="D39" s="1030" t="s">
        <v>2464</v>
      </c>
      <c r="E39" s="799">
        <v>405000</v>
      </c>
      <c r="F39" s="799"/>
      <c r="G39" s="799"/>
      <c r="H39" s="799">
        <v>405000</v>
      </c>
      <c r="I39" s="801"/>
      <c r="J39" s="801"/>
    </row>
    <row r="40" spans="1:10" ht="19.5" customHeight="1">
      <c r="A40" s="1028">
        <v>9</v>
      </c>
      <c r="B40" s="726" t="s">
        <v>2497</v>
      </c>
      <c r="C40" s="1030">
        <v>1954</v>
      </c>
      <c r="D40" s="1030" t="s">
        <v>2464</v>
      </c>
      <c r="E40" s="799">
        <v>405000</v>
      </c>
      <c r="F40" s="799"/>
      <c r="G40" s="799"/>
      <c r="H40" s="799">
        <v>405000</v>
      </c>
      <c r="I40" s="801"/>
      <c r="J40" s="801"/>
    </row>
    <row r="41" spans="1:10" ht="19.5" customHeight="1">
      <c r="A41" s="1028"/>
      <c r="B41" s="1025" t="s">
        <v>2672</v>
      </c>
      <c r="C41" s="726"/>
      <c r="D41" s="726"/>
      <c r="E41" s="1026">
        <f>SUM(E32:E40)</f>
        <v>3645000</v>
      </c>
      <c r="F41" s="799"/>
      <c r="G41" s="1026"/>
      <c r="H41" s="1026">
        <f>SUM(H32:H40)</f>
        <v>3645000</v>
      </c>
      <c r="I41" s="801"/>
      <c r="J41" s="802"/>
    </row>
    <row r="42" spans="1:10" ht="19.5" customHeight="1">
      <c r="A42" s="1013" t="s">
        <v>2017</v>
      </c>
      <c r="B42" s="1690" t="s">
        <v>0</v>
      </c>
      <c r="C42" s="1691"/>
      <c r="D42" s="1691"/>
      <c r="E42" s="1691"/>
      <c r="F42" s="1691"/>
      <c r="G42" s="1691"/>
      <c r="H42" s="1691"/>
      <c r="I42" s="1691"/>
      <c r="J42" s="1692"/>
    </row>
    <row r="43" spans="1:10" ht="19.5" customHeight="1">
      <c r="A43" s="1028">
        <v>1</v>
      </c>
      <c r="B43" s="726" t="s">
        <v>2498</v>
      </c>
      <c r="C43" s="726">
        <v>1930</v>
      </c>
      <c r="D43" s="726" t="s">
        <v>2457</v>
      </c>
      <c r="E43" s="799">
        <v>540000</v>
      </c>
      <c r="F43" s="799"/>
      <c r="G43" s="799"/>
      <c r="H43" s="799">
        <v>540000</v>
      </c>
      <c r="I43" s="801"/>
      <c r="J43" s="801"/>
    </row>
    <row r="44" spans="1:10" ht="19.5" customHeight="1">
      <c r="A44" s="1031">
        <v>2</v>
      </c>
      <c r="B44" s="1032" t="s">
        <v>2505</v>
      </c>
      <c r="C44" s="1032">
        <v>1932</v>
      </c>
      <c r="D44" s="1032" t="s">
        <v>2457</v>
      </c>
      <c r="E44" s="799">
        <v>540000</v>
      </c>
      <c r="F44" s="799"/>
      <c r="G44" s="799"/>
      <c r="H44" s="799">
        <v>540000</v>
      </c>
      <c r="I44" s="1033"/>
      <c r="J44" s="801"/>
    </row>
    <row r="45" spans="1:10" ht="19.5" customHeight="1">
      <c r="A45" s="1028">
        <v>3</v>
      </c>
      <c r="B45" s="726" t="s">
        <v>2506</v>
      </c>
      <c r="C45" s="726">
        <v>1929</v>
      </c>
      <c r="D45" s="726" t="s">
        <v>2495</v>
      </c>
      <c r="E45" s="799">
        <v>540000</v>
      </c>
      <c r="F45" s="799"/>
      <c r="G45" s="799"/>
      <c r="H45" s="799">
        <v>540000</v>
      </c>
      <c r="I45" s="801"/>
      <c r="J45" s="801"/>
    </row>
    <row r="46" spans="1:10" ht="19.5" customHeight="1">
      <c r="A46" s="1028">
        <v>4</v>
      </c>
      <c r="B46" s="726" t="s">
        <v>2508</v>
      </c>
      <c r="C46" s="726">
        <v>1919</v>
      </c>
      <c r="D46" s="726" t="s">
        <v>2509</v>
      </c>
      <c r="E46" s="799">
        <v>540000</v>
      </c>
      <c r="F46" s="799"/>
      <c r="G46" s="799"/>
      <c r="H46" s="799">
        <v>540000</v>
      </c>
      <c r="I46" s="801"/>
      <c r="J46" s="801"/>
    </row>
    <row r="47" spans="1:10" ht="19.5" customHeight="1">
      <c r="A47" s="1028"/>
      <c r="B47" s="1034" t="s">
        <v>2672</v>
      </c>
      <c r="C47" s="801"/>
      <c r="D47" s="801"/>
      <c r="E47" s="1026">
        <f>SUM(E43:E46)</f>
        <v>2160000</v>
      </c>
      <c r="F47" s="801"/>
      <c r="G47" s="1026"/>
      <c r="H47" s="1026">
        <f>SUM(H43:H46)</f>
        <v>2160000</v>
      </c>
      <c r="I47" s="801"/>
      <c r="J47" s="802"/>
    </row>
    <row r="48" spans="1:10" ht="19.5" customHeight="1">
      <c r="A48" s="1035" t="s">
        <v>2017</v>
      </c>
      <c r="B48" s="1687" t="s">
        <v>2840</v>
      </c>
      <c r="C48" s="1688"/>
      <c r="D48" s="1688"/>
      <c r="E48" s="1688"/>
      <c r="F48" s="1688"/>
      <c r="G48" s="1688"/>
      <c r="H48" s="1688"/>
      <c r="I48" s="1688"/>
      <c r="J48" s="1689"/>
    </row>
    <row r="49" spans="1:10" ht="19.5" customHeight="1">
      <c r="A49" s="1028">
        <v>1</v>
      </c>
      <c r="B49" s="726" t="s">
        <v>2510</v>
      </c>
      <c r="C49" s="726">
        <v>1930</v>
      </c>
      <c r="D49" s="726" t="s">
        <v>2457</v>
      </c>
      <c r="E49" s="799">
        <v>270000</v>
      </c>
      <c r="F49" s="799"/>
      <c r="G49" s="799"/>
      <c r="H49" s="799">
        <f>E49+G49</f>
        <v>270000</v>
      </c>
      <c r="I49" s="801"/>
      <c r="J49" s="802"/>
    </row>
    <row r="50" spans="1:10" ht="19.5" customHeight="1">
      <c r="A50" s="1028">
        <v>2</v>
      </c>
      <c r="B50" s="726" t="s">
        <v>2511</v>
      </c>
      <c r="C50" s="726">
        <v>1929</v>
      </c>
      <c r="D50" s="726" t="s">
        <v>2457</v>
      </c>
      <c r="E50" s="799">
        <v>270000</v>
      </c>
      <c r="F50" s="799"/>
      <c r="G50" s="799"/>
      <c r="H50" s="799">
        <f aca="true" t="shared" si="0" ref="H50:H109">E50+G50</f>
        <v>270000</v>
      </c>
      <c r="I50" s="801"/>
      <c r="J50" s="802"/>
    </row>
    <row r="51" spans="1:10" ht="19.5" customHeight="1">
      <c r="A51" s="1028">
        <v>3</v>
      </c>
      <c r="B51" s="726" t="s">
        <v>2512</v>
      </c>
      <c r="C51" s="726">
        <v>1930</v>
      </c>
      <c r="D51" s="726" t="s">
        <v>2457</v>
      </c>
      <c r="E51" s="799">
        <v>270000</v>
      </c>
      <c r="F51" s="799"/>
      <c r="G51" s="799"/>
      <c r="H51" s="799">
        <f t="shared" si="0"/>
        <v>270000</v>
      </c>
      <c r="I51" s="801"/>
      <c r="J51" s="802"/>
    </row>
    <row r="52" spans="1:10" ht="19.5" customHeight="1">
      <c r="A52" s="1028">
        <v>4</v>
      </c>
      <c r="B52" s="726" t="s">
        <v>2526</v>
      </c>
      <c r="C52" s="726">
        <v>1929</v>
      </c>
      <c r="D52" s="726" t="s">
        <v>2457</v>
      </c>
      <c r="E52" s="799">
        <v>270000</v>
      </c>
      <c r="F52" s="799"/>
      <c r="G52" s="799"/>
      <c r="H52" s="799">
        <f t="shared" si="0"/>
        <v>270000</v>
      </c>
      <c r="I52" s="801"/>
      <c r="J52" s="802"/>
    </row>
    <row r="53" spans="1:10" ht="19.5" customHeight="1">
      <c r="A53" s="1028">
        <v>5</v>
      </c>
      <c r="B53" s="726" t="s">
        <v>2527</v>
      </c>
      <c r="C53" s="726">
        <v>1930</v>
      </c>
      <c r="D53" s="726" t="s">
        <v>2457</v>
      </c>
      <c r="E53" s="799">
        <v>270000</v>
      </c>
      <c r="F53" s="799"/>
      <c r="G53" s="799"/>
      <c r="H53" s="799">
        <f t="shared" si="0"/>
        <v>270000</v>
      </c>
      <c r="I53" s="801"/>
      <c r="J53" s="802"/>
    </row>
    <row r="54" spans="1:10" ht="19.5" customHeight="1">
      <c r="A54" s="1028">
        <v>6</v>
      </c>
      <c r="B54" s="726" t="s">
        <v>2528</v>
      </c>
      <c r="C54" s="726">
        <v>1930</v>
      </c>
      <c r="D54" s="726" t="s">
        <v>2457</v>
      </c>
      <c r="E54" s="799">
        <v>270000</v>
      </c>
      <c r="F54" s="799"/>
      <c r="G54" s="799"/>
      <c r="H54" s="799">
        <f t="shared" si="0"/>
        <v>270000</v>
      </c>
      <c r="I54" s="801"/>
      <c r="J54" s="802"/>
    </row>
    <row r="55" spans="1:10" ht="19.5" customHeight="1">
      <c r="A55" s="1028">
        <v>7</v>
      </c>
      <c r="B55" s="726" t="s">
        <v>2529</v>
      </c>
      <c r="C55" s="726">
        <v>1930</v>
      </c>
      <c r="D55" s="726" t="s">
        <v>2457</v>
      </c>
      <c r="E55" s="799">
        <v>270000</v>
      </c>
      <c r="F55" s="799"/>
      <c r="G55" s="799"/>
      <c r="H55" s="799">
        <f t="shared" si="0"/>
        <v>270000</v>
      </c>
      <c r="I55" s="801"/>
      <c r="J55" s="802"/>
    </row>
    <row r="56" spans="1:10" ht="19.5" customHeight="1">
      <c r="A56" s="1028">
        <v>8</v>
      </c>
      <c r="B56" s="726" t="s">
        <v>2530</v>
      </c>
      <c r="C56" s="726">
        <v>1920</v>
      </c>
      <c r="D56" s="726" t="s">
        <v>2457</v>
      </c>
      <c r="E56" s="799">
        <v>270000</v>
      </c>
      <c r="F56" s="799"/>
      <c r="G56" s="799"/>
      <c r="H56" s="799">
        <f t="shared" si="0"/>
        <v>270000</v>
      </c>
      <c r="I56" s="801"/>
      <c r="J56" s="802"/>
    </row>
    <row r="57" spans="1:10" ht="19.5" customHeight="1">
      <c r="A57" s="1028">
        <v>9</v>
      </c>
      <c r="B57" s="726" t="s">
        <v>2531</v>
      </c>
      <c r="C57" s="726">
        <v>1931</v>
      </c>
      <c r="D57" s="726" t="s">
        <v>2457</v>
      </c>
      <c r="E57" s="799">
        <v>270000</v>
      </c>
      <c r="F57" s="799"/>
      <c r="G57" s="799"/>
      <c r="H57" s="799">
        <f t="shared" si="0"/>
        <v>270000</v>
      </c>
      <c r="I57" s="801"/>
      <c r="J57" s="802"/>
    </row>
    <row r="58" spans="1:10" ht="19.5" customHeight="1">
      <c r="A58" s="1028">
        <v>10</v>
      </c>
      <c r="B58" s="726" t="s">
        <v>2532</v>
      </c>
      <c r="C58" s="726">
        <v>1929</v>
      </c>
      <c r="D58" s="726" t="s">
        <v>2457</v>
      </c>
      <c r="E58" s="799">
        <v>270000</v>
      </c>
      <c r="F58" s="799"/>
      <c r="G58" s="799"/>
      <c r="H58" s="799">
        <f t="shared" si="0"/>
        <v>270000</v>
      </c>
      <c r="I58" s="801"/>
      <c r="J58" s="802"/>
    </row>
    <row r="59" spans="1:10" ht="19.5" customHeight="1">
      <c r="A59" s="1028">
        <v>11</v>
      </c>
      <c r="B59" s="726" t="s">
        <v>2063</v>
      </c>
      <c r="C59" s="726">
        <v>1931</v>
      </c>
      <c r="D59" s="726" t="s">
        <v>2457</v>
      </c>
      <c r="E59" s="799">
        <v>270000</v>
      </c>
      <c r="F59" s="799"/>
      <c r="G59" s="799"/>
      <c r="H59" s="799">
        <f t="shared" si="0"/>
        <v>270000</v>
      </c>
      <c r="I59" s="801"/>
      <c r="J59" s="802"/>
    </row>
    <row r="60" spans="1:10" ht="19.5" customHeight="1">
      <c r="A60" s="1028">
        <v>12</v>
      </c>
      <c r="B60" s="726" t="s">
        <v>2533</v>
      </c>
      <c r="C60" s="726">
        <v>1930</v>
      </c>
      <c r="D60" s="726" t="s">
        <v>2457</v>
      </c>
      <c r="E60" s="799">
        <v>270000</v>
      </c>
      <c r="F60" s="799"/>
      <c r="G60" s="799"/>
      <c r="H60" s="799">
        <f t="shared" si="0"/>
        <v>270000</v>
      </c>
      <c r="I60" s="801"/>
      <c r="J60" s="802"/>
    </row>
    <row r="61" spans="1:10" ht="19.5" customHeight="1">
      <c r="A61" s="1028">
        <v>13</v>
      </c>
      <c r="B61" s="726" t="s">
        <v>2534</v>
      </c>
      <c r="C61" s="726">
        <v>1933</v>
      </c>
      <c r="D61" s="726" t="s">
        <v>2457</v>
      </c>
      <c r="E61" s="799">
        <v>270000</v>
      </c>
      <c r="F61" s="799"/>
      <c r="G61" s="799"/>
      <c r="H61" s="799">
        <f t="shared" si="0"/>
        <v>270000</v>
      </c>
      <c r="I61" s="801"/>
      <c r="J61" s="802"/>
    </row>
    <row r="62" spans="1:10" ht="19.5" customHeight="1">
      <c r="A62" s="1028">
        <v>14</v>
      </c>
      <c r="B62" s="726" t="s">
        <v>2535</v>
      </c>
      <c r="C62" s="726">
        <v>1933</v>
      </c>
      <c r="D62" s="726" t="s">
        <v>2467</v>
      </c>
      <c r="E62" s="799">
        <v>270000</v>
      </c>
      <c r="F62" s="799"/>
      <c r="G62" s="799"/>
      <c r="H62" s="799">
        <f t="shared" si="0"/>
        <v>270000</v>
      </c>
      <c r="I62" s="801"/>
      <c r="J62" s="802"/>
    </row>
    <row r="63" spans="1:10" ht="19.5" customHeight="1">
      <c r="A63" s="1028">
        <v>15</v>
      </c>
      <c r="B63" s="726" t="s">
        <v>2536</v>
      </c>
      <c r="C63" s="726">
        <v>1916</v>
      </c>
      <c r="D63" s="726" t="s">
        <v>2464</v>
      </c>
      <c r="E63" s="799">
        <v>270000</v>
      </c>
      <c r="F63" s="799"/>
      <c r="G63" s="799"/>
      <c r="H63" s="799">
        <f t="shared" si="0"/>
        <v>270000</v>
      </c>
      <c r="I63" s="801"/>
      <c r="J63" s="802"/>
    </row>
    <row r="64" spans="1:10" ht="19.5" customHeight="1">
      <c r="A64" s="1028">
        <v>16</v>
      </c>
      <c r="B64" s="726" t="s">
        <v>2306</v>
      </c>
      <c r="C64" s="726">
        <v>1935</v>
      </c>
      <c r="D64" s="726" t="s">
        <v>2464</v>
      </c>
      <c r="E64" s="799">
        <v>270000</v>
      </c>
      <c r="F64" s="799"/>
      <c r="G64" s="799"/>
      <c r="H64" s="799">
        <f t="shared" si="0"/>
        <v>270000</v>
      </c>
      <c r="I64" s="801"/>
      <c r="J64" s="802"/>
    </row>
    <row r="65" spans="1:10" ht="19.5" customHeight="1">
      <c r="A65" s="1028">
        <v>17</v>
      </c>
      <c r="B65" s="726" t="s">
        <v>2537</v>
      </c>
      <c r="C65" s="726">
        <v>1929</v>
      </c>
      <c r="D65" s="726" t="s">
        <v>2465</v>
      </c>
      <c r="E65" s="799">
        <v>270000</v>
      </c>
      <c r="F65" s="799"/>
      <c r="G65" s="799"/>
      <c r="H65" s="799">
        <f t="shared" si="0"/>
        <v>270000</v>
      </c>
      <c r="I65" s="801"/>
      <c r="J65" s="802"/>
    </row>
    <row r="66" spans="1:10" ht="19.5" customHeight="1">
      <c r="A66" s="1028">
        <v>18</v>
      </c>
      <c r="B66" s="726" t="s">
        <v>2538</v>
      </c>
      <c r="C66" s="726">
        <v>1930</v>
      </c>
      <c r="D66" s="726" t="s">
        <v>2465</v>
      </c>
      <c r="E66" s="799">
        <v>270000</v>
      </c>
      <c r="F66" s="799"/>
      <c r="G66" s="799"/>
      <c r="H66" s="799">
        <f t="shared" si="0"/>
        <v>270000</v>
      </c>
      <c r="I66" s="801"/>
      <c r="J66" s="802"/>
    </row>
    <row r="67" spans="1:10" ht="19.5" customHeight="1">
      <c r="A67" s="1028">
        <v>19</v>
      </c>
      <c r="B67" s="726" t="s">
        <v>2541</v>
      </c>
      <c r="C67" s="726">
        <v>1921</v>
      </c>
      <c r="D67" s="726" t="s">
        <v>2465</v>
      </c>
      <c r="E67" s="799">
        <v>270000</v>
      </c>
      <c r="F67" s="799"/>
      <c r="G67" s="799"/>
      <c r="H67" s="799">
        <f t="shared" si="0"/>
        <v>270000</v>
      </c>
      <c r="I67" s="801"/>
      <c r="J67" s="802"/>
    </row>
    <row r="68" spans="1:10" ht="19.5" customHeight="1">
      <c r="A68" s="1028">
        <v>20</v>
      </c>
      <c r="B68" s="726" t="s">
        <v>2542</v>
      </c>
      <c r="C68" s="726">
        <v>1926</v>
      </c>
      <c r="D68" s="726" t="s">
        <v>2465</v>
      </c>
      <c r="E68" s="799">
        <v>270000</v>
      </c>
      <c r="F68" s="799"/>
      <c r="G68" s="799"/>
      <c r="H68" s="799">
        <f t="shared" si="0"/>
        <v>270000</v>
      </c>
      <c r="I68" s="801"/>
      <c r="J68" s="802"/>
    </row>
    <row r="69" spans="1:10" ht="19.5" customHeight="1">
      <c r="A69" s="1028">
        <v>21</v>
      </c>
      <c r="B69" s="726" t="s">
        <v>2543</v>
      </c>
      <c r="C69" s="726">
        <v>1920</v>
      </c>
      <c r="D69" s="726" t="s">
        <v>2465</v>
      </c>
      <c r="E69" s="799">
        <v>270000</v>
      </c>
      <c r="F69" s="799"/>
      <c r="G69" s="799"/>
      <c r="H69" s="799">
        <f t="shared" si="0"/>
        <v>270000</v>
      </c>
      <c r="I69" s="801"/>
      <c r="J69" s="802"/>
    </row>
    <row r="70" spans="1:10" ht="19.5" customHeight="1">
      <c r="A70" s="1028">
        <v>22</v>
      </c>
      <c r="B70" s="726" t="s">
        <v>2544</v>
      </c>
      <c r="C70" s="726">
        <v>1926</v>
      </c>
      <c r="D70" s="726" t="s">
        <v>2465</v>
      </c>
      <c r="E70" s="799">
        <v>270000</v>
      </c>
      <c r="F70" s="799"/>
      <c r="G70" s="799"/>
      <c r="H70" s="799">
        <f t="shared" si="0"/>
        <v>270000</v>
      </c>
      <c r="I70" s="801"/>
      <c r="J70" s="802"/>
    </row>
    <row r="71" spans="1:10" ht="19.5" customHeight="1">
      <c r="A71" s="1028">
        <v>23</v>
      </c>
      <c r="B71" s="726" t="s">
        <v>1783</v>
      </c>
      <c r="C71" s="726">
        <v>1931</v>
      </c>
      <c r="D71" s="726" t="s">
        <v>2465</v>
      </c>
      <c r="E71" s="799">
        <v>270000</v>
      </c>
      <c r="F71" s="799"/>
      <c r="G71" s="799"/>
      <c r="H71" s="799">
        <f t="shared" si="0"/>
        <v>270000</v>
      </c>
      <c r="I71" s="801"/>
      <c r="J71" s="802"/>
    </row>
    <row r="72" spans="1:10" ht="19.5" customHeight="1">
      <c r="A72" s="1028">
        <v>24</v>
      </c>
      <c r="B72" s="726" t="s">
        <v>2545</v>
      </c>
      <c r="C72" s="726">
        <v>1932</v>
      </c>
      <c r="D72" s="726" t="s">
        <v>2465</v>
      </c>
      <c r="E72" s="799">
        <v>270000</v>
      </c>
      <c r="F72" s="799"/>
      <c r="G72" s="799"/>
      <c r="H72" s="799">
        <f t="shared" si="0"/>
        <v>270000</v>
      </c>
      <c r="I72" s="801"/>
      <c r="J72" s="802"/>
    </row>
    <row r="73" spans="1:10" ht="19.5" customHeight="1">
      <c r="A73" s="1028">
        <v>25</v>
      </c>
      <c r="B73" s="726" t="s">
        <v>2546</v>
      </c>
      <c r="C73" s="726">
        <v>1932</v>
      </c>
      <c r="D73" s="726" t="s">
        <v>2465</v>
      </c>
      <c r="E73" s="799">
        <v>270000</v>
      </c>
      <c r="F73" s="799"/>
      <c r="G73" s="799"/>
      <c r="H73" s="799">
        <f t="shared" si="0"/>
        <v>270000</v>
      </c>
      <c r="I73" s="801"/>
      <c r="J73" s="802"/>
    </row>
    <row r="74" spans="1:10" ht="19.5" customHeight="1">
      <c r="A74" s="1028">
        <v>26</v>
      </c>
      <c r="B74" s="726" t="s">
        <v>2547</v>
      </c>
      <c r="C74" s="726">
        <v>1932</v>
      </c>
      <c r="D74" s="726" t="s">
        <v>2465</v>
      </c>
      <c r="E74" s="799">
        <v>270000</v>
      </c>
      <c r="F74" s="799"/>
      <c r="G74" s="799"/>
      <c r="H74" s="799">
        <f t="shared" si="0"/>
        <v>270000</v>
      </c>
      <c r="I74" s="801"/>
      <c r="J74" s="802"/>
    </row>
    <row r="75" spans="1:10" ht="19.5" customHeight="1">
      <c r="A75" s="1028">
        <v>27</v>
      </c>
      <c r="B75" s="726" t="s">
        <v>30</v>
      </c>
      <c r="C75" s="726">
        <v>1934</v>
      </c>
      <c r="D75" s="726" t="s">
        <v>2495</v>
      </c>
      <c r="E75" s="799">
        <v>270000</v>
      </c>
      <c r="F75" s="799"/>
      <c r="G75" s="799"/>
      <c r="H75" s="799">
        <f t="shared" si="0"/>
        <v>270000</v>
      </c>
      <c r="I75" s="801"/>
      <c r="J75" s="802"/>
    </row>
    <row r="76" spans="1:10" ht="19.5" customHeight="1">
      <c r="A76" s="1028">
        <v>28</v>
      </c>
      <c r="B76" s="726" t="s">
        <v>2548</v>
      </c>
      <c r="C76" s="726">
        <v>1923</v>
      </c>
      <c r="D76" s="726" t="s">
        <v>2495</v>
      </c>
      <c r="E76" s="799">
        <v>270000</v>
      </c>
      <c r="F76" s="799"/>
      <c r="G76" s="799"/>
      <c r="H76" s="799">
        <f t="shared" si="0"/>
        <v>270000</v>
      </c>
      <c r="I76" s="801"/>
      <c r="J76" s="802"/>
    </row>
    <row r="77" spans="1:10" ht="19.5" customHeight="1">
      <c r="A77" s="1028">
        <v>29</v>
      </c>
      <c r="B77" s="726" t="s">
        <v>2549</v>
      </c>
      <c r="C77" s="726">
        <v>1916</v>
      </c>
      <c r="D77" s="726" t="s">
        <v>2495</v>
      </c>
      <c r="E77" s="799">
        <v>270000</v>
      </c>
      <c r="F77" s="799"/>
      <c r="G77" s="799"/>
      <c r="H77" s="799">
        <f t="shared" si="0"/>
        <v>270000</v>
      </c>
      <c r="I77" s="801"/>
      <c r="J77" s="802"/>
    </row>
    <row r="78" spans="1:10" ht="19.5" customHeight="1">
      <c r="A78" s="1028">
        <v>30</v>
      </c>
      <c r="B78" s="726" t="s">
        <v>2550</v>
      </c>
      <c r="C78" s="726">
        <v>1930</v>
      </c>
      <c r="D78" s="726" t="s">
        <v>2467</v>
      </c>
      <c r="E78" s="799">
        <v>270000</v>
      </c>
      <c r="F78" s="799"/>
      <c r="G78" s="799"/>
      <c r="H78" s="799">
        <f t="shared" si="0"/>
        <v>270000</v>
      </c>
      <c r="I78" s="801"/>
      <c r="J78" s="802"/>
    </row>
    <row r="79" spans="1:10" ht="19.5" customHeight="1">
      <c r="A79" s="1028">
        <v>31</v>
      </c>
      <c r="B79" s="726" t="s">
        <v>2551</v>
      </c>
      <c r="C79" s="726">
        <v>1925</v>
      </c>
      <c r="D79" s="726" t="s">
        <v>2467</v>
      </c>
      <c r="E79" s="799">
        <v>270000</v>
      </c>
      <c r="F79" s="799"/>
      <c r="G79" s="799"/>
      <c r="H79" s="799">
        <f t="shared" si="0"/>
        <v>270000</v>
      </c>
      <c r="I79" s="801"/>
      <c r="J79" s="802"/>
    </row>
    <row r="80" spans="1:10" ht="19.5" customHeight="1">
      <c r="A80" s="1028">
        <v>32</v>
      </c>
      <c r="B80" s="726" t="s">
        <v>2552</v>
      </c>
      <c r="C80" s="726">
        <v>1927</v>
      </c>
      <c r="D80" s="726" t="s">
        <v>2467</v>
      </c>
      <c r="E80" s="799">
        <v>270000</v>
      </c>
      <c r="F80" s="799"/>
      <c r="G80" s="799"/>
      <c r="H80" s="799">
        <f t="shared" si="0"/>
        <v>270000</v>
      </c>
      <c r="I80" s="801"/>
      <c r="J80" s="802"/>
    </row>
    <row r="81" spans="1:10" ht="19.5" customHeight="1">
      <c r="A81" s="1028">
        <v>33</v>
      </c>
      <c r="B81" s="726" t="s">
        <v>2319</v>
      </c>
      <c r="C81" s="726">
        <v>1935</v>
      </c>
      <c r="D81" s="726" t="s">
        <v>2467</v>
      </c>
      <c r="E81" s="799">
        <v>270000</v>
      </c>
      <c r="F81" s="799"/>
      <c r="G81" s="799"/>
      <c r="H81" s="799">
        <f t="shared" si="0"/>
        <v>270000</v>
      </c>
      <c r="I81" s="801"/>
      <c r="J81" s="802"/>
    </row>
    <row r="82" spans="1:10" ht="19.5" customHeight="1">
      <c r="A82" s="1028">
        <v>34</v>
      </c>
      <c r="B82" s="726" t="s">
        <v>2553</v>
      </c>
      <c r="C82" s="726">
        <v>1932</v>
      </c>
      <c r="D82" s="726" t="s">
        <v>2485</v>
      </c>
      <c r="E82" s="799">
        <v>270000</v>
      </c>
      <c r="F82" s="799"/>
      <c r="G82" s="799"/>
      <c r="H82" s="799">
        <f t="shared" si="0"/>
        <v>270000</v>
      </c>
      <c r="I82" s="801"/>
      <c r="J82" s="802"/>
    </row>
    <row r="83" spans="1:10" ht="19.5" customHeight="1">
      <c r="A83" s="1028">
        <v>35</v>
      </c>
      <c r="B83" s="726" t="s">
        <v>2561</v>
      </c>
      <c r="C83" s="726">
        <v>1927</v>
      </c>
      <c r="D83" s="726" t="s">
        <v>2469</v>
      </c>
      <c r="E83" s="799">
        <v>270000</v>
      </c>
      <c r="F83" s="799"/>
      <c r="G83" s="799"/>
      <c r="H83" s="799">
        <f t="shared" si="0"/>
        <v>270000</v>
      </c>
      <c r="I83" s="801"/>
      <c r="J83" s="802"/>
    </row>
    <row r="84" spans="1:10" ht="19.5" customHeight="1">
      <c r="A84" s="1028">
        <v>36</v>
      </c>
      <c r="B84" s="726" t="s">
        <v>2562</v>
      </c>
      <c r="C84" s="726">
        <v>1930</v>
      </c>
      <c r="D84" s="726" t="s">
        <v>2469</v>
      </c>
      <c r="E84" s="799">
        <v>270000</v>
      </c>
      <c r="F84" s="799"/>
      <c r="G84" s="799"/>
      <c r="H84" s="799">
        <f t="shared" si="0"/>
        <v>270000</v>
      </c>
      <c r="I84" s="801"/>
      <c r="J84" s="802"/>
    </row>
    <row r="85" spans="1:10" ht="19.5" customHeight="1">
      <c r="A85" s="1028">
        <v>37</v>
      </c>
      <c r="B85" s="726" t="s">
        <v>2526</v>
      </c>
      <c r="C85" s="726">
        <v>1927</v>
      </c>
      <c r="D85" s="726" t="s">
        <v>2469</v>
      </c>
      <c r="E85" s="799">
        <v>270000</v>
      </c>
      <c r="F85" s="799"/>
      <c r="G85" s="799"/>
      <c r="H85" s="799">
        <f t="shared" si="0"/>
        <v>270000</v>
      </c>
      <c r="I85" s="801"/>
      <c r="J85" s="802"/>
    </row>
    <row r="86" spans="1:10" ht="19.5" customHeight="1">
      <c r="A86" s="1028">
        <v>38</v>
      </c>
      <c r="B86" s="726" t="s">
        <v>2563</v>
      </c>
      <c r="C86" s="726">
        <v>1930</v>
      </c>
      <c r="D86" s="726" t="s">
        <v>2469</v>
      </c>
      <c r="E86" s="799">
        <v>270000</v>
      </c>
      <c r="F86" s="799"/>
      <c r="G86" s="799"/>
      <c r="H86" s="799">
        <f t="shared" si="0"/>
        <v>270000</v>
      </c>
      <c r="I86" s="801"/>
      <c r="J86" s="802"/>
    </row>
    <row r="87" spans="1:10" ht="19.5" customHeight="1">
      <c r="A87" s="1028">
        <v>39</v>
      </c>
      <c r="B87" s="726" t="s">
        <v>2564</v>
      </c>
      <c r="C87" s="726">
        <v>1930</v>
      </c>
      <c r="D87" s="726" t="s">
        <v>2469</v>
      </c>
      <c r="E87" s="799">
        <v>270000</v>
      </c>
      <c r="F87" s="799"/>
      <c r="G87" s="799"/>
      <c r="H87" s="799">
        <f t="shared" si="0"/>
        <v>270000</v>
      </c>
      <c r="I87" s="801"/>
      <c r="J87" s="802"/>
    </row>
    <row r="88" spans="1:10" ht="19.5" customHeight="1">
      <c r="A88" s="1028">
        <v>40</v>
      </c>
      <c r="B88" s="726" t="s">
        <v>2565</v>
      </c>
      <c r="C88" s="726">
        <v>1923</v>
      </c>
      <c r="D88" s="726" t="s">
        <v>2469</v>
      </c>
      <c r="E88" s="799">
        <v>270000</v>
      </c>
      <c r="F88" s="799"/>
      <c r="G88" s="799"/>
      <c r="H88" s="799">
        <f t="shared" si="0"/>
        <v>270000</v>
      </c>
      <c r="I88" s="801"/>
      <c r="J88" s="802"/>
    </row>
    <row r="89" spans="1:10" ht="19.5" customHeight="1">
      <c r="A89" s="1028">
        <v>41</v>
      </c>
      <c r="B89" s="726" t="s">
        <v>2566</v>
      </c>
      <c r="C89" s="726">
        <v>1925</v>
      </c>
      <c r="D89" s="726" t="s">
        <v>2469</v>
      </c>
      <c r="E89" s="799">
        <v>270000</v>
      </c>
      <c r="F89" s="799"/>
      <c r="G89" s="799"/>
      <c r="H89" s="799">
        <f t="shared" si="0"/>
        <v>270000</v>
      </c>
      <c r="I89" s="801"/>
      <c r="J89" s="802"/>
    </row>
    <row r="90" spans="1:10" ht="19.5" customHeight="1">
      <c r="A90" s="1028">
        <v>42</v>
      </c>
      <c r="B90" s="726" t="s">
        <v>1399</v>
      </c>
      <c r="C90" s="726">
        <v>1926</v>
      </c>
      <c r="D90" s="726" t="s">
        <v>2469</v>
      </c>
      <c r="E90" s="799">
        <v>270000</v>
      </c>
      <c r="F90" s="799"/>
      <c r="G90" s="799"/>
      <c r="H90" s="799">
        <f t="shared" si="0"/>
        <v>270000</v>
      </c>
      <c r="I90" s="801"/>
      <c r="J90" s="802"/>
    </row>
    <row r="91" spans="1:10" ht="19.5" customHeight="1">
      <c r="A91" s="1028">
        <v>43</v>
      </c>
      <c r="B91" s="726" t="s">
        <v>2569</v>
      </c>
      <c r="C91" s="726">
        <v>1926</v>
      </c>
      <c r="D91" s="726" t="s">
        <v>1055</v>
      </c>
      <c r="E91" s="799">
        <v>270000</v>
      </c>
      <c r="F91" s="799"/>
      <c r="G91" s="799"/>
      <c r="H91" s="799">
        <f t="shared" si="0"/>
        <v>270000</v>
      </c>
      <c r="I91" s="801"/>
      <c r="J91" s="802"/>
    </row>
    <row r="92" spans="1:10" ht="19.5" customHeight="1">
      <c r="A92" s="1028">
        <v>44</v>
      </c>
      <c r="B92" s="726" t="s">
        <v>279</v>
      </c>
      <c r="C92" s="726">
        <v>1915</v>
      </c>
      <c r="D92" s="726" t="s">
        <v>2507</v>
      </c>
      <c r="E92" s="799">
        <v>270000</v>
      </c>
      <c r="F92" s="799"/>
      <c r="G92" s="799"/>
      <c r="H92" s="799">
        <f t="shared" si="0"/>
        <v>270000</v>
      </c>
      <c r="I92" s="801"/>
      <c r="J92" s="802"/>
    </row>
    <row r="93" spans="1:10" ht="19.5" customHeight="1">
      <c r="A93" s="1028">
        <v>45</v>
      </c>
      <c r="B93" s="726" t="s">
        <v>2057</v>
      </c>
      <c r="C93" s="726">
        <v>1918</v>
      </c>
      <c r="D93" s="726" t="s">
        <v>2507</v>
      </c>
      <c r="E93" s="799">
        <v>270000</v>
      </c>
      <c r="F93" s="799"/>
      <c r="G93" s="799"/>
      <c r="H93" s="799">
        <f t="shared" si="0"/>
        <v>270000</v>
      </c>
      <c r="I93" s="801"/>
      <c r="J93" s="802"/>
    </row>
    <row r="94" spans="1:10" ht="19.5" customHeight="1">
      <c r="A94" s="1028">
        <v>46</v>
      </c>
      <c r="B94" s="726" t="s">
        <v>2570</v>
      </c>
      <c r="C94" s="726">
        <v>1926</v>
      </c>
      <c r="D94" s="726" t="s">
        <v>2507</v>
      </c>
      <c r="E94" s="799">
        <v>270000</v>
      </c>
      <c r="F94" s="799"/>
      <c r="G94" s="799"/>
      <c r="H94" s="799">
        <f t="shared" si="0"/>
        <v>270000</v>
      </c>
      <c r="I94" s="801"/>
      <c r="J94" s="802"/>
    </row>
    <row r="95" spans="1:10" ht="19.5" customHeight="1">
      <c r="A95" s="1028">
        <v>47</v>
      </c>
      <c r="B95" s="726" t="s">
        <v>1345</v>
      </c>
      <c r="C95" s="726">
        <v>1930</v>
      </c>
      <c r="D95" s="726" t="s">
        <v>2509</v>
      </c>
      <c r="E95" s="799">
        <v>270000</v>
      </c>
      <c r="F95" s="799"/>
      <c r="G95" s="799"/>
      <c r="H95" s="799">
        <f t="shared" si="0"/>
        <v>270000</v>
      </c>
      <c r="I95" s="801"/>
      <c r="J95" s="802"/>
    </row>
    <row r="96" spans="1:10" ht="19.5" customHeight="1">
      <c r="A96" s="1028">
        <v>48</v>
      </c>
      <c r="B96" s="726" t="s">
        <v>2571</v>
      </c>
      <c r="C96" s="726">
        <v>1932</v>
      </c>
      <c r="D96" s="726" t="s">
        <v>2509</v>
      </c>
      <c r="E96" s="799">
        <v>270000</v>
      </c>
      <c r="F96" s="799"/>
      <c r="G96" s="799"/>
      <c r="H96" s="799">
        <f t="shared" si="0"/>
        <v>270000</v>
      </c>
      <c r="I96" s="801"/>
      <c r="J96" s="802"/>
    </row>
    <row r="97" spans="1:10" ht="19.5" customHeight="1">
      <c r="A97" s="1028">
        <v>49</v>
      </c>
      <c r="B97" s="726" t="s">
        <v>2574</v>
      </c>
      <c r="C97" s="726">
        <v>1932</v>
      </c>
      <c r="D97" s="726" t="s">
        <v>2509</v>
      </c>
      <c r="E97" s="799">
        <v>270000</v>
      </c>
      <c r="F97" s="799"/>
      <c r="G97" s="799"/>
      <c r="H97" s="799">
        <f t="shared" si="0"/>
        <v>270000</v>
      </c>
      <c r="I97" s="801"/>
      <c r="J97" s="802"/>
    </row>
    <row r="98" spans="1:10" ht="19.5" customHeight="1">
      <c r="A98" s="1028">
        <v>50</v>
      </c>
      <c r="B98" s="726" t="s">
        <v>2575</v>
      </c>
      <c r="C98" s="726">
        <v>1933</v>
      </c>
      <c r="D98" s="726" t="s">
        <v>2509</v>
      </c>
      <c r="E98" s="799">
        <v>270000</v>
      </c>
      <c r="F98" s="799"/>
      <c r="G98" s="799"/>
      <c r="H98" s="799">
        <f t="shared" si="0"/>
        <v>270000</v>
      </c>
      <c r="I98" s="801"/>
      <c r="J98" s="802"/>
    </row>
    <row r="99" spans="1:10" ht="19.5" customHeight="1">
      <c r="A99" s="1028">
        <v>51</v>
      </c>
      <c r="B99" s="726" t="s">
        <v>2578</v>
      </c>
      <c r="C99" s="726">
        <v>1925</v>
      </c>
      <c r="D99" s="726" t="s">
        <v>2577</v>
      </c>
      <c r="E99" s="799">
        <v>270000</v>
      </c>
      <c r="F99" s="799"/>
      <c r="G99" s="799"/>
      <c r="H99" s="799">
        <f t="shared" si="0"/>
        <v>270000</v>
      </c>
      <c r="I99" s="801"/>
      <c r="J99" s="802"/>
    </row>
    <row r="100" spans="1:10" ht="19.5" customHeight="1">
      <c r="A100" s="1028">
        <v>52</v>
      </c>
      <c r="B100" s="726" t="s">
        <v>2579</v>
      </c>
      <c r="C100" s="726">
        <v>1928</v>
      </c>
      <c r="D100" s="726" t="s">
        <v>2489</v>
      </c>
      <c r="E100" s="799">
        <v>270000</v>
      </c>
      <c r="F100" s="799"/>
      <c r="G100" s="799"/>
      <c r="H100" s="799">
        <f t="shared" si="0"/>
        <v>270000</v>
      </c>
      <c r="I100" s="801"/>
      <c r="J100" s="802"/>
    </row>
    <row r="101" spans="1:10" ht="19.5" customHeight="1">
      <c r="A101" s="1028">
        <v>53</v>
      </c>
      <c r="B101" s="726" t="s">
        <v>2580</v>
      </c>
      <c r="C101" s="726">
        <v>1927</v>
      </c>
      <c r="D101" s="726" t="s">
        <v>2489</v>
      </c>
      <c r="E101" s="799">
        <v>270000</v>
      </c>
      <c r="F101" s="799"/>
      <c r="G101" s="799"/>
      <c r="H101" s="799">
        <f t="shared" si="0"/>
        <v>270000</v>
      </c>
      <c r="I101" s="801"/>
      <c r="J101" s="802"/>
    </row>
    <row r="102" spans="1:10" ht="19.5" customHeight="1">
      <c r="A102" s="1028">
        <v>54</v>
      </c>
      <c r="B102" s="726" t="s">
        <v>2581</v>
      </c>
      <c r="C102" s="726">
        <v>1934</v>
      </c>
      <c r="D102" s="726" t="s">
        <v>2489</v>
      </c>
      <c r="E102" s="799">
        <v>270000</v>
      </c>
      <c r="F102" s="799"/>
      <c r="G102" s="799"/>
      <c r="H102" s="799">
        <f t="shared" si="0"/>
        <v>270000</v>
      </c>
      <c r="I102" s="801"/>
      <c r="J102" s="802"/>
    </row>
    <row r="103" spans="1:10" ht="19.5" customHeight="1">
      <c r="A103" s="1028">
        <v>55</v>
      </c>
      <c r="B103" s="726" t="s">
        <v>2582</v>
      </c>
      <c r="C103" s="726">
        <v>1924</v>
      </c>
      <c r="D103" s="726" t="s">
        <v>2489</v>
      </c>
      <c r="E103" s="799">
        <v>270000</v>
      </c>
      <c r="F103" s="799"/>
      <c r="G103" s="799"/>
      <c r="H103" s="799">
        <f t="shared" si="0"/>
        <v>270000</v>
      </c>
      <c r="I103" s="801"/>
      <c r="J103" s="802"/>
    </row>
    <row r="104" spans="1:10" ht="19.5" customHeight="1">
      <c r="A104" s="1028">
        <v>56</v>
      </c>
      <c r="B104" s="726" t="s">
        <v>2583</v>
      </c>
      <c r="C104" s="726">
        <v>1929</v>
      </c>
      <c r="D104" s="726" t="s">
        <v>2584</v>
      </c>
      <c r="E104" s="799">
        <v>270000</v>
      </c>
      <c r="F104" s="799"/>
      <c r="G104" s="799"/>
      <c r="H104" s="799">
        <f t="shared" si="0"/>
        <v>270000</v>
      </c>
      <c r="I104" s="801"/>
      <c r="J104" s="802"/>
    </row>
    <row r="105" spans="1:10" ht="19.5" customHeight="1">
      <c r="A105" s="1028">
        <v>57</v>
      </c>
      <c r="B105" s="726" t="s">
        <v>2585</v>
      </c>
      <c r="C105" s="726">
        <v>1920</v>
      </c>
      <c r="D105" s="726" t="s">
        <v>2584</v>
      </c>
      <c r="E105" s="799">
        <v>270000</v>
      </c>
      <c r="F105" s="799"/>
      <c r="G105" s="799"/>
      <c r="H105" s="799">
        <f t="shared" si="0"/>
        <v>270000</v>
      </c>
      <c r="I105" s="801"/>
      <c r="J105" s="802"/>
    </row>
    <row r="106" spans="1:10" ht="19.5" customHeight="1">
      <c r="A106" s="1028">
        <v>58</v>
      </c>
      <c r="B106" s="726" t="s">
        <v>2587</v>
      </c>
      <c r="C106" s="726">
        <v>1931</v>
      </c>
      <c r="D106" s="726" t="s">
        <v>2464</v>
      </c>
      <c r="E106" s="799">
        <v>270000</v>
      </c>
      <c r="F106" s="799"/>
      <c r="G106" s="799"/>
      <c r="H106" s="799">
        <f t="shared" si="0"/>
        <v>270000</v>
      </c>
      <c r="I106" s="801"/>
      <c r="J106" s="802"/>
    </row>
    <row r="107" spans="1:10" ht="19.5" customHeight="1">
      <c r="A107" s="1028">
        <v>59</v>
      </c>
      <c r="B107" s="726" t="s">
        <v>1771</v>
      </c>
      <c r="C107" s="726">
        <v>1933</v>
      </c>
      <c r="D107" s="726" t="s">
        <v>2465</v>
      </c>
      <c r="E107" s="799">
        <v>270000</v>
      </c>
      <c r="F107" s="799"/>
      <c r="G107" s="799"/>
      <c r="H107" s="799">
        <f t="shared" si="0"/>
        <v>270000</v>
      </c>
      <c r="I107" s="801"/>
      <c r="J107" s="802"/>
    </row>
    <row r="108" spans="1:10" ht="19.5" customHeight="1">
      <c r="A108" s="1028">
        <v>60</v>
      </c>
      <c r="B108" s="726" t="s">
        <v>972</v>
      </c>
      <c r="C108" s="726">
        <v>1932</v>
      </c>
      <c r="D108" s="726" t="s">
        <v>2489</v>
      </c>
      <c r="E108" s="799">
        <v>270000</v>
      </c>
      <c r="F108" s="799"/>
      <c r="G108" s="799"/>
      <c r="H108" s="799">
        <f t="shared" si="0"/>
        <v>270000</v>
      </c>
      <c r="I108" s="801"/>
      <c r="J108" s="802"/>
    </row>
    <row r="109" spans="1:10" ht="19.5" customHeight="1">
      <c r="A109" s="1028">
        <v>61</v>
      </c>
      <c r="B109" s="726" t="s">
        <v>926</v>
      </c>
      <c r="C109" s="726">
        <v>1933</v>
      </c>
      <c r="D109" s="726" t="s">
        <v>2584</v>
      </c>
      <c r="E109" s="799">
        <v>270000</v>
      </c>
      <c r="F109" s="799"/>
      <c r="G109" s="799"/>
      <c r="H109" s="799">
        <f t="shared" si="0"/>
        <v>270000</v>
      </c>
      <c r="I109" s="801"/>
      <c r="J109" s="802"/>
    </row>
    <row r="110" spans="1:10" ht="19.5" customHeight="1">
      <c r="A110" s="1028">
        <v>62</v>
      </c>
      <c r="B110" s="726" t="s">
        <v>2319</v>
      </c>
      <c r="C110" s="726">
        <v>1933</v>
      </c>
      <c r="D110" s="726" t="s">
        <v>2458</v>
      </c>
      <c r="E110" s="799">
        <v>270000</v>
      </c>
      <c r="F110" s="799"/>
      <c r="G110" s="799"/>
      <c r="H110" s="799">
        <f aca="true" t="shared" si="1" ref="H110:H127">E110+G110</f>
        <v>270000</v>
      </c>
      <c r="I110" s="801"/>
      <c r="J110" s="802"/>
    </row>
    <row r="111" spans="1:10" ht="19.5" customHeight="1">
      <c r="A111" s="1028">
        <v>63</v>
      </c>
      <c r="B111" s="726" t="s">
        <v>2589</v>
      </c>
      <c r="C111" s="726">
        <v>1933</v>
      </c>
      <c r="D111" s="726" t="s">
        <v>2469</v>
      </c>
      <c r="E111" s="799">
        <v>270000</v>
      </c>
      <c r="F111" s="799"/>
      <c r="G111" s="799"/>
      <c r="H111" s="799">
        <f t="shared" si="1"/>
        <v>270000</v>
      </c>
      <c r="I111" s="801"/>
      <c r="J111" s="802"/>
    </row>
    <row r="112" spans="1:10" ht="19.5" customHeight="1">
      <c r="A112" s="1028">
        <v>64</v>
      </c>
      <c r="B112" s="726" t="s">
        <v>2590</v>
      </c>
      <c r="C112" s="726">
        <v>1933</v>
      </c>
      <c r="D112" s="726" t="s">
        <v>2591</v>
      </c>
      <c r="E112" s="799">
        <v>270000</v>
      </c>
      <c r="F112" s="799"/>
      <c r="G112" s="799"/>
      <c r="H112" s="799">
        <f t="shared" si="1"/>
        <v>270000</v>
      </c>
      <c r="I112" s="801"/>
      <c r="J112" s="802"/>
    </row>
    <row r="113" spans="1:10" ht="19.5" customHeight="1">
      <c r="A113" s="1028">
        <v>65</v>
      </c>
      <c r="B113" s="726" t="s">
        <v>2592</v>
      </c>
      <c r="C113" s="726">
        <v>1934</v>
      </c>
      <c r="D113" s="726" t="s">
        <v>2465</v>
      </c>
      <c r="E113" s="799">
        <v>270000</v>
      </c>
      <c r="F113" s="799"/>
      <c r="G113" s="799"/>
      <c r="H113" s="799">
        <f t="shared" si="1"/>
        <v>270000</v>
      </c>
      <c r="I113" s="801"/>
      <c r="J113" s="802"/>
    </row>
    <row r="114" spans="1:10" ht="19.5" customHeight="1">
      <c r="A114" s="1028">
        <v>66</v>
      </c>
      <c r="B114" s="726" t="s">
        <v>2593</v>
      </c>
      <c r="C114" s="726">
        <v>1934</v>
      </c>
      <c r="D114" s="726" t="s">
        <v>2594</v>
      </c>
      <c r="E114" s="799">
        <v>270000</v>
      </c>
      <c r="F114" s="799"/>
      <c r="G114" s="799"/>
      <c r="H114" s="799">
        <f t="shared" si="1"/>
        <v>270000</v>
      </c>
      <c r="I114" s="801"/>
      <c r="J114" s="802"/>
    </row>
    <row r="115" spans="1:10" ht="19.5" customHeight="1">
      <c r="A115" s="1028">
        <v>67</v>
      </c>
      <c r="B115" s="726" t="s">
        <v>2595</v>
      </c>
      <c r="C115" s="726">
        <v>1934</v>
      </c>
      <c r="D115" s="726" t="s">
        <v>2596</v>
      </c>
      <c r="E115" s="799">
        <v>270000</v>
      </c>
      <c r="F115" s="799"/>
      <c r="G115" s="799"/>
      <c r="H115" s="799">
        <f t="shared" si="1"/>
        <v>270000</v>
      </c>
      <c r="I115" s="801"/>
      <c r="J115" s="802"/>
    </row>
    <row r="116" spans="1:10" ht="19.5" customHeight="1">
      <c r="A116" s="1028">
        <v>68</v>
      </c>
      <c r="B116" s="726" t="s">
        <v>2597</v>
      </c>
      <c r="C116" s="726">
        <v>1934</v>
      </c>
      <c r="D116" s="726" t="s">
        <v>2598</v>
      </c>
      <c r="E116" s="799">
        <v>270000</v>
      </c>
      <c r="F116" s="799"/>
      <c r="G116" s="799"/>
      <c r="H116" s="799">
        <f t="shared" si="1"/>
        <v>270000</v>
      </c>
      <c r="I116" s="801"/>
      <c r="J116" s="802"/>
    </row>
    <row r="117" spans="1:10" ht="19.5" customHeight="1">
      <c r="A117" s="1028">
        <v>69</v>
      </c>
      <c r="B117" s="726" t="s">
        <v>419</v>
      </c>
      <c r="C117" s="726">
        <v>1934</v>
      </c>
      <c r="D117" s="726" t="s">
        <v>2469</v>
      </c>
      <c r="E117" s="799">
        <v>270000</v>
      </c>
      <c r="F117" s="799"/>
      <c r="G117" s="799"/>
      <c r="H117" s="799">
        <f t="shared" si="1"/>
        <v>270000</v>
      </c>
      <c r="I117" s="801"/>
      <c r="J117" s="802"/>
    </row>
    <row r="118" spans="1:10" ht="19.5" customHeight="1">
      <c r="A118" s="1028">
        <v>70</v>
      </c>
      <c r="B118" s="726" t="s">
        <v>2599</v>
      </c>
      <c r="C118" s="726">
        <v>1935</v>
      </c>
      <c r="D118" s="726" t="s">
        <v>2600</v>
      </c>
      <c r="E118" s="799">
        <v>270000</v>
      </c>
      <c r="F118" s="799"/>
      <c r="G118" s="799"/>
      <c r="H118" s="799">
        <f t="shared" si="1"/>
        <v>270000</v>
      </c>
      <c r="I118" s="801"/>
      <c r="J118" s="802"/>
    </row>
    <row r="119" spans="1:10" ht="19.5" customHeight="1">
      <c r="A119" s="1028">
        <v>71</v>
      </c>
      <c r="B119" s="726" t="s">
        <v>2601</v>
      </c>
      <c r="C119" s="726">
        <v>1935</v>
      </c>
      <c r="D119" s="726" t="s">
        <v>2487</v>
      </c>
      <c r="E119" s="799">
        <v>270000</v>
      </c>
      <c r="F119" s="799"/>
      <c r="G119" s="799"/>
      <c r="H119" s="799">
        <f t="shared" si="1"/>
        <v>270000</v>
      </c>
      <c r="I119" s="801"/>
      <c r="J119" s="802"/>
    </row>
    <row r="120" spans="1:10" ht="19.5" customHeight="1">
      <c r="A120" s="1028">
        <v>72</v>
      </c>
      <c r="B120" s="726" t="s">
        <v>2602</v>
      </c>
      <c r="C120" s="726">
        <v>1935</v>
      </c>
      <c r="D120" s="726" t="s">
        <v>2465</v>
      </c>
      <c r="E120" s="799">
        <v>270000</v>
      </c>
      <c r="F120" s="799"/>
      <c r="G120" s="799"/>
      <c r="H120" s="799">
        <f t="shared" si="1"/>
        <v>270000</v>
      </c>
      <c r="I120" s="801"/>
      <c r="J120" s="802"/>
    </row>
    <row r="121" spans="1:10" ht="19.5" customHeight="1">
      <c r="A121" s="1028">
        <v>73</v>
      </c>
      <c r="B121" s="726" t="s">
        <v>2319</v>
      </c>
      <c r="C121" s="726">
        <v>1935</v>
      </c>
      <c r="D121" s="726" t="s">
        <v>2594</v>
      </c>
      <c r="E121" s="799">
        <v>270000</v>
      </c>
      <c r="F121" s="799"/>
      <c r="G121" s="799"/>
      <c r="H121" s="799">
        <f t="shared" si="1"/>
        <v>270000</v>
      </c>
      <c r="I121" s="801"/>
      <c r="J121" s="802"/>
    </row>
    <row r="122" spans="1:10" ht="19.5" customHeight="1">
      <c r="A122" s="1028">
        <v>74</v>
      </c>
      <c r="B122" s="726" t="s">
        <v>2057</v>
      </c>
      <c r="C122" s="726">
        <v>1935</v>
      </c>
      <c r="D122" s="726" t="s">
        <v>1011</v>
      </c>
      <c r="E122" s="799">
        <v>270000</v>
      </c>
      <c r="F122" s="799"/>
      <c r="G122" s="799"/>
      <c r="H122" s="799">
        <f t="shared" si="1"/>
        <v>270000</v>
      </c>
      <c r="I122" s="801"/>
      <c r="J122" s="802"/>
    </row>
    <row r="123" spans="1:10" ht="19.5" customHeight="1">
      <c r="A123" s="1028">
        <v>75</v>
      </c>
      <c r="B123" s="726" t="s">
        <v>165</v>
      </c>
      <c r="C123" s="726">
        <v>1935</v>
      </c>
      <c r="D123" s="726" t="s">
        <v>2469</v>
      </c>
      <c r="E123" s="799">
        <v>270000</v>
      </c>
      <c r="F123" s="799"/>
      <c r="G123" s="799"/>
      <c r="H123" s="799">
        <f t="shared" si="1"/>
        <v>270000</v>
      </c>
      <c r="I123" s="801"/>
      <c r="J123" s="802"/>
    </row>
    <row r="124" spans="1:10" ht="19.5" customHeight="1">
      <c r="A124" s="1028">
        <v>76</v>
      </c>
      <c r="B124" s="726" t="s">
        <v>166</v>
      </c>
      <c r="C124" s="726">
        <v>1935</v>
      </c>
      <c r="D124" s="726" t="s">
        <v>167</v>
      </c>
      <c r="E124" s="799">
        <v>270000</v>
      </c>
      <c r="F124" s="799"/>
      <c r="G124" s="799"/>
      <c r="H124" s="799">
        <f t="shared" si="1"/>
        <v>270000</v>
      </c>
      <c r="I124" s="801"/>
      <c r="J124" s="802"/>
    </row>
    <row r="125" spans="1:10" ht="19.5" customHeight="1">
      <c r="A125" s="1028">
        <v>77</v>
      </c>
      <c r="B125" s="726" t="s">
        <v>2614</v>
      </c>
      <c r="C125" s="726">
        <v>1933</v>
      </c>
      <c r="D125" s="726" t="s">
        <v>2464</v>
      </c>
      <c r="E125" s="799">
        <v>270000</v>
      </c>
      <c r="F125" s="799"/>
      <c r="G125" s="799"/>
      <c r="H125" s="799">
        <f t="shared" si="1"/>
        <v>270000</v>
      </c>
      <c r="I125" s="801"/>
      <c r="J125" s="802"/>
    </row>
    <row r="126" spans="1:10" ht="19.5" customHeight="1">
      <c r="A126" s="1028">
        <v>78</v>
      </c>
      <c r="B126" s="726" t="s">
        <v>1274</v>
      </c>
      <c r="C126" s="726">
        <v>1936</v>
      </c>
      <c r="D126" s="726" t="s">
        <v>2464</v>
      </c>
      <c r="E126" s="799">
        <v>270000</v>
      </c>
      <c r="F126" s="799"/>
      <c r="G126" s="799"/>
      <c r="H126" s="799">
        <f t="shared" si="1"/>
        <v>270000</v>
      </c>
      <c r="I126" s="800"/>
      <c r="J126" s="1036"/>
    </row>
    <row r="127" spans="1:10" ht="19.5" customHeight="1">
      <c r="A127" s="1028">
        <v>79</v>
      </c>
      <c r="B127" s="726" t="s">
        <v>1275</v>
      </c>
      <c r="C127" s="726">
        <v>1936</v>
      </c>
      <c r="D127" s="726" t="s">
        <v>2457</v>
      </c>
      <c r="E127" s="799">
        <v>270000</v>
      </c>
      <c r="F127" s="799"/>
      <c r="G127" s="799"/>
      <c r="H127" s="799">
        <f t="shared" si="1"/>
        <v>270000</v>
      </c>
      <c r="I127" s="800"/>
      <c r="J127" s="1036"/>
    </row>
    <row r="128" spans="1:10" ht="19.5" customHeight="1">
      <c r="A128" s="1028">
        <v>80</v>
      </c>
      <c r="B128" s="726" t="s">
        <v>1013</v>
      </c>
      <c r="C128" s="726">
        <v>1935</v>
      </c>
      <c r="D128" s="726" t="s">
        <v>2457</v>
      </c>
      <c r="E128" s="799">
        <v>270000</v>
      </c>
      <c r="F128" s="799"/>
      <c r="G128" s="799"/>
      <c r="H128" s="799">
        <f>E128+G128</f>
        <v>270000</v>
      </c>
      <c r="I128" s="800"/>
      <c r="J128" s="1036"/>
    </row>
    <row r="129" spans="1:10" ht="19.5" customHeight="1">
      <c r="A129" s="1028">
        <v>81</v>
      </c>
      <c r="B129" s="171" t="s">
        <v>26</v>
      </c>
      <c r="C129" s="171">
        <v>1936</v>
      </c>
      <c r="D129" s="171" t="s">
        <v>1805</v>
      </c>
      <c r="E129" s="799">
        <v>270000</v>
      </c>
      <c r="G129" s="799"/>
      <c r="H129" s="799">
        <f>E129+G129</f>
        <v>270000</v>
      </c>
      <c r="I129" s="800"/>
      <c r="J129" s="1036"/>
    </row>
    <row r="130" spans="1:10" ht="19.5" customHeight="1">
      <c r="A130" s="1028">
        <v>82</v>
      </c>
      <c r="B130" s="171" t="s">
        <v>2373</v>
      </c>
      <c r="C130" s="171">
        <v>1937</v>
      </c>
      <c r="D130" s="171" t="s">
        <v>1859</v>
      </c>
      <c r="E130" s="799">
        <v>270000</v>
      </c>
      <c r="G130" s="171"/>
      <c r="H130" s="201">
        <f>E130+G130</f>
        <v>270000</v>
      </c>
      <c r="I130" s="801"/>
      <c r="J130" s="802"/>
    </row>
    <row r="131" spans="1:10" ht="19.5" customHeight="1">
      <c r="A131" s="1028">
        <v>83</v>
      </c>
      <c r="B131" s="726" t="s">
        <v>2603</v>
      </c>
      <c r="C131" s="726">
        <v>1929</v>
      </c>
      <c r="D131" s="726" t="s">
        <v>2457</v>
      </c>
      <c r="E131" s="799">
        <v>270000</v>
      </c>
      <c r="F131" s="799"/>
      <c r="G131" s="799"/>
      <c r="H131" s="799">
        <v>270000</v>
      </c>
      <c r="I131" s="801"/>
      <c r="J131" s="1037" t="s">
        <v>991</v>
      </c>
    </row>
    <row r="132" spans="1:10" ht="19.5" customHeight="1">
      <c r="A132" s="1028">
        <v>84</v>
      </c>
      <c r="B132" s="726" t="s">
        <v>251</v>
      </c>
      <c r="C132" s="726">
        <v>1931</v>
      </c>
      <c r="D132" s="726" t="s">
        <v>2457</v>
      </c>
      <c r="E132" s="799">
        <v>270000</v>
      </c>
      <c r="F132" s="799"/>
      <c r="G132" s="799"/>
      <c r="H132" s="799">
        <v>270000</v>
      </c>
      <c r="I132" s="801"/>
      <c r="J132" s="1037" t="s">
        <v>991</v>
      </c>
    </row>
    <row r="133" spans="1:10" ht="19.5" customHeight="1">
      <c r="A133" s="1028">
        <v>85</v>
      </c>
      <c r="B133" s="726" t="s">
        <v>2615</v>
      </c>
      <c r="C133" s="726">
        <v>1932</v>
      </c>
      <c r="D133" s="726" t="s">
        <v>2465</v>
      </c>
      <c r="E133" s="799">
        <v>270000</v>
      </c>
      <c r="F133" s="799"/>
      <c r="G133" s="799"/>
      <c r="H133" s="799">
        <v>270000</v>
      </c>
      <c r="I133" s="801"/>
      <c r="J133" s="1037" t="s">
        <v>991</v>
      </c>
    </row>
    <row r="134" spans="1:10" ht="19.5" customHeight="1">
      <c r="A134" s="1028">
        <v>86</v>
      </c>
      <c r="B134" s="726" t="s">
        <v>2616</v>
      </c>
      <c r="C134" s="726">
        <v>1931</v>
      </c>
      <c r="D134" s="726" t="s">
        <v>2465</v>
      </c>
      <c r="E134" s="799">
        <v>270000</v>
      </c>
      <c r="F134" s="799"/>
      <c r="G134" s="799"/>
      <c r="H134" s="799">
        <v>270000</v>
      </c>
      <c r="I134" s="801"/>
      <c r="J134" s="1037" t="s">
        <v>991</v>
      </c>
    </row>
    <row r="135" spans="1:10" ht="19.5" customHeight="1">
      <c r="A135" s="1028">
        <v>87</v>
      </c>
      <c r="B135" s="726" t="s">
        <v>2617</v>
      </c>
      <c r="C135" s="726">
        <v>1928</v>
      </c>
      <c r="D135" s="726" t="s">
        <v>2465</v>
      </c>
      <c r="E135" s="799">
        <v>270000</v>
      </c>
      <c r="F135" s="799"/>
      <c r="G135" s="799"/>
      <c r="H135" s="799">
        <v>270000</v>
      </c>
      <c r="I135" s="801"/>
      <c r="J135" s="1037" t="s">
        <v>991</v>
      </c>
    </row>
    <row r="136" spans="1:10" ht="19.5" customHeight="1">
      <c r="A136" s="1028">
        <v>88</v>
      </c>
      <c r="B136" s="726" t="s">
        <v>1778</v>
      </c>
      <c r="C136" s="726">
        <v>1926</v>
      </c>
      <c r="D136" s="726" t="s">
        <v>2495</v>
      </c>
      <c r="E136" s="799">
        <v>270000</v>
      </c>
      <c r="F136" s="799"/>
      <c r="G136" s="799"/>
      <c r="H136" s="799">
        <v>270000</v>
      </c>
      <c r="I136" s="801"/>
      <c r="J136" s="1037" t="s">
        <v>991</v>
      </c>
    </row>
    <row r="137" spans="1:10" ht="19.5" customHeight="1">
      <c r="A137" s="1028">
        <v>89</v>
      </c>
      <c r="B137" s="726" t="s">
        <v>2618</v>
      </c>
      <c r="C137" s="726">
        <v>1933</v>
      </c>
      <c r="D137" s="726" t="s">
        <v>2469</v>
      </c>
      <c r="E137" s="799">
        <v>270000</v>
      </c>
      <c r="F137" s="799"/>
      <c r="G137" s="799"/>
      <c r="H137" s="799">
        <v>270000</v>
      </c>
      <c r="I137" s="801"/>
      <c r="J137" s="1037" t="s">
        <v>991</v>
      </c>
    </row>
    <row r="138" spans="1:10" ht="19.5" customHeight="1">
      <c r="A138" s="1028">
        <v>90</v>
      </c>
      <c r="B138" s="726" t="s">
        <v>2619</v>
      </c>
      <c r="C138" s="726">
        <v>1934</v>
      </c>
      <c r="D138" s="726" t="s">
        <v>2620</v>
      </c>
      <c r="E138" s="799">
        <v>270000</v>
      </c>
      <c r="F138" s="799"/>
      <c r="G138" s="799"/>
      <c r="H138" s="799">
        <v>270000</v>
      </c>
      <c r="I138" s="801"/>
      <c r="J138" s="1037" t="s">
        <v>991</v>
      </c>
    </row>
    <row r="139" spans="1:10" ht="19.5" customHeight="1">
      <c r="A139" s="1028">
        <v>91</v>
      </c>
      <c r="B139" s="726" t="s">
        <v>2266</v>
      </c>
      <c r="C139" s="726">
        <v>1927</v>
      </c>
      <c r="D139" s="726" t="s">
        <v>2507</v>
      </c>
      <c r="E139" s="799">
        <v>270000</v>
      </c>
      <c r="F139" s="799"/>
      <c r="G139" s="799"/>
      <c r="H139" s="799">
        <v>270000</v>
      </c>
      <c r="I139" s="801"/>
      <c r="J139" s="1037" t="s">
        <v>991</v>
      </c>
    </row>
    <row r="140" spans="1:10" ht="19.5" customHeight="1">
      <c r="A140" s="1028">
        <v>92</v>
      </c>
      <c r="B140" s="726" t="s">
        <v>2621</v>
      </c>
      <c r="C140" s="726">
        <v>1923</v>
      </c>
      <c r="D140" s="726" t="s">
        <v>2509</v>
      </c>
      <c r="E140" s="799">
        <v>270000</v>
      </c>
      <c r="F140" s="799"/>
      <c r="G140" s="799"/>
      <c r="H140" s="799">
        <v>270000</v>
      </c>
      <c r="I140" s="801"/>
      <c r="J140" s="1037" t="s">
        <v>991</v>
      </c>
    </row>
    <row r="141" spans="1:10" ht="19.5" customHeight="1">
      <c r="A141" s="1028">
        <v>93</v>
      </c>
      <c r="B141" s="726" t="s">
        <v>2622</v>
      </c>
      <c r="C141" s="726">
        <v>1921</v>
      </c>
      <c r="D141" s="726" t="s">
        <v>2489</v>
      </c>
      <c r="E141" s="799">
        <v>270000</v>
      </c>
      <c r="F141" s="799"/>
      <c r="G141" s="799"/>
      <c r="H141" s="799">
        <v>270000</v>
      </c>
      <c r="I141" s="801"/>
      <c r="J141" s="1037" t="s">
        <v>991</v>
      </c>
    </row>
    <row r="142" spans="1:10" ht="19.5" customHeight="1">
      <c r="A142" s="1028">
        <v>94</v>
      </c>
      <c r="B142" s="726" t="s">
        <v>2623</v>
      </c>
      <c r="C142" s="726">
        <v>1933</v>
      </c>
      <c r="D142" s="726" t="s">
        <v>2465</v>
      </c>
      <c r="E142" s="799">
        <v>270000</v>
      </c>
      <c r="F142" s="799"/>
      <c r="G142" s="799"/>
      <c r="H142" s="799">
        <v>270000</v>
      </c>
      <c r="I142" s="801"/>
      <c r="J142" s="1037" t="s">
        <v>991</v>
      </c>
    </row>
    <row r="143" spans="1:10" ht="19.5" customHeight="1">
      <c r="A143" s="1028">
        <v>95</v>
      </c>
      <c r="B143" s="726" t="s">
        <v>2624</v>
      </c>
      <c r="C143" s="726">
        <v>1932</v>
      </c>
      <c r="D143" s="726" t="s">
        <v>2467</v>
      </c>
      <c r="E143" s="799">
        <v>270000</v>
      </c>
      <c r="F143" s="799"/>
      <c r="G143" s="799"/>
      <c r="H143" s="799">
        <v>270000</v>
      </c>
      <c r="I143" s="801"/>
      <c r="J143" s="1037" t="s">
        <v>991</v>
      </c>
    </row>
    <row r="144" spans="1:10" ht="19.5" customHeight="1">
      <c r="A144" s="1028">
        <v>96</v>
      </c>
      <c r="B144" s="726" t="s">
        <v>2625</v>
      </c>
      <c r="C144" s="726">
        <v>1935</v>
      </c>
      <c r="D144" s="726" t="s">
        <v>2458</v>
      </c>
      <c r="E144" s="799">
        <v>270000</v>
      </c>
      <c r="F144" s="799"/>
      <c r="G144" s="799"/>
      <c r="H144" s="799">
        <v>270000</v>
      </c>
      <c r="I144" s="801"/>
      <c r="J144" s="1037" t="s">
        <v>991</v>
      </c>
    </row>
    <row r="145" spans="1:10" ht="19.5" customHeight="1">
      <c r="A145" s="1028">
        <v>97</v>
      </c>
      <c r="B145" s="726" t="s">
        <v>371</v>
      </c>
      <c r="C145" s="726">
        <v>1936</v>
      </c>
      <c r="D145" s="726" t="s">
        <v>2503</v>
      </c>
      <c r="E145" s="799">
        <v>270000</v>
      </c>
      <c r="F145" s="799"/>
      <c r="G145" s="1038"/>
      <c r="H145" s="799">
        <f aca="true" t="shared" si="2" ref="H145:H150">SUM(E145:G145)</f>
        <v>270000</v>
      </c>
      <c r="I145" s="801"/>
      <c r="J145" s="1037" t="s">
        <v>991</v>
      </c>
    </row>
    <row r="146" spans="1:10" ht="19.5" customHeight="1">
      <c r="A146" s="1028">
        <v>98</v>
      </c>
      <c r="B146" s="726" t="s">
        <v>1012</v>
      </c>
      <c r="C146" s="726">
        <v>1935</v>
      </c>
      <c r="D146" s="726" t="s">
        <v>2495</v>
      </c>
      <c r="E146" s="799">
        <v>270000</v>
      </c>
      <c r="F146" s="1039"/>
      <c r="G146" s="799"/>
      <c r="H146" s="799">
        <f t="shared" si="2"/>
        <v>270000</v>
      </c>
      <c r="I146" s="801"/>
      <c r="J146" s="1037" t="s">
        <v>991</v>
      </c>
    </row>
    <row r="147" spans="1:10" ht="19.5" customHeight="1">
      <c r="A147" s="1028">
        <v>99</v>
      </c>
      <c r="B147" s="726" t="s">
        <v>2588</v>
      </c>
      <c r="C147" s="726">
        <v>1933</v>
      </c>
      <c r="D147" s="726" t="s">
        <v>2495</v>
      </c>
      <c r="E147" s="799">
        <v>270000</v>
      </c>
      <c r="F147" s="1039"/>
      <c r="G147" s="799"/>
      <c r="H147" s="799">
        <f t="shared" si="2"/>
        <v>270000</v>
      </c>
      <c r="I147" s="801"/>
      <c r="J147" s="1037" t="s">
        <v>991</v>
      </c>
    </row>
    <row r="148" spans="1:10" ht="19.5" customHeight="1">
      <c r="A148" s="1028">
        <v>100</v>
      </c>
      <c r="B148" s="726" t="s">
        <v>2567</v>
      </c>
      <c r="C148" s="726">
        <v>1930</v>
      </c>
      <c r="D148" s="726" t="s">
        <v>2504</v>
      </c>
      <c r="E148" s="799">
        <v>270000</v>
      </c>
      <c r="F148" s="1039"/>
      <c r="G148" s="799"/>
      <c r="H148" s="799">
        <f t="shared" si="2"/>
        <v>270000</v>
      </c>
      <c r="I148" s="801"/>
      <c r="J148" s="1037" t="s">
        <v>991</v>
      </c>
    </row>
    <row r="149" spans="1:10" ht="19.5" customHeight="1">
      <c r="A149" s="1028">
        <v>101</v>
      </c>
      <c r="B149" s="726" t="s">
        <v>2260</v>
      </c>
      <c r="C149" s="726">
        <v>1935</v>
      </c>
      <c r="D149" s="726" t="s">
        <v>2261</v>
      </c>
      <c r="E149" s="799">
        <v>270000</v>
      </c>
      <c r="F149" s="1039"/>
      <c r="G149" s="799"/>
      <c r="H149" s="799">
        <f t="shared" si="2"/>
        <v>270000</v>
      </c>
      <c r="I149" s="801"/>
      <c r="J149" s="1037" t="s">
        <v>991</v>
      </c>
    </row>
    <row r="150" spans="1:10" ht="19.5" customHeight="1">
      <c r="A150" s="1028">
        <v>102</v>
      </c>
      <c r="B150" s="726" t="s">
        <v>2576</v>
      </c>
      <c r="C150" s="726">
        <v>1933</v>
      </c>
      <c r="D150" s="726" t="s">
        <v>2507</v>
      </c>
      <c r="E150" s="799">
        <v>270000</v>
      </c>
      <c r="F150" s="1039"/>
      <c r="G150" s="799"/>
      <c r="H150" s="799">
        <f t="shared" si="2"/>
        <v>270000</v>
      </c>
      <c r="I150" s="801"/>
      <c r="J150" s="1037" t="s">
        <v>991</v>
      </c>
    </row>
    <row r="151" spans="1:10" ht="19.5" customHeight="1">
      <c r="A151" s="1028">
        <v>103</v>
      </c>
      <c r="B151" s="726" t="s">
        <v>2268</v>
      </c>
      <c r="C151" s="726">
        <v>1937</v>
      </c>
      <c r="D151" s="726" t="s">
        <v>2469</v>
      </c>
      <c r="E151" s="799">
        <v>270000</v>
      </c>
      <c r="F151" s="726"/>
      <c r="G151" s="726"/>
      <c r="H151" s="799">
        <f>SUM(E151:G151)</f>
        <v>270000</v>
      </c>
      <c r="I151" s="801"/>
      <c r="J151" s="1037"/>
    </row>
    <row r="152" spans="1:10" ht="19.5" customHeight="1">
      <c r="A152" s="1028">
        <v>104</v>
      </c>
      <c r="B152" s="726" t="s">
        <v>1330</v>
      </c>
      <c r="C152" s="726">
        <v>1936</v>
      </c>
      <c r="D152" s="726" t="s">
        <v>2261</v>
      </c>
      <c r="E152" s="799">
        <v>270000</v>
      </c>
      <c r="F152" s="726"/>
      <c r="G152" s="726"/>
      <c r="H152" s="799">
        <f>G152+E152</f>
        <v>270000</v>
      </c>
      <c r="I152" s="801"/>
      <c r="J152" s="1037"/>
    </row>
    <row r="153" spans="1:10" ht="19.5" customHeight="1">
      <c r="A153" s="1028">
        <v>105</v>
      </c>
      <c r="B153" s="726" t="s">
        <v>1329</v>
      </c>
      <c r="C153" s="726">
        <v>1937</v>
      </c>
      <c r="D153" s="726" t="s">
        <v>2462</v>
      </c>
      <c r="E153" s="799">
        <v>270000</v>
      </c>
      <c r="F153" s="726"/>
      <c r="G153" s="726"/>
      <c r="H153" s="799">
        <f aca="true" t="shared" si="3" ref="H153:H158">SUM(E153:G153)</f>
        <v>270000</v>
      </c>
      <c r="I153" s="801"/>
      <c r="J153" s="1037"/>
    </row>
    <row r="154" spans="1:10" ht="19.5" customHeight="1">
      <c r="A154" s="1028">
        <v>106</v>
      </c>
      <c r="B154" s="726" t="s">
        <v>1331</v>
      </c>
      <c r="C154" s="726">
        <v>1937</v>
      </c>
      <c r="D154" s="726" t="s">
        <v>2457</v>
      </c>
      <c r="E154" s="799">
        <v>270000</v>
      </c>
      <c r="F154" s="726"/>
      <c r="G154" s="726"/>
      <c r="H154" s="799">
        <f t="shared" si="3"/>
        <v>270000</v>
      </c>
      <c r="I154" s="801"/>
      <c r="J154" s="1037"/>
    </row>
    <row r="155" spans="1:10" ht="19.5" customHeight="1">
      <c r="A155" s="1028">
        <v>107</v>
      </c>
      <c r="B155" s="726" t="s">
        <v>1332</v>
      </c>
      <c r="C155" s="726">
        <v>1937</v>
      </c>
      <c r="D155" s="726" t="s">
        <v>2620</v>
      </c>
      <c r="E155" s="799">
        <v>270000</v>
      </c>
      <c r="F155" s="726"/>
      <c r="G155" s="726"/>
      <c r="H155" s="799">
        <f t="shared" si="3"/>
        <v>270000</v>
      </c>
      <c r="I155" s="801"/>
      <c r="J155" s="1037"/>
    </row>
    <row r="156" spans="1:10" ht="19.5" customHeight="1">
      <c r="A156" s="1028">
        <v>108</v>
      </c>
      <c r="B156" s="726" t="s">
        <v>1333</v>
      </c>
      <c r="C156" s="726">
        <v>1937</v>
      </c>
      <c r="D156" s="726" t="s">
        <v>2465</v>
      </c>
      <c r="E156" s="799">
        <v>270000</v>
      </c>
      <c r="F156" s="726"/>
      <c r="G156" s="726"/>
      <c r="H156" s="799">
        <f t="shared" si="3"/>
        <v>270000</v>
      </c>
      <c r="I156" s="801"/>
      <c r="J156" s="1037"/>
    </row>
    <row r="157" spans="1:10" ht="19.5" customHeight="1">
      <c r="A157" s="1028">
        <v>109</v>
      </c>
      <c r="B157" s="726" t="s">
        <v>226</v>
      </c>
      <c r="C157" s="726">
        <v>1937</v>
      </c>
      <c r="D157" s="726" t="s">
        <v>2489</v>
      </c>
      <c r="E157" s="799">
        <v>270000</v>
      </c>
      <c r="F157" s="726"/>
      <c r="G157" s="726"/>
      <c r="H157" s="799">
        <f t="shared" si="3"/>
        <v>270000</v>
      </c>
      <c r="I157" s="801"/>
      <c r="J157" s="1037"/>
    </row>
    <row r="158" spans="1:10" ht="19.5" customHeight="1">
      <c r="A158" s="1028">
        <v>110</v>
      </c>
      <c r="B158" s="726" t="s">
        <v>227</v>
      </c>
      <c r="C158" s="726">
        <v>1937</v>
      </c>
      <c r="D158" s="726" t="s">
        <v>2261</v>
      </c>
      <c r="E158" s="799">
        <v>270000</v>
      </c>
      <c r="F158" s="726"/>
      <c r="G158" s="726"/>
      <c r="H158" s="799">
        <f t="shared" si="3"/>
        <v>270000</v>
      </c>
      <c r="I158" s="801"/>
      <c r="J158" s="1037"/>
    </row>
    <row r="159" spans="1:10" ht="19.5" customHeight="1">
      <c r="A159" s="1028">
        <v>111</v>
      </c>
      <c r="B159" s="726" t="s">
        <v>1102</v>
      </c>
      <c r="C159" s="726">
        <v>1937</v>
      </c>
      <c r="D159" s="726" t="s">
        <v>2485</v>
      </c>
      <c r="E159" s="799">
        <v>270000</v>
      </c>
      <c r="F159" s="1039"/>
      <c r="G159" s="799"/>
      <c r="H159" s="799">
        <v>270000</v>
      </c>
      <c r="I159" s="801"/>
      <c r="J159" s="1037"/>
    </row>
    <row r="160" spans="1:10" ht="19.5" customHeight="1">
      <c r="A160" s="1028">
        <v>112</v>
      </c>
      <c r="B160" s="1248" t="s">
        <v>1422</v>
      </c>
      <c r="C160" s="1248">
        <v>1937</v>
      </c>
      <c r="D160" s="1248" t="s">
        <v>2620</v>
      </c>
      <c r="E160" s="1249">
        <v>270000</v>
      </c>
      <c r="F160" s="1387">
        <v>1</v>
      </c>
      <c r="G160" s="1249">
        <f>270000*F160</f>
        <v>270000</v>
      </c>
      <c r="H160" s="1249">
        <f>G160+E160</f>
        <v>540000</v>
      </c>
      <c r="I160" s="801"/>
      <c r="J160" s="1037" t="s">
        <v>1297</v>
      </c>
    </row>
    <row r="161" spans="1:10" ht="19.5" customHeight="1">
      <c r="A161" s="1028">
        <v>113</v>
      </c>
      <c r="B161" s="1248" t="s">
        <v>1423</v>
      </c>
      <c r="C161" s="1248">
        <v>1937</v>
      </c>
      <c r="D161" s="1248" t="s">
        <v>2457</v>
      </c>
      <c r="E161" s="1249">
        <v>270000</v>
      </c>
      <c r="F161" s="1387">
        <v>2</v>
      </c>
      <c r="G161" s="1249">
        <f>270000*F161</f>
        <v>540000</v>
      </c>
      <c r="H161" s="1249">
        <f>G161+E161</f>
        <v>810000</v>
      </c>
      <c r="I161" s="801"/>
      <c r="J161" s="1037"/>
    </row>
    <row r="162" spans="1:10" ht="19.5" customHeight="1">
      <c r="A162" s="1028">
        <v>114</v>
      </c>
      <c r="B162" s="1248" t="s">
        <v>2110</v>
      </c>
      <c r="C162" s="1248">
        <v>1937</v>
      </c>
      <c r="D162" s="1248" t="s">
        <v>1425</v>
      </c>
      <c r="E162" s="1249">
        <v>270000</v>
      </c>
      <c r="F162" s="1387">
        <v>3</v>
      </c>
      <c r="G162" s="1249">
        <f>270000*F162</f>
        <v>810000</v>
      </c>
      <c r="H162" s="1249">
        <f>G162+E162</f>
        <v>1080000</v>
      </c>
      <c r="I162" s="801"/>
      <c r="J162" s="1037"/>
    </row>
    <row r="163" spans="1:10" ht="19.5" customHeight="1">
      <c r="A163" s="1028">
        <v>115</v>
      </c>
      <c r="B163" s="1248" t="s">
        <v>1424</v>
      </c>
      <c r="C163" s="1248">
        <v>1937</v>
      </c>
      <c r="D163" s="1248" t="s">
        <v>2485</v>
      </c>
      <c r="E163" s="1249">
        <v>270000</v>
      </c>
      <c r="F163" s="1250">
        <v>5</v>
      </c>
      <c r="G163" s="1388">
        <f>270000*F163</f>
        <v>1350000</v>
      </c>
      <c r="H163" s="1249">
        <f>G163+E163</f>
        <v>1620000</v>
      </c>
      <c r="I163" s="801"/>
      <c r="J163" s="1037" t="s">
        <v>2013</v>
      </c>
    </row>
    <row r="164" spans="1:10" ht="19.5" customHeight="1">
      <c r="A164" s="1028"/>
      <c r="B164" s="1025" t="s">
        <v>2672</v>
      </c>
      <c r="C164" s="1024"/>
      <c r="D164" s="801"/>
      <c r="E164" s="1252">
        <f>SUM(E49:E163)</f>
        <v>31050000</v>
      </c>
      <c r="F164" s="1026"/>
      <c r="G164" s="1251">
        <f>SUM(G160:G163)</f>
        <v>2970000</v>
      </c>
      <c r="H164" s="1040">
        <f>G164+E164</f>
        <v>34020000</v>
      </c>
      <c r="I164" s="801"/>
      <c r="J164" s="802"/>
    </row>
    <row r="165" spans="1:10" ht="19.5" customHeight="1">
      <c r="A165" s="1035" t="s">
        <v>2017</v>
      </c>
      <c r="B165" s="1687" t="s">
        <v>2839</v>
      </c>
      <c r="C165" s="1688"/>
      <c r="D165" s="1688"/>
      <c r="E165" s="1688"/>
      <c r="F165" s="1688"/>
      <c r="G165" s="1688"/>
      <c r="H165" s="1688"/>
      <c r="I165" s="1688"/>
      <c r="J165" s="1689"/>
    </row>
    <row r="166" spans="1:10" ht="19.5" customHeight="1">
      <c r="A166" s="1028">
        <v>1</v>
      </c>
      <c r="B166" s="726" t="s">
        <v>2626</v>
      </c>
      <c r="C166" s="726">
        <v>1979</v>
      </c>
      <c r="D166" s="726" t="s">
        <v>2457</v>
      </c>
      <c r="E166" s="799">
        <v>405000</v>
      </c>
      <c r="F166" s="799"/>
      <c r="G166" s="799"/>
      <c r="H166" s="799">
        <f>G166+E166</f>
        <v>405000</v>
      </c>
      <c r="I166" s="801"/>
      <c r="J166" s="802"/>
    </row>
    <row r="167" spans="1:10" ht="19.5" customHeight="1">
      <c r="A167" s="1028">
        <v>2</v>
      </c>
      <c r="B167" s="726" t="s">
        <v>2627</v>
      </c>
      <c r="C167" s="726">
        <v>1985</v>
      </c>
      <c r="D167" s="726" t="s">
        <v>2489</v>
      </c>
      <c r="E167" s="799">
        <v>405000</v>
      </c>
      <c r="F167" s="799"/>
      <c r="G167" s="799"/>
      <c r="H167" s="799">
        <f aca="true" t="shared" si="4" ref="H167:H191">G167+E167</f>
        <v>405000</v>
      </c>
      <c r="I167" s="801"/>
      <c r="J167" s="802"/>
    </row>
    <row r="168" spans="1:10" ht="19.5" customHeight="1">
      <c r="A168" s="1028">
        <v>3</v>
      </c>
      <c r="B168" s="726" t="s">
        <v>2629</v>
      </c>
      <c r="C168" s="726">
        <v>1982</v>
      </c>
      <c r="D168" s="726" t="s">
        <v>2630</v>
      </c>
      <c r="E168" s="799">
        <v>405000</v>
      </c>
      <c r="F168" s="799"/>
      <c r="G168" s="799"/>
      <c r="H168" s="799">
        <f t="shared" si="4"/>
        <v>405000</v>
      </c>
      <c r="I168" s="801"/>
      <c r="J168" s="802"/>
    </row>
    <row r="169" spans="1:10" ht="19.5" customHeight="1">
      <c r="A169" s="1028">
        <v>4</v>
      </c>
      <c r="B169" s="726" t="s">
        <v>2631</v>
      </c>
      <c r="C169" s="726">
        <v>1984</v>
      </c>
      <c r="D169" s="726" t="s">
        <v>2465</v>
      </c>
      <c r="E169" s="799">
        <v>405000</v>
      </c>
      <c r="F169" s="799"/>
      <c r="G169" s="799"/>
      <c r="H169" s="799">
        <f t="shared" si="4"/>
        <v>405000</v>
      </c>
      <c r="I169" s="801"/>
      <c r="J169" s="802"/>
    </row>
    <row r="170" spans="1:10" ht="19.5" customHeight="1">
      <c r="A170" s="1028">
        <v>5</v>
      </c>
      <c r="B170" s="726" t="s">
        <v>2632</v>
      </c>
      <c r="C170" s="726">
        <v>1968</v>
      </c>
      <c r="D170" s="726" t="s">
        <v>2467</v>
      </c>
      <c r="E170" s="799">
        <v>405000</v>
      </c>
      <c r="F170" s="799"/>
      <c r="G170" s="799"/>
      <c r="H170" s="799">
        <f t="shared" si="4"/>
        <v>405000</v>
      </c>
      <c r="I170" s="801"/>
      <c r="J170" s="802"/>
    </row>
    <row r="171" spans="1:10" ht="19.5" customHeight="1">
      <c r="A171" s="1028">
        <v>6</v>
      </c>
      <c r="B171" s="726" t="s">
        <v>2633</v>
      </c>
      <c r="C171" s="726">
        <v>1984</v>
      </c>
      <c r="D171" s="726" t="s">
        <v>2487</v>
      </c>
      <c r="E171" s="799">
        <v>405000</v>
      </c>
      <c r="F171" s="799"/>
      <c r="G171" s="799"/>
      <c r="H171" s="799">
        <f t="shared" si="4"/>
        <v>405000</v>
      </c>
      <c r="I171" s="801"/>
      <c r="J171" s="802"/>
    </row>
    <row r="172" spans="1:10" ht="19.5" customHeight="1">
      <c r="A172" s="1028">
        <v>7</v>
      </c>
      <c r="B172" s="726" t="s">
        <v>2652</v>
      </c>
      <c r="C172" s="726">
        <v>1971</v>
      </c>
      <c r="D172" s="726" t="s">
        <v>2457</v>
      </c>
      <c r="E172" s="799">
        <v>405000</v>
      </c>
      <c r="F172" s="799"/>
      <c r="G172" s="799"/>
      <c r="H172" s="799">
        <f t="shared" si="4"/>
        <v>405000</v>
      </c>
      <c r="I172" s="801"/>
      <c r="J172" s="802"/>
    </row>
    <row r="173" spans="1:10" ht="19.5" customHeight="1">
      <c r="A173" s="1028">
        <v>8</v>
      </c>
      <c r="B173" s="726" t="s">
        <v>2653</v>
      </c>
      <c r="C173" s="726">
        <v>1958</v>
      </c>
      <c r="D173" s="726" t="s">
        <v>2457</v>
      </c>
      <c r="E173" s="799">
        <v>405000</v>
      </c>
      <c r="F173" s="799"/>
      <c r="G173" s="799"/>
      <c r="H173" s="799">
        <f t="shared" si="4"/>
        <v>405000</v>
      </c>
      <c r="I173" s="801"/>
      <c r="J173" s="802"/>
    </row>
    <row r="174" spans="1:10" ht="19.5" customHeight="1">
      <c r="A174" s="1028">
        <v>9</v>
      </c>
      <c r="B174" s="726" t="s">
        <v>2654</v>
      </c>
      <c r="C174" s="726">
        <v>1972</v>
      </c>
      <c r="D174" s="726" t="s">
        <v>2620</v>
      </c>
      <c r="E174" s="799">
        <v>405000</v>
      </c>
      <c r="F174" s="799"/>
      <c r="G174" s="799"/>
      <c r="H174" s="799">
        <f t="shared" si="4"/>
        <v>405000</v>
      </c>
      <c r="I174" s="801"/>
      <c r="J174" s="802"/>
    </row>
    <row r="175" spans="1:10" ht="19.5" customHeight="1">
      <c r="A175" s="1028">
        <v>10</v>
      </c>
      <c r="B175" s="726" t="s">
        <v>1354</v>
      </c>
      <c r="C175" s="726">
        <v>1968</v>
      </c>
      <c r="D175" s="726" t="s">
        <v>2620</v>
      </c>
      <c r="E175" s="799">
        <v>405000</v>
      </c>
      <c r="F175" s="799"/>
      <c r="G175" s="799"/>
      <c r="H175" s="799">
        <f t="shared" si="4"/>
        <v>405000</v>
      </c>
      <c r="I175" s="801"/>
      <c r="J175" s="802"/>
    </row>
    <row r="176" spans="1:10" ht="19.5" customHeight="1">
      <c r="A176" s="1028">
        <v>11</v>
      </c>
      <c r="B176" s="726" t="s">
        <v>2655</v>
      </c>
      <c r="C176" s="726">
        <v>1957</v>
      </c>
      <c r="D176" s="726" t="s">
        <v>2487</v>
      </c>
      <c r="E176" s="799">
        <v>405000</v>
      </c>
      <c r="F176" s="799"/>
      <c r="G176" s="799"/>
      <c r="H176" s="799">
        <f t="shared" si="4"/>
        <v>405000</v>
      </c>
      <c r="I176" s="801"/>
      <c r="J176" s="802"/>
    </row>
    <row r="177" spans="1:10" ht="19.5" customHeight="1">
      <c r="A177" s="1028">
        <v>12</v>
      </c>
      <c r="B177" s="801" t="s">
        <v>2656</v>
      </c>
      <c r="C177" s="726">
        <v>1975</v>
      </c>
      <c r="D177" s="726" t="s">
        <v>2485</v>
      </c>
      <c r="E177" s="799">
        <v>405000</v>
      </c>
      <c r="F177" s="799"/>
      <c r="G177" s="799"/>
      <c r="H177" s="799">
        <f t="shared" si="4"/>
        <v>405000</v>
      </c>
      <c r="I177" s="801"/>
      <c r="J177" s="802"/>
    </row>
    <row r="178" spans="1:10" ht="19.5" customHeight="1">
      <c r="A178" s="1028">
        <v>13</v>
      </c>
      <c r="B178" s="801" t="s">
        <v>2657</v>
      </c>
      <c r="C178" s="726">
        <v>1962</v>
      </c>
      <c r="D178" s="726" t="s">
        <v>2489</v>
      </c>
      <c r="E178" s="799">
        <v>405000</v>
      </c>
      <c r="F178" s="799"/>
      <c r="G178" s="799"/>
      <c r="H178" s="799">
        <f t="shared" si="4"/>
        <v>405000</v>
      </c>
      <c r="I178" s="801"/>
      <c r="J178" s="802"/>
    </row>
    <row r="179" spans="1:10" ht="19.5" customHeight="1">
      <c r="A179" s="1028">
        <v>14</v>
      </c>
      <c r="B179" s="801" t="s">
        <v>2036</v>
      </c>
      <c r="C179" s="726">
        <v>1969</v>
      </c>
      <c r="D179" s="726" t="s">
        <v>2591</v>
      </c>
      <c r="E179" s="799">
        <v>405000</v>
      </c>
      <c r="F179" s="799"/>
      <c r="G179" s="799"/>
      <c r="H179" s="799">
        <f t="shared" si="4"/>
        <v>405000</v>
      </c>
      <c r="I179" s="801"/>
      <c r="J179" s="802"/>
    </row>
    <row r="180" spans="1:10" ht="19.5" customHeight="1">
      <c r="A180" s="1028">
        <v>15</v>
      </c>
      <c r="B180" s="801" t="s">
        <v>2658</v>
      </c>
      <c r="C180" s="726">
        <v>1997</v>
      </c>
      <c r="D180" s="726" t="s">
        <v>2659</v>
      </c>
      <c r="E180" s="799">
        <v>405000</v>
      </c>
      <c r="F180" s="799"/>
      <c r="G180" s="799"/>
      <c r="H180" s="799">
        <f t="shared" si="4"/>
        <v>405000</v>
      </c>
      <c r="I180" s="801"/>
      <c r="J180" s="802"/>
    </row>
    <row r="181" spans="1:10" ht="19.5" customHeight="1">
      <c r="A181" s="1028">
        <v>16</v>
      </c>
      <c r="B181" s="801" t="s">
        <v>2660</v>
      </c>
      <c r="C181" s="726">
        <v>1983</v>
      </c>
      <c r="D181" s="726" t="s">
        <v>2465</v>
      </c>
      <c r="E181" s="799">
        <v>405000</v>
      </c>
      <c r="F181" s="799"/>
      <c r="G181" s="799"/>
      <c r="H181" s="799">
        <f t="shared" si="4"/>
        <v>405000</v>
      </c>
      <c r="I181" s="801"/>
      <c r="J181" s="802"/>
    </row>
    <row r="182" spans="1:10" ht="19.5" customHeight="1">
      <c r="A182" s="1028">
        <v>17</v>
      </c>
      <c r="B182" s="801" t="s">
        <v>2661</v>
      </c>
      <c r="C182" s="726">
        <v>1960</v>
      </c>
      <c r="D182" s="726" t="s">
        <v>2467</v>
      </c>
      <c r="E182" s="799">
        <v>405000</v>
      </c>
      <c r="F182" s="799"/>
      <c r="G182" s="799"/>
      <c r="H182" s="799">
        <f t="shared" si="4"/>
        <v>405000</v>
      </c>
      <c r="I182" s="801"/>
      <c r="J182" s="802"/>
    </row>
    <row r="183" spans="1:10" ht="19.5" customHeight="1">
      <c r="A183" s="1028">
        <v>18</v>
      </c>
      <c r="B183" s="801" t="s">
        <v>2662</v>
      </c>
      <c r="C183" s="726">
        <v>1980</v>
      </c>
      <c r="D183" s="726" t="s">
        <v>2467</v>
      </c>
      <c r="E183" s="799">
        <v>405000</v>
      </c>
      <c r="F183" s="799"/>
      <c r="G183" s="799"/>
      <c r="H183" s="799">
        <f t="shared" si="4"/>
        <v>405000</v>
      </c>
      <c r="I183" s="801"/>
      <c r="J183" s="802"/>
    </row>
    <row r="184" spans="1:10" ht="19.5" customHeight="1">
      <c r="A184" s="1028">
        <v>19</v>
      </c>
      <c r="B184" s="1041" t="s">
        <v>2663</v>
      </c>
      <c r="C184" s="1042">
        <v>1983</v>
      </c>
      <c r="D184" s="1042" t="s">
        <v>2495</v>
      </c>
      <c r="E184" s="799">
        <v>405000</v>
      </c>
      <c r="F184" s="1043"/>
      <c r="G184" s="1043"/>
      <c r="H184" s="799">
        <f t="shared" si="4"/>
        <v>405000</v>
      </c>
      <c r="I184" s="1041"/>
      <c r="J184" s="1044"/>
    </row>
    <row r="185" spans="1:10" ht="19.5" customHeight="1">
      <c r="A185" s="1028">
        <v>20</v>
      </c>
      <c r="B185" s="801" t="s">
        <v>1014</v>
      </c>
      <c r="C185" s="1042">
        <v>1968</v>
      </c>
      <c r="D185" s="1042" t="s">
        <v>1052</v>
      </c>
      <c r="E185" s="799">
        <v>405000</v>
      </c>
      <c r="F185" s="1043"/>
      <c r="G185" s="1043"/>
      <c r="H185" s="799">
        <f t="shared" si="4"/>
        <v>405000</v>
      </c>
      <c r="I185" s="1041"/>
      <c r="J185" s="1044"/>
    </row>
    <row r="186" spans="1:10" ht="19.5" customHeight="1">
      <c r="A186" s="1028">
        <v>21</v>
      </c>
      <c r="B186" s="801" t="s">
        <v>1053</v>
      </c>
      <c r="C186" s="1042">
        <v>1965</v>
      </c>
      <c r="D186" s="1042" t="s">
        <v>2467</v>
      </c>
      <c r="E186" s="799">
        <v>405000</v>
      </c>
      <c r="F186" s="1043"/>
      <c r="G186" s="1043"/>
      <c r="H186" s="799">
        <f t="shared" si="4"/>
        <v>405000</v>
      </c>
      <c r="I186" s="1041"/>
      <c r="J186" s="1044"/>
    </row>
    <row r="187" spans="1:10" ht="19.5" customHeight="1">
      <c r="A187" s="1028">
        <v>22</v>
      </c>
      <c r="B187" s="801" t="s">
        <v>943</v>
      </c>
      <c r="C187" s="1042">
        <v>1972</v>
      </c>
      <c r="D187" s="1042" t="s">
        <v>2467</v>
      </c>
      <c r="E187" s="799">
        <v>405000</v>
      </c>
      <c r="F187" s="1043"/>
      <c r="G187" s="1043"/>
      <c r="H187" s="799">
        <f t="shared" si="4"/>
        <v>405000</v>
      </c>
      <c r="I187" s="1041"/>
      <c r="J187" s="1044"/>
    </row>
    <row r="188" spans="1:10" ht="19.5" customHeight="1">
      <c r="A188" s="1028">
        <v>23</v>
      </c>
      <c r="B188" s="801" t="s">
        <v>944</v>
      </c>
      <c r="C188" s="1042">
        <v>1981</v>
      </c>
      <c r="D188" s="1042" t="s">
        <v>2489</v>
      </c>
      <c r="E188" s="799">
        <v>405000</v>
      </c>
      <c r="F188" s="1043"/>
      <c r="G188" s="1043"/>
      <c r="H188" s="799">
        <f t="shared" si="4"/>
        <v>405000</v>
      </c>
      <c r="I188" s="1041"/>
      <c r="J188" s="1044"/>
    </row>
    <row r="189" spans="1:10" ht="19.5" customHeight="1">
      <c r="A189" s="1028">
        <v>24</v>
      </c>
      <c r="B189" s="801" t="s">
        <v>945</v>
      </c>
      <c r="C189" s="1042">
        <v>1983</v>
      </c>
      <c r="D189" s="1042" t="s">
        <v>946</v>
      </c>
      <c r="E189" s="799">
        <v>405000</v>
      </c>
      <c r="F189" s="1043"/>
      <c r="G189" s="1043"/>
      <c r="H189" s="799">
        <f t="shared" si="4"/>
        <v>405000</v>
      </c>
      <c r="I189" s="1041"/>
      <c r="J189" s="1044"/>
    </row>
    <row r="190" spans="1:10" ht="19.5" customHeight="1">
      <c r="A190" s="1028">
        <v>25</v>
      </c>
      <c r="B190" s="801" t="s">
        <v>2667</v>
      </c>
      <c r="C190" s="1042">
        <v>1988</v>
      </c>
      <c r="D190" s="1042" t="s">
        <v>946</v>
      </c>
      <c r="E190" s="799">
        <v>405000</v>
      </c>
      <c r="F190" s="1043"/>
      <c r="G190" s="1043"/>
      <c r="H190" s="799">
        <f t="shared" si="4"/>
        <v>405000</v>
      </c>
      <c r="I190" s="1041"/>
      <c r="J190" s="1044"/>
    </row>
    <row r="191" spans="1:10" ht="19.5" customHeight="1">
      <c r="A191" s="1028">
        <v>26</v>
      </c>
      <c r="B191" s="801" t="s">
        <v>2671</v>
      </c>
      <c r="C191" s="1042">
        <v>1969</v>
      </c>
      <c r="D191" s="1042" t="s">
        <v>2457</v>
      </c>
      <c r="E191" s="799">
        <v>405000</v>
      </c>
      <c r="F191" s="1043"/>
      <c r="G191" s="1043"/>
      <c r="H191" s="799">
        <f t="shared" si="4"/>
        <v>405000</v>
      </c>
      <c r="I191" s="1041"/>
      <c r="J191" s="1044"/>
    </row>
    <row r="192" spans="1:10" ht="19.5" customHeight="1">
      <c r="A192" s="1028">
        <v>27</v>
      </c>
      <c r="B192" s="726" t="s">
        <v>674</v>
      </c>
      <c r="C192" s="726">
        <v>1973</v>
      </c>
      <c r="D192" s="726" t="s">
        <v>2457</v>
      </c>
      <c r="E192" s="799">
        <v>405000</v>
      </c>
      <c r="F192" s="799"/>
      <c r="G192" s="799"/>
      <c r="H192" s="799">
        <v>405000</v>
      </c>
      <c r="I192" s="801"/>
      <c r="J192" s="1037" t="s">
        <v>991</v>
      </c>
    </row>
    <row r="193" spans="1:10" ht="19.5" customHeight="1">
      <c r="A193" s="1028">
        <v>28</v>
      </c>
      <c r="B193" s="726" t="s">
        <v>2664</v>
      </c>
      <c r="C193" s="726">
        <v>1969</v>
      </c>
      <c r="D193" s="726" t="s">
        <v>2457</v>
      </c>
      <c r="E193" s="799">
        <v>405000</v>
      </c>
      <c r="F193" s="799"/>
      <c r="G193" s="799"/>
      <c r="H193" s="799">
        <v>405000</v>
      </c>
      <c r="I193" s="801"/>
      <c r="J193" s="1037" t="s">
        <v>991</v>
      </c>
    </row>
    <row r="194" spans="1:10" ht="19.5" customHeight="1">
      <c r="A194" s="1028">
        <v>29</v>
      </c>
      <c r="B194" s="726" t="s">
        <v>2665</v>
      </c>
      <c r="C194" s="726">
        <v>1976</v>
      </c>
      <c r="D194" s="726" t="s">
        <v>2465</v>
      </c>
      <c r="E194" s="799">
        <v>405000</v>
      </c>
      <c r="F194" s="799"/>
      <c r="G194" s="799"/>
      <c r="H194" s="799">
        <v>405000</v>
      </c>
      <c r="I194" s="801"/>
      <c r="J194" s="1037" t="s">
        <v>991</v>
      </c>
    </row>
    <row r="195" spans="1:10" ht="19.5" customHeight="1">
      <c r="A195" s="1028">
        <v>30</v>
      </c>
      <c r="B195" s="726" t="s">
        <v>2666</v>
      </c>
      <c r="C195" s="726">
        <v>1963</v>
      </c>
      <c r="D195" s="726" t="s">
        <v>2465</v>
      </c>
      <c r="E195" s="799">
        <v>405000</v>
      </c>
      <c r="F195" s="799"/>
      <c r="G195" s="799"/>
      <c r="H195" s="799">
        <v>405000</v>
      </c>
      <c r="I195" s="801"/>
      <c r="J195" s="1037" t="s">
        <v>991</v>
      </c>
    </row>
    <row r="196" spans="1:10" ht="19.5" customHeight="1">
      <c r="A196" s="1028">
        <v>31</v>
      </c>
      <c r="B196" s="726" t="s">
        <v>2668</v>
      </c>
      <c r="C196" s="726">
        <v>1972</v>
      </c>
      <c r="D196" s="726" t="s">
        <v>2485</v>
      </c>
      <c r="E196" s="799">
        <v>405000</v>
      </c>
      <c r="F196" s="799"/>
      <c r="G196" s="799"/>
      <c r="H196" s="799">
        <v>405000</v>
      </c>
      <c r="I196" s="801"/>
      <c r="J196" s="1037" t="s">
        <v>991</v>
      </c>
    </row>
    <row r="197" spans="1:10" ht="19.5" customHeight="1">
      <c r="A197" s="1028">
        <v>32</v>
      </c>
      <c r="B197" s="726" t="s">
        <v>858</v>
      </c>
      <c r="C197" s="726">
        <v>1978</v>
      </c>
      <c r="D197" s="726" t="s">
        <v>2487</v>
      </c>
      <c r="E197" s="799">
        <v>405000</v>
      </c>
      <c r="F197" s="799"/>
      <c r="G197" s="799"/>
      <c r="H197" s="799">
        <v>405000</v>
      </c>
      <c r="I197" s="801"/>
      <c r="J197" s="1037" t="s">
        <v>991</v>
      </c>
    </row>
    <row r="198" spans="1:10" ht="19.5" customHeight="1">
      <c r="A198" s="1028">
        <v>33</v>
      </c>
      <c r="B198" s="726" t="s">
        <v>2275</v>
      </c>
      <c r="C198" s="726">
        <v>1970</v>
      </c>
      <c r="D198" s="726" t="s">
        <v>2487</v>
      </c>
      <c r="E198" s="799">
        <v>405000</v>
      </c>
      <c r="F198" s="799"/>
      <c r="G198" s="799"/>
      <c r="H198" s="799">
        <v>405000</v>
      </c>
      <c r="I198" s="801"/>
      <c r="J198" s="1037" t="s">
        <v>991</v>
      </c>
    </row>
    <row r="199" spans="1:10" ht="19.5" customHeight="1">
      <c r="A199" s="1028">
        <v>34</v>
      </c>
      <c r="B199" s="726" t="s">
        <v>145</v>
      </c>
      <c r="C199" s="726">
        <v>1970</v>
      </c>
      <c r="D199" s="726" t="s">
        <v>2487</v>
      </c>
      <c r="E199" s="799">
        <v>405000</v>
      </c>
      <c r="F199" s="799"/>
      <c r="G199" s="799"/>
      <c r="H199" s="799">
        <v>405000</v>
      </c>
      <c r="I199" s="801"/>
      <c r="J199" s="1037" t="s">
        <v>991</v>
      </c>
    </row>
    <row r="200" spans="1:10" ht="19.5" customHeight="1">
      <c r="A200" s="1028">
        <v>35</v>
      </c>
      <c r="B200" s="726" t="s">
        <v>2185</v>
      </c>
      <c r="C200" s="726">
        <v>1964</v>
      </c>
      <c r="D200" s="726" t="s">
        <v>2487</v>
      </c>
      <c r="E200" s="799">
        <v>405000</v>
      </c>
      <c r="F200" s="799"/>
      <c r="G200" s="799"/>
      <c r="H200" s="799">
        <v>405000</v>
      </c>
      <c r="I200" s="801"/>
      <c r="J200" s="1037" t="s">
        <v>991</v>
      </c>
    </row>
    <row r="201" spans="1:10" ht="19.5" customHeight="1">
      <c r="A201" s="1028">
        <v>36</v>
      </c>
      <c r="B201" s="726" t="s">
        <v>2669</v>
      </c>
      <c r="C201" s="726">
        <v>1982</v>
      </c>
      <c r="D201" s="726" t="s">
        <v>2462</v>
      </c>
      <c r="E201" s="799">
        <v>405000</v>
      </c>
      <c r="F201" s="799"/>
      <c r="G201" s="799"/>
      <c r="H201" s="799">
        <v>405000</v>
      </c>
      <c r="I201" s="801"/>
      <c r="J201" s="1037" t="s">
        <v>991</v>
      </c>
    </row>
    <row r="202" spans="1:10" ht="19.5" customHeight="1">
      <c r="A202" s="1028">
        <v>37</v>
      </c>
      <c r="B202" s="726" t="s">
        <v>2670</v>
      </c>
      <c r="C202" s="726">
        <v>1961</v>
      </c>
      <c r="D202" s="726" t="s">
        <v>2457</v>
      </c>
      <c r="E202" s="799">
        <v>405000</v>
      </c>
      <c r="F202" s="799"/>
      <c r="G202" s="799"/>
      <c r="H202" s="799">
        <v>405000</v>
      </c>
      <c r="I202" s="801"/>
      <c r="J202" s="1037" t="s">
        <v>991</v>
      </c>
    </row>
    <row r="203" spans="1:10" ht="19.5" customHeight="1">
      <c r="A203" s="1028">
        <v>38</v>
      </c>
      <c r="B203" s="726" t="s">
        <v>947</v>
      </c>
      <c r="C203" s="726">
        <v>1986</v>
      </c>
      <c r="D203" s="1042" t="s">
        <v>2584</v>
      </c>
      <c r="E203" s="799">
        <v>405000</v>
      </c>
      <c r="F203" s="1043"/>
      <c r="G203" s="1043"/>
      <c r="H203" s="799">
        <v>405000</v>
      </c>
      <c r="I203" s="1041"/>
      <c r="J203" s="1037" t="s">
        <v>991</v>
      </c>
    </row>
    <row r="204" spans="1:10" ht="19.5" customHeight="1">
      <c r="A204" s="1028">
        <v>39</v>
      </c>
      <c r="B204" s="726" t="s">
        <v>948</v>
      </c>
      <c r="C204" s="726">
        <v>1989</v>
      </c>
      <c r="D204" s="1042" t="s">
        <v>2584</v>
      </c>
      <c r="E204" s="799">
        <v>405000</v>
      </c>
      <c r="F204" s="1043"/>
      <c r="G204" s="1043"/>
      <c r="H204" s="799">
        <v>405000</v>
      </c>
      <c r="I204" s="1041"/>
      <c r="J204" s="1037" t="s">
        <v>991</v>
      </c>
    </row>
    <row r="205" spans="1:10" ht="19.5" customHeight="1">
      <c r="A205" s="1028">
        <v>40</v>
      </c>
      <c r="B205" s="726" t="s">
        <v>949</v>
      </c>
      <c r="C205" s="726">
        <v>1991</v>
      </c>
      <c r="D205" s="1042" t="s">
        <v>2465</v>
      </c>
      <c r="E205" s="799">
        <v>405000</v>
      </c>
      <c r="F205" s="1043"/>
      <c r="G205" s="1043"/>
      <c r="H205" s="799">
        <v>405000</v>
      </c>
      <c r="I205" s="1041"/>
      <c r="J205" s="1037" t="s">
        <v>991</v>
      </c>
    </row>
    <row r="206" spans="1:10" ht="19.5" customHeight="1">
      <c r="A206" s="1028">
        <v>41</v>
      </c>
      <c r="B206" s="726" t="s">
        <v>2651</v>
      </c>
      <c r="C206" s="726">
        <v>1959</v>
      </c>
      <c r="D206" s="726" t="s">
        <v>2458</v>
      </c>
      <c r="E206" s="799">
        <v>405000</v>
      </c>
      <c r="F206" s="1043"/>
      <c r="G206" s="1043"/>
      <c r="H206" s="799">
        <v>405000</v>
      </c>
      <c r="I206" s="1041"/>
      <c r="J206" s="1037"/>
    </row>
    <row r="207" spans="1:10" ht="19.5" customHeight="1">
      <c r="A207" s="1028">
        <v>42</v>
      </c>
      <c r="B207" s="791" t="s">
        <v>1807</v>
      </c>
      <c r="C207" s="791">
        <v>1971</v>
      </c>
      <c r="D207" s="791" t="s">
        <v>2487</v>
      </c>
      <c r="E207" s="799">
        <v>405000</v>
      </c>
      <c r="F207" s="1043"/>
      <c r="G207" s="1043"/>
      <c r="H207" s="799">
        <v>405000</v>
      </c>
      <c r="I207" s="1041"/>
      <c r="J207" s="1037"/>
    </row>
    <row r="208" spans="1:10" ht="19.5" customHeight="1">
      <c r="A208" s="1028">
        <v>43</v>
      </c>
      <c r="B208" s="791" t="s">
        <v>1808</v>
      </c>
      <c r="C208" s="791">
        <v>1962</v>
      </c>
      <c r="D208" s="791" t="s">
        <v>2489</v>
      </c>
      <c r="E208" s="799">
        <v>405000</v>
      </c>
      <c r="F208" s="1043"/>
      <c r="G208" s="1043"/>
      <c r="H208" s="799">
        <v>405000</v>
      </c>
      <c r="I208" s="1041"/>
      <c r="J208" s="1037"/>
    </row>
    <row r="209" spans="1:10" ht="19.5" customHeight="1">
      <c r="A209" s="1028">
        <v>44</v>
      </c>
      <c r="B209" s="791" t="s">
        <v>1810</v>
      </c>
      <c r="C209" s="791">
        <v>1959</v>
      </c>
      <c r="D209" s="791" t="s">
        <v>2467</v>
      </c>
      <c r="E209" s="799">
        <v>405000</v>
      </c>
      <c r="F209" s="1043"/>
      <c r="G209" s="1043"/>
      <c r="H209" s="799">
        <v>405000</v>
      </c>
      <c r="I209" s="1041"/>
      <c r="J209" s="1037"/>
    </row>
    <row r="210" spans="1:10" ht="19.5" customHeight="1">
      <c r="A210" s="1028">
        <v>45</v>
      </c>
      <c r="B210" s="726" t="s">
        <v>1103</v>
      </c>
      <c r="C210" s="726">
        <v>1974</v>
      </c>
      <c r="D210" s="1042" t="s">
        <v>2465</v>
      </c>
      <c r="E210" s="799">
        <v>405000</v>
      </c>
      <c r="F210" s="1043"/>
      <c r="G210" s="1043"/>
      <c r="H210" s="799">
        <v>405000</v>
      </c>
      <c r="I210" s="1041"/>
      <c r="J210" s="1037"/>
    </row>
    <row r="211" spans="1:10" ht="19.5" customHeight="1">
      <c r="A211" s="1028">
        <v>46</v>
      </c>
      <c r="B211" s="726" t="s">
        <v>1086</v>
      </c>
      <c r="C211" s="726">
        <v>1961</v>
      </c>
      <c r="D211" s="1042" t="s">
        <v>1859</v>
      </c>
      <c r="E211" s="799">
        <v>405000</v>
      </c>
      <c r="F211" s="1043"/>
      <c r="G211" s="1043"/>
      <c r="H211" s="799">
        <v>405000</v>
      </c>
      <c r="I211" s="1041"/>
      <c r="J211" s="1037"/>
    </row>
    <row r="212" spans="1:10" ht="19.5" customHeight="1">
      <c r="A212" s="1028">
        <v>47</v>
      </c>
      <c r="B212" s="726" t="s">
        <v>1104</v>
      </c>
      <c r="C212" s="726">
        <v>1997</v>
      </c>
      <c r="D212" s="1042" t="s">
        <v>2711</v>
      </c>
      <c r="E212" s="799">
        <v>405000</v>
      </c>
      <c r="F212" s="1043"/>
      <c r="G212" s="1043"/>
      <c r="H212" s="799">
        <v>405000</v>
      </c>
      <c r="I212" s="1041"/>
      <c r="J212" s="1037"/>
    </row>
    <row r="213" spans="1:10" ht="19.5" customHeight="1">
      <c r="A213" s="1028">
        <v>48</v>
      </c>
      <c r="B213" s="726" t="s">
        <v>1890</v>
      </c>
      <c r="C213" s="726">
        <v>1969</v>
      </c>
      <c r="D213" s="1042" t="s">
        <v>2487</v>
      </c>
      <c r="E213" s="799">
        <v>405000</v>
      </c>
      <c r="F213" s="1043"/>
      <c r="G213" s="1043"/>
      <c r="H213" s="799">
        <v>405000</v>
      </c>
      <c r="I213" s="1041"/>
      <c r="J213" s="1037"/>
    </row>
    <row r="214" spans="1:10" ht="19.5" customHeight="1">
      <c r="A214" s="1028">
        <v>49</v>
      </c>
      <c r="B214" s="171" t="s">
        <v>1891</v>
      </c>
      <c r="C214" s="171">
        <v>1962</v>
      </c>
      <c r="D214" s="171" t="s">
        <v>1052</v>
      </c>
      <c r="E214" s="799">
        <v>405000</v>
      </c>
      <c r="F214" s="1043"/>
      <c r="G214" s="1043"/>
      <c r="H214" s="799">
        <f>SUM(E214:G214)</f>
        <v>405000</v>
      </c>
      <c r="I214" s="1041"/>
      <c r="J214" s="1037"/>
    </row>
    <row r="215" spans="1:10" ht="19.5" customHeight="1">
      <c r="A215" s="1028">
        <v>50</v>
      </c>
      <c r="B215" s="171" t="s">
        <v>1105</v>
      </c>
      <c r="C215" s="171">
        <v>1960</v>
      </c>
      <c r="D215" s="171" t="s">
        <v>1106</v>
      </c>
      <c r="E215" s="792">
        <v>405000</v>
      </c>
      <c r="F215" s="1045">
        <v>0</v>
      </c>
      <c r="G215" s="1045"/>
      <c r="H215" s="792">
        <f>SUM(E215:G215)</f>
        <v>405000</v>
      </c>
      <c r="I215" s="793"/>
      <c r="J215" s="1037"/>
    </row>
    <row r="216" spans="1:10" ht="19.5" customHeight="1">
      <c r="A216" s="1028"/>
      <c r="B216" s="1025" t="s">
        <v>2672</v>
      </c>
      <c r="C216" s="726"/>
      <c r="D216" s="726"/>
      <c r="E216" s="1046">
        <f>SUM(E166:E215)</f>
        <v>20250000</v>
      </c>
      <c r="F216" s="1047"/>
      <c r="G216" s="1048"/>
      <c r="H216" s="1046">
        <f>SUM(E216:G216)</f>
        <v>20250000</v>
      </c>
      <c r="I216" s="1049"/>
      <c r="J216" s="802"/>
    </row>
    <row r="217" spans="1:10" ht="19.5" customHeight="1">
      <c r="A217" s="1050" t="s">
        <v>2017</v>
      </c>
      <c r="B217" s="1690" t="s">
        <v>2018</v>
      </c>
      <c r="C217" s="1691"/>
      <c r="D217" s="1691"/>
      <c r="E217" s="1691"/>
      <c r="F217" s="1691"/>
      <c r="G217" s="1691"/>
      <c r="H217" s="1691"/>
      <c r="I217" s="1691"/>
      <c r="J217" s="1692"/>
    </row>
    <row r="218" spans="1:10" ht="19.5" customHeight="1">
      <c r="A218" s="1028">
        <v>1</v>
      </c>
      <c r="B218" s="726" t="s">
        <v>2673</v>
      </c>
      <c r="C218" s="726">
        <v>2004</v>
      </c>
      <c r="D218" s="726" t="s">
        <v>2489</v>
      </c>
      <c r="E218" s="799">
        <v>540000</v>
      </c>
      <c r="F218" s="799"/>
      <c r="G218" s="799"/>
      <c r="H218" s="799">
        <f>E218+G218</f>
        <v>540000</v>
      </c>
      <c r="I218" s="801"/>
      <c r="J218" s="802"/>
    </row>
    <row r="219" spans="1:10" ht="19.5" customHeight="1">
      <c r="A219" s="1028">
        <v>2</v>
      </c>
      <c r="B219" s="726" t="s">
        <v>2674</v>
      </c>
      <c r="C219" s="726">
        <v>2003</v>
      </c>
      <c r="D219" s="726" t="s">
        <v>2457</v>
      </c>
      <c r="E219" s="799">
        <v>540000</v>
      </c>
      <c r="F219" s="799"/>
      <c r="G219" s="799"/>
      <c r="H219" s="799">
        <v>540000</v>
      </c>
      <c r="I219" s="801"/>
      <c r="J219" s="1037" t="s">
        <v>991</v>
      </c>
    </row>
    <row r="220" spans="1:10" ht="19.5" customHeight="1">
      <c r="A220" s="1028">
        <v>3</v>
      </c>
      <c r="B220" s="726" t="s">
        <v>1252</v>
      </c>
      <c r="C220" s="726">
        <v>2011</v>
      </c>
      <c r="D220" s="726" t="s">
        <v>2465</v>
      </c>
      <c r="E220" s="799">
        <v>540000</v>
      </c>
      <c r="F220" s="799"/>
      <c r="G220" s="799"/>
      <c r="H220" s="799">
        <f>G220+E220</f>
        <v>540000</v>
      </c>
      <c r="I220" s="801"/>
      <c r="J220" s="1037"/>
    </row>
    <row r="221" spans="1:10" ht="19.5" customHeight="1">
      <c r="A221" s="1028"/>
      <c r="B221" s="1025" t="s">
        <v>2672</v>
      </c>
      <c r="C221" s="726"/>
      <c r="D221" s="726"/>
      <c r="E221" s="1051">
        <f>SUM(E218:E220)</f>
        <v>1620000</v>
      </c>
      <c r="F221" s="799"/>
      <c r="G221" s="1026"/>
      <c r="H221" s="1051">
        <f>G221+E221</f>
        <v>1620000</v>
      </c>
      <c r="I221" s="801"/>
      <c r="J221" s="802"/>
    </row>
    <row r="222" spans="1:10" ht="19.5" customHeight="1">
      <c r="A222" s="1014" t="s">
        <v>2017</v>
      </c>
      <c r="B222" s="1687" t="s">
        <v>2838</v>
      </c>
      <c r="C222" s="1688"/>
      <c r="D222" s="1688"/>
      <c r="E222" s="1688"/>
      <c r="F222" s="1688"/>
      <c r="G222" s="1688"/>
      <c r="H222" s="1688"/>
      <c r="I222" s="1688"/>
      <c r="J222" s="1689"/>
    </row>
    <row r="223" spans="1:10" ht="19.5" customHeight="1">
      <c r="A223" s="1028">
        <v>1</v>
      </c>
      <c r="B223" s="726" t="s">
        <v>2675</v>
      </c>
      <c r="C223" s="726">
        <v>1946</v>
      </c>
      <c r="D223" s="726" t="s">
        <v>2457</v>
      </c>
      <c r="E223" s="799">
        <v>540000</v>
      </c>
      <c r="F223" s="799"/>
      <c r="G223" s="799"/>
      <c r="H223" s="799">
        <f>E223+G223</f>
        <v>540000</v>
      </c>
      <c r="I223" s="801"/>
      <c r="J223" s="802"/>
    </row>
    <row r="224" spans="1:10" ht="19.5" customHeight="1">
      <c r="A224" s="1028">
        <v>2</v>
      </c>
      <c r="B224" s="726" t="s">
        <v>149</v>
      </c>
      <c r="C224" s="726">
        <v>1951</v>
      </c>
      <c r="D224" s="726" t="s">
        <v>2457</v>
      </c>
      <c r="E224" s="799">
        <v>540000</v>
      </c>
      <c r="F224" s="799"/>
      <c r="G224" s="799"/>
      <c r="H224" s="799">
        <f aca="true" t="shared" si="5" ref="H224:H236">E224+G224</f>
        <v>540000</v>
      </c>
      <c r="I224" s="801"/>
      <c r="J224" s="802"/>
    </row>
    <row r="225" spans="1:10" ht="19.5" customHeight="1">
      <c r="A225" s="1028">
        <v>3</v>
      </c>
      <c r="B225" s="726" t="s">
        <v>2676</v>
      </c>
      <c r="C225" s="726">
        <v>1940</v>
      </c>
      <c r="D225" s="726" t="s">
        <v>2457</v>
      </c>
      <c r="E225" s="799">
        <v>540000</v>
      </c>
      <c r="F225" s="799"/>
      <c r="G225" s="799"/>
      <c r="H225" s="799">
        <f t="shared" si="5"/>
        <v>540000</v>
      </c>
      <c r="I225" s="801"/>
      <c r="J225" s="802"/>
    </row>
    <row r="226" spans="1:10" ht="19.5" customHeight="1">
      <c r="A226" s="1028">
        <v>4</v>
      </c>
      <c r="B226" s="726" t="s">
        <v>2677</v>
      </c>
      <c r="C226" s="726">
        <v>1945</v>
      </c>
      <c r="D226" s="726" t="s">
        <v>2467</v>
      </c>
      <c r="E226" s="799">
        <v>540000</v>
      </c>
      <c r="F226" s="799"/>
      <c r="G226" s="799"/>
      <c r="H226" s="799">
        <f t="shared" si="5"/>
        <v>540000</v>
      </c>
      <c r="I226" s="801"/>
      <c r="J226" s="802"/>
    </row>
    <row r="227" spans="1:10" ht="19.5" customHeight="1">
      <c r="A227" s="1028">
        <v>5</v>
      </c>
      <c r="B227" s="726" t="s">
        <v>2542</v>
      </c>
      <c r="C227" s="726">
        <v>1938</v>
      </c>
      <c r="D227" s="726" t="s">
        <v>2678</v>
      </c>
      <c r="E227" s="799">
        <v>540000</v>
      </c>
      <c r="F227" s="799"/>
      <c r="G227" s="799"/>
      <c r="H227" s="799">
        <f t="shared" si="5"/>
        <v>540000</v>
      </c>
      <c r="I227" s="801"/>
      <c r="J227" s="801"/>
    </row>
    <row r="228" spans="1:10" ht="19.5" customHeight="1">
      <c r="A228" s="1028">
        <v>6</v>
      </c>
      <c r="B228" s="726" t="s">
        <v>2679</v>
      </c>
      <c r="C228" s="726">
        <v>1946</v>
      </c>
      <c r="D228" s="726" t="s">
        <v>2465</v>
      </c>
      <c r="E228" s="799">
        <v>540000</v>
      </c>
      <c r="F228" s="799"/>
      <c r="G228" s="799"/>
      <c r="H228" s="799">
        <f t="shared" si="5"/>
        <v>540000</v>
      </c>
      <c r="I228" s="801"/>
      <c r="J228" s="801"/>
    </row>
    <row r="229" spans="1:10" ht="19.5" customHeight="1">
      <c r="A229" s="1028">
        <v>7</v>
      </c>
      <c r="B229" s="726" t="s">
        <v>2680</v>
      </c>
      <c r="C229" s="726">
        <v>1933</v>
      </c>
      <c r="D229" s="726" t="s">
        <v>2467</v>
      </c>
      <c r="E229" s="799">
        <v>540000</v>
      </c>
      <c r="F229" s="799"/>
      <c r="G229" s="799"/>
      <c r="H229" s="799">
        <f t="shared" si="5"/>
        <v>540000</v>
      </c>
      <c r="I229" s="801"/>
      <c r="J229" s="801"/>
    </row>
    <row r="230" spans="1:10" ht="19.5" customHeight="1">
      <c r="A230" s="1028">
        <v>8</v>
      </c>
      <c r="B230" s="726" t="s">
        <v>950</v>
      </c>
      <c r="C230" s="726">
        <v>1955</v>
      </c>
      <c r="D230" s="726" t="s">
        <v>2261</v>
      </c>
      <c r="E230" s="799">
        <v>540000</v>
      </c>
      <c r="F230" s="799"/>
      <c r="G230" s="799"/>
      <c r="H230" s="799">
        <f t="shared" si="5"/>
        <v>540000</v>
      </c>
      <c r="I230" s="801"/>
      <c r="J230" s="801"/>
    </row>
    <row r="231" spans="1:10" ht="19.5" customHeight="1">
      <c r="A231" s="1028">
        <v>9</v>
      </c>
      <c r="B231" s="726" t="s">
        <v>2681</v>
      </c>
      <c r="C231" s="726">
        <v>1954</v>
      </c>
      <c r="D231" s="726" t="s">
        <v>951</v>
      </c>
      <c r="E231" s="799">
        <v>540000</v>
      </c>
      <c r="F231" s="799"/>
      <c r="G231" s="799"/>
      <c r="H231" s="799">
        <f t="shared" si="5"/>
        <v>540000</v>
      </c>
      <c r="I231" s="801"/>
      <c r="J231" s="801"/>
    </row>
    <row r="232" spans="1:10" ht="19.5" customHeight="1">
      <c r="A232" s="1028">
        <v>10</v>
      </c>
      <c r="B232" s="726" t="s">
        <v>2682</v>
      </c>
      <c r="C232" s="726">
        <v>1953</v>
      </c>
      <c r="D232" s="726" t="s">
        <v>952</v>
      </c>
      <c r="E232" s="799">
        <v>540000</v>
      </c>
      <c r="F232" s="799"/>
      <c r="G232" s="799"/>
      <c r="H232" s="799">
        <f t="shared" si="5"/>
        <v>540000</v>
      </c>
      <c r="I232" s="801"/>
      <c r="J232" s="801"/>
    </row>
    <row r="233" spans="1:10" ht="19.5" customHeight="1">
      <c r="A233" s="1028">
        <v>11</v>
      </c>
      <c r="B233" s="726" t="s">
        <v>2683</v>
      </c>
      <c r="C233" s="726">
        <v>1940</v>
      </c>
      <c r="D233" s="726" t="s">
        <v>1052</v>
      </c>
      <c r="E233" s="799">
        <v>540000</v>
      </c>
      <c r="F233" s="799"/>
      <c r="G233" s="799"/>
      <c r="H233" s="799">
        <f t="shared" si="5"/>
        <v>540000</v>
      </c>
      <c r="I233" s="801"/>
      <c r="J233" s="801"/>
    </row>
    <row r="234" spans="1:10" ht="19.5" customHeight="1">
      <c r="A234" s="798">
        <v>12</v>
      </c>
      <c r="B234" s="726" t="s">
        <v>759</v>
      </c>
      <c r="C234" s="726">
        <v>1955</v>
      </c>
      <c r="D234" s="726" t="s">
        <v>1278</v>
      </c>
      <c r="E234" s="799">
        <v>540000</v>
      </c>
      <c r="F234" s="799"/>
      <c r="G234" s="799"/>
      <c r="H234" s="799">
        <f t="shared" si="5"/>
        <v>540000</v>
      </c>
      <c r="I234" s="800"/>
      <c r="J234" s="800"/>
    </row>
    <row r="235" spans="1:10" ht="19.5" customHeight="1">
      <c r="A235" s="1028">
        <v>13</v>
      </c>
      <c r="B235" s="726" t="s">
        <v>2628</v>
      </c>
      <c r="C235" s="726">
        <v>1956</v>
      </c>
      <c r="D235" s="726" t="s">
        <v>1638</v>
      </c>
      <c r="E235" s="799">
        <v>540000</v>
      </c>
      <c r="F235" s="799"/>
      <c r="G235" s="799"/>
      <c r="H235" s="799">
        <f>E234+G234</f>
        <v>540000</v>
      </c>
      <c r="I235" s="800"/>
      <c r="J235" s="800"/>
    </row>
    <row r="236" spans="1:10" ht="19.5" customHeight="1">
      <c r="A236" s="798">
        <v>14</v>
      </c>
      <c r="B236" s="726" t="s">
        <v>1809</v>
      </c>
      <c r="C236" s="726">
        <v>1956</v>
      </c>
      <c r="D236" s="726" t="s">
        <v>27</v>
      </c>
      <c r="E236" s="799">
        <v>540000</v>
      </c>
      <c r="F236" s="799"/>
      <c r="G236" s="799"/>
      <c r="H236" s="799">
        <f t="shared" si="5"/>
        <v>540000</v>
      </c>
      <c r="I236" s="800"/>
      <c r="J236" s="800"/>
    </row>
    <row r="237" spans="1:10" ht="19.5" customHeight="1">
      <c r="A237" s="1028">
        <v>15</v>
      </c>
      <c r="B237" s="1023" t="s">
        <v>2684</v>
      </c>
      <c r="C237" s="1020">
        <v>1937</v>
      </c>
      <c r="D237" s="801" t="s">
        <v>2485</v>
      </c>
      <c r="E237" s="799">
        <v>540000</v>
      </c>
      <c r="F237" s="799"/>
      <c r="G237" s="799"/>
      <c r="H237" s="799">
        <v>540000</v>
      </c>
      <c r="I237" s="801"/>
      <c r="J237" s="1037" t="s">
        <v>991</v>
      </c>
    </row>
    <row r="238" spans="1:10" ht="19.5" customHeight="1">
      <c r="A238" s="798">
        <v>16</v>
      </c>
      <c r="B238" s="1023" t="s">
        <v>1054</v>
      </c>
      <c r="C238" s="1020">
        <v>1938</v>
      </c>
      <c r="D238" s="801" t="s">
        <v>2485</v>
      </c>
      <c r="E238" s="799">
        <v>540000</v>
      </c>
      <c r="F238" s="799"/>
      <c r="G238" s="799"/>
      <c r="H238" s="799">
        <v>540000</v>
      </c>
      <c r="I238" s="801"/>
      <c r="J238" s="1037" t="s">
        <v>991</v>
      </c>
    </row>
    <row r="239" spans="1:10" ht="19.5" customHeight="1">
      <c r="A239" s="1028">
        <v>17</v>
      </c>
      <c r="B239" s="1023" t="s">
        <v>2726</v>
      </c>
      <c r="C239" s="1020">
        <v>1942</v>
      </c>
      <c r="D239" s="801" t="s">
        <v>2467</v>
      </c>
      <c r="E239" s="799">
        <v>540000</v>
      </c>
      <c r="F239" s="799"/>
      <c r="G239" s="799"/>
      <c r="H239" s="799">
        <v>540000</v>
      </c>
      <c r="I239" s="801"/>
      <c r="J239" s="1037" t="s">
        <v>991</v>
      </c>
    </row>
    <row r="240" spans="1:10" ht="19.5" customHeight="1">
      <c r="A240" s="798">
        <v>18</v>
      </c>
      <c r="B240" s="1023" t="s">
        <v>1276</v>
      </c>
      <c r="C240" s="1020">
        <v>1943</v>
      </c>
      <c r="D240" s="801" t="s">
        <v>1277</v>
      </c>
      <c r="E240" s="799">
        <v>540000</v>
      </c>
      <c r="F240" s="799"/>
      <c r="G240" s="799"/>
      <c r="H240" s="799">
        <f aca="true" t="shared" si="6" ref="H240:H247">SUM(E240:G240)</f>
        <v>540000</v>
      </c>
      <c r="I240" s="801"/>
      <c r="J240" s="1037"/>
    </row>
    <row r="241" spans="1:10" ht="19.5" customHeight="1">
      <c r="A241" s="1028">
        <v>19</v>
      </c>
      <c r="B241" s="795" t="s">
        <v>1811</v>
      </c>
      <c r="C241" s="796">
        <v>1946</v>
      </c>
      <c r="D241" s="797" t="s">
        <v>2584</v>
      </c>
      <c r="E241" s="792">
        <v>540000</v>
      </c>
      <c r="F241" s="792"/>
      <c r="G241" s="792"/>
      <c r="H241" s="792">
        <f t="shared" si="6"/>
        <v>540000</v>
      </c>
      <c r="I241" s="801"/>
      <c r="J241" s="1037"/>
    </row>
    <row r="242" spans="1:10" ht="19.5" customHeight="1">
      <c r="A242" s="798">
        <v>20</v>
      </c>
      <c r="B242" s="795" t="s">
        <v>1812</v>
      </c>
      <c r="C242" s="796">
        <v>1939</v>
      </c>
      <c r="D242" s="797" t="s">
        <v>2465</v>
      </c>
      <c r="E242" s="792">
        <v>540000</v>
      </c>
      <c r="F242" s="792"/>
      <c r="G242" s="792"/>
      <c r="H242" s="792">
        <f t="shared" si="6"/>
        <v>540000</v>
      </c>
      <c r="I242" s="801"/>
      <c r="J242" s="1037"/>
    </row>
    <row r="243" spans="1:10" ht="19.5" customHeight="1">
      <c r="A243" s="1028">
        <v>21</v>
      </c>
      <c r="B243" s="795" t="s">
        <v>1813</v>
      </c>
      <c r="C243" s="796">
        <v>1942</v>
      </c>
      <c r="D243" s="797" t="s">
        <v>1814</v>
      </c>
      <c r="E243" s="792">
        <v>540000</v>
      </c>
      <c r="F243" s="792"/>
      <c r="G243" s="792"/>
      <c r="H243" s="792">
        <f t="shared" si="6"/>
        <v>540000</v>
      </c>
      <c r="I243" s="801"/>
      <c r="J243" s="1037"/>
    </row>
    <row r="244" spans="1:10" ht="19.5" customHeight="1">
      <c r="A244" s="798">
        <v>22</v>
      </c>
      <c r="B244" s="1023" t="s">
        <v>1109</v>
      </c>
      <c r="C244" s="1020">
        <v>1946</v>
      </c>
      <c r="D244" s="801" t="s">
        <v>2467</v>
      </c>
      <c r="E244" s="799">
        <v>540000</v>
      </c>
      <c r="F244" s="799"/>
      <c r="G244" s="799"/>
      <c r="H244" s="799">
        <f t="shared" si="6"/>
        <v>540000</v>
      </c>
      <c r="I244" s="801"/>
      <c r="J244" s="1037"/>
    </row>
    <row r="245" spans="1:10" ht="19.5" customHeight="1">
      <c r="A245" s="1028">
        <v>23</v>
      </c>
      <c r="B245" s="795" t="s">
        <v>1110</v>
      </c>
      <c r="C245" s="796">
        <v>1945</v>
      </c>
      <c r="D245" s="801" t="s">
        <v>2467</v>
      </c>
      <c r="E245" s="792">
        <v>540000</v>
      </c>
      <c r="F245" s="792"/>
      <c r="G245" s="792"/>
      <c r="H245" s="792">
        <f t="shared" si="6"/>
        <v>540000</v>
      </c>
      <c r="I245" s="797"/>
      <c r="J245" s="1037"/>
    </row>
    <row r="246" spans="1:10" ht="19.5" customHeight="1">
      <c r="A246" s="798">
        <v>24</v>
      </c>
      <c r="B246" s="795" t="s">
        <v>1111</v>
      </c>
      <c r="C246" s="796">
        <v>1939</v>
      </c>
      <c r="D246" s="797" t="s">
        <v>2485</v>
      </c>
      <c r="E246" s="792">
        <v>540000</v>
      </c>
      <c r="F246" s="792"/>
      <c r="G246" s="792"/>
      <c r="H246" s="792">
        <f t="shared" si="6"/>
        <v>540000</v>
      </c>
      <c r="I246" s="797"/>
      <c r="J246" s="1037"/>
    </row>
    <row r="247" spans="1:10" ht="19.5" customHeight="1">
      <c r="A247" s="1028">
        <v>25</v>
      </c>
      <c r="B247" s="795" t="s">
        <v>1107</v>
      </c>
      <c r="C247" s="796">
        <v>1950</v>
      </c>
      <c r="D247" s="797" t="s">
        <v>1108</v>
      </c>
      <c r="E247" s="792">
        <v>540000</v>
      </c>
      <c r="F247" s="792"/>
      <c r="G247" s="792"/>
      <c r="H247" s="792">
        <f t="shared" si="6"/>
        <v>540000</v>
      </c>
      <c r="I247" s="797"/>
      <c r="J247" s="1037"/>
    </row>
    <row r="248" spans="1:10" ht="19.5" customHeight="1">
      <c r="A248" s="1024"/>
      <c r="B248" s="1025" t="s">
        <v>2672</v>
      </c>
      <c r="C248" s="1024"/>
      <c r="D248" s="801"/>
      <c r="E248" s="1046">
        <f>SUM(E223:E247)</f>
        <v>13500000</v>
      </c>
      <c r="F248" s="1046"/>
      <c r="G248" s="1046"/>
      <c r="H248" s="1046">
        <f>G248+E248</f>
        <v>13500000</v>
      </c>
      <c r="I248" s="801"/>
      <c r="J248" s="802"/>
    </row>
    <row r="249" spans="1:10" ht="19.5" customHeight="1">
      <c r="A249" s="1014" t="s">
        <v>2017</v>
      </c>
      <c r="B249" s="1687" t="s">
        <v>2837</v>
      </c>
      <c r="C249" s="1688"/>
      <c r="D249" s="1688"/>
      <c r="E249" s="1688"/>
      <c r="F249" s="1688"/>
      <c r="G249" s="1688"/>
      <c r="H249" s="1688"/>
      <c r="I249" s="1688"/>
      <c r="J249" s="1689"/>
    </row>
    <row r="250" spans="1:10" ht="19.5" customHeight="1">
      <c r="A250" s="1028">
        <v>1</v>
      </c>
      <c r="B250" s="726" t="s">
        <v>2685</v>
      </c>
      <c r="C250" s="726">
        <v>1971</v>
      </c>
      <c r="D250" s="726" t="s">
        <v>2465</v>
      </c>
      <c r="E250" s="799">
        <v>540000</v>
      </c>
      <c r="F250" s="799"/>
      <c r="G250" s="799"/>
      <c r="H250" s="799">
        <f>G250+E250</f>
        <v>540000</v>
      </c>
      <c r="I250" s="801"/>
      <c r="J250" s="802"/>
    </row>
    <row r="251" spans="1:10" ht="19.5" customHeight="1">
      <c r="A251" s="1028">
        <v>2</v>
      </c>
      <c r="B251" s="726" t="s">
        <v>2686</v>
      </c>
      <c r="C251" s="726">
        <v>1957</v>
      </c>
      <c r="D251" s="726" t="s">
        <v>2467</v>
      </c>
      <c r="E251" s="799">
        <v>540000</v>
      </c>
      <c r="F251" s="799"/>
      <c r="G251" s="799"/>
      <c r="H251" s="799">
        <f aca="true" t="shared" si="7" ref="H251:H259">G251+E251</f>
        <v>540000</v>
      </c>
      <c r="I251" s="801"/>
      <c r="J251" s="802"/>
    </row>
    <row r="252" spans="1:10" ht="19.5" customHeight="1">
      <c r="A252" s="1028">
        <v>3</v>
      </c>
      <c r="B252" s="726" t="s">
        <v>2687</v>
      </c>
      <c r="C252" s="726">
        <v>1977</v>
      </c>
      <c r="D252" s="726" t="s">
        <v>2485</v>
      </c>
      <c r="E252" s="799">
        <v>540000</v>
      </c>
      <c r="F252" s="799"/>
      <c r="G252" s="799"/>
      <c r="H252" s="799">
        <f t="shared" si="7"/>
        <v>540000</v>
      </c>
      <c r="I252" s="801"/>
      <c r="J252" s="802"/>
    </row>
    <row r="253" spans="1:10" ht="19.5" customHeight="1">
      <c r="A253" s="1028">
        <v>4</v>
      </c>
      <c r="B253" s="726" t="s">
        <v>2688</v>
      </c>
      <c r="C253" s="726">
        <v>1984</v>
      </c>
      <c r="D253" s="726" t="s">
        <v>2485</v>
      </c>
      <c r="E253" s="799">
        <v>540000</v>
      </c>
      <c r="F253" s="799"/>
      <c r="G253" s="799"/>
      <c r="H253" s="799">
        <f t="shared" si="7"/>
        <v>540000</v>
      </c>
      <c r="I253" s="801"/>
      <c r="J253" s="802"/>
    </row>
    <row r="254" spans="1:10" ht="19.5" customHeight="1">
      <c r="A254" s="1028">
        <v>5</v>
      </c>
      <c r="B254" s="726" t="s">
        <v>2072</v>
      </c>
      <c r="C254" s="726">
        <v>1988</v>
      </c>
      <c r="D254" s="726" t="s">
        <v>2485</v>
      </c>
      <c r="E254" s="799">
        <v>540000</v>
      </c>
      <c r="F254" s="799"/>
      <c r="G254" s="799"/>
      <c r="H254" s="799">
        <f t="shared" si="7"/>
        <v>540000</v>
      </c>
      <c r="I254" s="801"/>
      <c r="J254" s="802"/>
    </row>
    <row r="255" spans="1:10" ht="19.5" customHeight="1">
      <c r="A255" s="1028">
        <v>6</v>
      </c>
      <c r="B255" s="726" t="s">
        <v>2689</v>
      </c>
      <c r="C255" s="726">
        <v>1985</v>
      </c>
      <c r="D255" s="726" t="s">
        <v>2487</v>
      </c>
      <c r="E255" s="799">
        <v>540000</v>
      </c>
      <c r="F255" s="799"/>
      <c r="G255" s="799"/>
      <c r="H255" s="799">
        <f t="shared" si="7"/>
        <v>540000</v>
      </c>
      <c r="I255" s="801"/>
      <c r="J255" s="802"/>
    </row>
    <row r="256" spans="1:10" ht="19.5" customHeight="1">
      <c r="A256" s="1028">
        <v>7</v>
      </c>
      <c r="B256" s="726" t="s">
        <v>2690</v>
      </c>
      <c r="C256" s="726">
        <v>1974</v>
      </c>
      <c r="D256" s="726" t="s">
        <v>2487</v>
      </c>
      <c r="E256" s="799">
        <v>540000</v>
      </c>
      <c r="F256" s="799"/>
      <c r="G256" s="799"/>
      <c r="H256" s="799">
        <f t="shared" si="7"/>
        <v>540000</v>
      </c>
      <c r="I256" s="801"/>
      <c r="J256" s="802"/>
    </row>
    <row r="257" spans="1:10" ht="19.5" customHeight="1">
      <c r="A257" s="1028">
        <v>8</v>
      </c>
      <c r="B257" s="1052" t="s">
        <v>2691</v>
      </c>
      <c r="C257" s="726">
        <v>1968</v>
      </c>
      <c r="D257" s="726" t="s">
        <v>2495</v>
      </c>
      <c r="E257" s="799">
        <v>540000</v>
      </c>
      <c r="F257" s="799"/>
      <c r="G257" s="799"/>
      <c r="H257" s="799">
        <f t="shared" si="7"/>
        <v>540000</v>
      </c>
      <c r="I257" s="801"/>
      <c r="J257" s="801"/>
    </row>
    <row r="258" spans="1:10" ht="19.5" customHeight="1">
      <c r="A258" s="1028">
        <v>9</v>
      </c>
      <c r="B258" s="726" t="s">
        <v>2699</v>
      </c>
      <c r="C258" s="726">
        <v>2000</v>
      </c>
      <c r="D258" s="726" t="s">
        <v>2469</v>
      </c>
      <c r="E258" s="799">
        <v>540000</v>
      </c>
      <c r="F258" s="799"/>
      <c r="G258" s="799"/>
      <c r="H258" s="799">
        <f t="shared" si="7"/>
        <v>540000</v>
      </c>
      <c r="I258" s="801"/>
      <c r="J258" s="801"/>
    </row>
    <row r="259" spans="1:10" ht="19.5" customHeight="1">
      <c r="A259" s="1028">
        <v>10</v>
      </c>
      <c r="B259" s="1052" t="s">
        <v>1815</v>
      </c>
      <c r="C259" s="726">
        <v>2000</v>
      </c>
      <c r="D259" s="726" t="s">
        <v>2584</v>
      </c>
      <c r="E259" s="799">
        <v>540000</v>
      </c>
      <c r="F259" s="799"/>
      <c r="G259" s="799"/>
      <c r="H259" s="799">
        <f t="shared" si="7"/>
        <v>540000</v>
      </c>
      <c r="I259" s="801"/>
      <c r="J259" s="801"/>
    </row>
    <row r="260" spans="1:10" ht="19.5" customHeight="1">
      <c r="A260" s="1028">
        <v>11</v>
      </c>
      <c r="B260" s="726" t="s">
        <v>2692</v>
      </c>
      <c r="C260" s="726">
        <v>1984</v>
      </c>
      <c r="D260" s="726" t="s">
        <v>2457</v>
      </c>
      <c r="E260" s="799">
        <v>540000</v>
      </c>
      <c r="F260" s="799"/>
      <c r="G260" s="799"/>
      <c r="H260" s="799">
        <v>540000</v>
      </c>
      <c r="I260" s="801"/>
      <c r="J260" s="1037" t="s">
        <v>991</v>
      </c>
    </row>
    <row r="261" spans="1:10" ht="19.5" customHeight="1">
      <c r="A261" s="1028">
        <v>12</v>
      </c>
      <c r="B261" s="726" t="s">
        <v>2693</v>
      </c>
      <c r="C261" s="726">
        <v>1974</v>
      </c>
      <c r="D261" s="726" t="s">
        <v>2457</v>
      </c>
      <c r="E261" s="799">
        <v>540000</v>
      </c>
      <c r="F261" s="799"/>
      <c r="G261" s="799"/>
      <c r="H261" s="799">
        <v>540000</v>
      </c>
      <c r="I261" s="801"/>
      <c r="J261" s="1037" t="s">
        <v>991</v>
      </c>
    </row>
    <row r="262" spans="1:10" ht="19.5" customHeight="1">
      <c r="A262" s="1028">
        <v>13</v>
      </c>
      <c r="B262" s="726" t="s">
        <v>2694</v>
      </c>
      <c r="C262" s="726">
        <v>1966</v>
      </c>
      <c r="D262" s="726" t="s">
        <v>2467</v>
      </c>
      <c r="E262" s="799">
        <v>540000</v>
      </c>
      <c r="F262" s="799"/>
      <c r="G262" s="799"/>
      <c r="H262" s="799">
        <v>540000</v>
      </c>
      <c r="I262" s="801"/>
      <c r="J262" s="1037" t="s">
        <v>991</v>
      </c>
    </row>
    <row r="263" spans="1:10" ht="19.5" customHeight="1">
      <c r="A263" s="1028">
        <v>14</v>
      </c>
      <c r="B263" s="726" t="s">
        <v>2695</v>
      </c>
      <c r="C263" s="726">
        <v>1956</v>
      </c>
      <c r="D263" s="726" t="s">
        <v>2487</v>
      </c>
      <c r="E263" s="799">
        <v>540000</v>
      </c>
      <c r="F263" s="799"/>
      <c r="G263" s="799"/>
      <c r="H263" s="799">
        <v>540000</v>
      </c>
      <c r="I263" s="801"/>
      <c r="J263" s="1037" t="s">
        <v>991</v>
      </c>
    </row>
    <row r="264" spans="1:10" ht="19.5" customHeight="1">
      <c r="A264" s="1028">
        <v>15</v>
      </c>
      <c r="B264" s="1052" t="s">
        <v>2696</v>
      </c>
      <c r="C264" s="726">
        <v>1987</v>
      </c>
      <c r="D264" s="726" t="s">
        <v>2591</v>
      </c>
      <c r="E264" s="799">
        <v>540000</v>
      </c>
      <c r="F264" s="799"/>
      <c r="G264" s="799"/>
      <c r="H264" s="799">
        <v>540000</v>
      </c>
      <c r="I264" s="801"/>
      <c r="J264" s="1037" t="s">
        <v>991</v>
      </c>
    </row>
    <row r="265" spans="1:10" ht="19.5" customHeight="1">
      <c r="A265" s="1028"/>
      <c r="B265" s="1025" t="s">
        <v>2672</v>
      </c>
      <c r="C265" s="1052"/>
      <c r="D265" s="1053"/>
      <c r="E265" s="1040">
        <f>SUM(E250:E264)</f>
        <v>8100000</v>
      </c>
      <c r="F265" s="1026"/>
      <c r="G265" s="1026"/>
      <c r="H265" s="1040">
        <f>G265+E265</f>
        <v>8100000</v>
      </c>
      <c r="I265" s="801"/>
      <c r="J265" s="802"/>
    </row>
    <row r="266" spans="1:10" ht="19.5" customHeight="1">
      <c r="A266" s="1013" t="s">
        <v>2017</v>
      </c>
      <c r="B266" s="1690" t="s">
        <v>2697</v>
      </c>
      <c r="C266" s="1691"/>
      <c r="D266" s="1691"/>
      <c r="E266" s="1691"/>
      <c r="F266" s="1691"/>
      <c r="G266" s="1691"/>
      <c r="H266" s="1691"/>
      <c r="I266" s="1691"/>
      <c r="J266" s="1692"/>
    </row>
    <row r="267" spans="1:10" ht="19.5" customHeight="1">
      <c r="A267" s="1028">
        <v>1</v>
      </c>
      <c r="B267" s="726" t="s">
        <v>2698</v>
      </c>
      <c r="C267" s="726">
        <v>2006</v>
      </c>
      <c r="D267" s="726" t="s">
        <v>2462</v>
      </c>
      <c r="E267" s="799">
        <v>675000</v>
      </c>
      <c r="F267" s="799"/>
      <c r="G267" s="799"/>
      <c r="H267" s="799">
        <f>G267+E267</f>
        <v>675000</v>
      </c>
      <c r="I267" s="801"/>
      <c r="J267" s="802"/>
    </row>
    <row r="268" spans="1:10" ht="19.5" customHeight="1">
      <c r="A268" s="1028">
        <v>2</v>
      </c>
      <c r="B268" s="726" t="s">
        <v>2700</v>
      </c>
      <c r="C268" s="726">
        <v>2008</v>
      </c>
      <c r="D268" s="726" t="s">
        <v>2464</v>
      </c>
      <c r="E268" s="799">
        <v>675000</v>
      </c>
      <c r="F268" s="799"/>
      <c r="G268" s="799"/>
      <c r="H268" s="799">
        <f>G268+E268</f>
        <v>675000</v>
      </c>
      <c r="I268" s="801"/>
      <c r="J268" s="802"/>
    </row>
    <row r="269" spans="1:10" ht="19.5" customHeight="1">
      <c r="A269" s="1028">
        <v>3</v>
      </c>
      <c r="B269" s="726" t="s">
        <v>2701</v>
      </c>
      <c r="C269" s="726">
        <v>2005</v>
      </c>
      <c r="D269" s="726" t="s">
        <v>2465</v>
      </c>
      <c r="E269" s="799">
        <v>675000</v>
      </c>
      <c r="F269" s="799"/>
      <c r="G269" s="799"/>
      <c r="H269" s="799">
        <f>G269+E269</f>
        <v>675000</v>
      </c>
      <c r="I269" s="801"/>
      <c r="J269" s="802"/>
    </row>
    <row r="270" spans="1:10" ht="19.5" customHeight="1">
      <c r="A270" s="1028">
        <v>4</v>
      </c>
      <c r="B270" s="726" t="s">
        <v>2702</v>
      </c>
      <c r="C270" s="726">
        <v>2013</v>
      </c>
      <c r="D270" s="726" t="s">
        <v>2465</v>
      </c>
      <c r="E270" s="799">
        <v>675000</v>
      </c>
      <c r="F270" s="799"/>
      <c r="G270" s="799"/>
      <c r="H270" s="799">
        <f>G270+E270</f>
        <v>675000</v>
      </c>
      <c r="I270" s="801"/>
      <c r="J270" s="802"/>
    </row>
    <row r="271" spans="1:10" ht="19.5" customHeight="1">
      <c r="A271" s="1028">
        <v>5</v>
      </c>
      <c r="B271" s="726" t="s">
        <v>2703</v>
      </c>
      <c r="C271" s="726">
        <v>2011</v>
      </c>
      <c r="D271" s="726" t="s">
        <v>946</v>
      </c>
      <c r="E271" s="799">
        <v>675000</v>
      </c>
      <c r="F271" s="799"/>
      <c r="G271" s="799"/>
      <c r="H271" s="799">
        <f>G271+E271</f>
        <v>675000</v>
      </c>
      <c r="I271" s="801"/>
      <c r="J271" s="802"/>
    </row>
    <row r="272" spans="1:10" ht="19.5" customHeight="1">
      <c r="A272" s="1013"/>
      <c r="B272" s="1025" t="s">
        <v>2672</v>
      </c>
      <c r="C272" s="1054"/>
      <c r="D272" s="1054"/>
      <c r="E272" s="1048">
        <f>SUM(E267:E271)</f>
        <v>3375000</v>
      </c>
      <c r="F272" s="1048"/>
      <c r="G272" s="1048"/>
      <c r="H272" s="1048">
        <f>SUM(H267:H271)</f>
        <v>3375000</v>
      </c>
      <c r="I272" s="1018"/>
      <c r="J272" s="1055"/>
    </row>
    <row r="273" spans="1:10" ht="19.5" customHeight="1">
      <c r="A273" s="1013" t="s">
        <v>2017</v>
      </c>
      <c r="B273" s="1687" t="s">
        <v>2835</v>
      </c>
      <c r="C273" s="1688"/>
      <c r="D273" s="1688"/>
      <c r="E273" s="1688"/>
      <c r="F273" s="1688"/>
      <c r="G273" s="1688"/>
      <c r="H273" s="1688"/>
      <c r="I273" s="1688"/>
      <c r="J273" s="1689"/>
    </row>
    <row r="274" spans="1:10" ht="19.5" customHeight="1">
      <c r="A274" s="1028">
        <v>1</v>
      </c>
      <c r="B274" s="726" t="s">
        <v>2704</v>
      </c>
      <c r="C274" s="726">
        <v>1932</v>
      </c>
      <c r="D274" s="726" t="s">
        <v>2467</v>
      </c>
      <c r="E274" s="799">
        <v>675000</v>
      </c>
      <c r="F274" s="799"/>
      <c r="G274" s="799"/>
      <c r="H274" s="799">
        <f>G274+E274</f>
        <v>675000</v>
      </c>
      <c r="I274" s="801"/>
      <c r="J274" s="1037"/>
    </row>
    <row r="275" spans="1:10" ht="19.5" customHeight="1">
      <c r="A275" s="1028">
        <v>2</v>
      </c>
      <c r="B275" s="726" t="s">
        <v>662</v>
      </c>
      <c r="C275" s="726">
        <v>1927</v>
      </c>
      <c r="D275" s="726" t="s">
        <v>2568</v>
      </c>
      <c r="E275" s="799">
        <v>675000</v>
      </c>
      <c r="F275" s="799"/>
      <c r="G275" s="799"/>
      <c r="H275" s="799">
        <f>G275+E275</f>
        <v>675000</v>
      </c>
      <c r="I275" s="801"/>
      <c r="J275" s="1037"/>
    </row>
    <row r="276" spans="1:10" ht="19.5" customHeight="1">
      <c r="A276" s="1028">
        <v>3</v>
      </c>
      <c r="B276" s="726" t="s">
        <v>2706</v>
      </c>
      <c r="C276" s="726">
        <v>1942</v>
      </c>
      <c r="D276" s="726" t="s">
        <v>2584</v>
      </c>
      <c r="E276" s="799">
        <v>675000</v>
      </c>
      <c r="F276" s="799"/>
      <c r="G276" s="799"/>
      <c r="H276" s="799">
        <f>G276+E276</f>
        <v>675000</v>
      </c>
      <c r="I276" s="801"/>
      <c r="J276" s="1037"/>
    </row>
    <row r="277" spans="1:10" ht="19.5" customHeight="1">
      <c r="A277" s="1028">
        <v>4</v>
      </c>
      <c r="B277" s="726" t="s">
        <v>380</v>
      </c>
      <c r="C277" s="726">
        <v>1955</v>
      </c>
      <c r="D277" s="726" t="s">
        <v>2489</v>
      </c>
      <c r="E277" s="799">
        <v>675000</v>
      </c>
      <c r="F277" s="799"/>
      <c r="G277" s="799"/>
      <c r="H277" s="799">
        <f>G277+E277</f>
        <v>675000</v>
      </c>
      <c r="I277" s="801"/>
      <c r="J277" s="1037"/>
    </row>
    <row r="278" spans="1:10" ht="19.5" customHeight="1">
      <c r="A278" s="1028">
        <v>5</v>
      </c>
      <c r="B278" s="726" t="s">
        <v>2707</v>
      </c>
      <c r="C278" s="726">
        <v>1933</v>
      </c>
      <c r="D278" s="726" t="s">
        <v>2457</v>
      </c>
      <c r="E278" s="799">
        <v>675000</v>
      </c>
      <c r="F278" s="799"/>
      <c r="G278" s="1056"/>
      <c r="H278" s="799">
        <v>675000</v>
      </c>
      <c r="I278" s="1018"/>
      <c r="J278" s="1037" t="s">
        <v>991</v>
      </c>
    </row>
    <row r="279" spans="1:10" ht="19.5" customHeight="1">
      <c r="A279" s="1028">
        <v>6</v>
      </c>
      <c r="B279" s="726" t="s">
        <v>2708</v>
      </c>
      <c r="C279" s="726">
        <v>1948</v>
      </c>
      <c r="D279" s="726" t="s">
        <v>2489</v>
      </c>
      <c r="E279" s="799">
        <v>675000</v>
      </c>
      <c r="F279" s="799"/>
      <c r="G279" s="1056"/>
      <c r="H279" s="799">
        <v>675000</v>
      </c>
      <c r="I279" s="1018"/>
      <c r="J279" s="1037" t="s">
        <v>991</v>
      </c>
    </row>
    <row r="280" spans="1:10" ht="19.5" customHeight="1">
      <c r="A280" s="1028">
        <v>7</v>
      </c>
      <c r="B280" s="726" t="s">
        <v>2705</v>
      </c>
      <c r="C280" s="726">
        <v>1937</v>
      </c>
      <c r="D280" s="726" t="s">
        <v>2458</v>
      </c>
      <c r="E280" s="799">
        <v>675000</v>
      </c>
      <c r="F280" s="799"/>
      <c r="G280" s="1056"/>
      <c r="H280" s="799">
        <f>SUM(E280:G280)</f>
        <v>675000</v>
      </c>
      <c r="I280" s="1018"/>
      <c r="J280" s="1037" t="s">
        <v>991</v>
      </c>
    </row>
    <row r="281" spans="1:10" ht="19.5" customHeight="1">
      <c r="A281" s="1028">
        <v>8</v>
      </c>
      <c r="B281" s="726" t="s">
        <v>1112</v>
      </c>
      <c r="C281" s="726">
        <v>1945</v>
      </c>
      <c r="D281" s="726" t="s">
        <v>2462</v>
      </c>
      <c r="E281" s="799">
        <v>675000</v>
      </c>
      <c r="F281" s="799"/>
      <c r="G281" s="1056"/>
      <c r="H281" s="799">
        <f>SUM(E281:G281)</f>
        <v>675000</v>
      </c>
      <c r="I281" s="1018"/>
      <c r="J281" s="1037"/>
    </row>
    <row r="282" spans="1:10" ht="19.5" customHeight="1">
      <c r="A282" s="1013"/>
      <c r="B282" s="1025" t="s">
        <v>2672</v>
      </c>
      <c r="C282" s="1054"/>
      <c r="D282" s="1054"/>
      <c r="E282" s="1040">
        <f>SUM(E274:E281)</f>
        <v>5400000</v>
      </c>
      <c r="F282" s="1026"/>
      <c r="G282" s="1040"/>
      <c r="H282" s="1040">
        <f>SUM(E282:G282)</f>
        <v>5400000</v>
      </c>
      <c r="I282" s="1018"/>
      <c r="J282" s="1018"/>
    </row>
    <row r="283" spans="1:10" ht="19.5" customHeight="1">
      <c r="A283" s="1687" t="s">
        <v>2836</v>
      </c>
      <c r="B283" s="1688"/>
      <c r="C283" s="1688"/>
      <c r="D283" s="1688"/>
      <c r="E283" s="1688"/>
      <c r="F283" s="1688"/>
      <c r="G283" s="1688"/>
      <c r="H283" s="1688"/>
      <c r="I283" s="1688"/>
      <c r="J283" s="1689"/>
    </row>
    <row r="284" spans="1:10" ht="19.5" customHeight="1">
      <c r="A284" s="1020">
        <v>1</v>
      </c>
      <c r="B284" s="1023" t="s">
        <v>2689</v>
      </c>
      <c r="C284" s="1020">
        <v>1985</v>
      </c>
      <c r="D284" s="801" t="s">
        <v>2709</v>
      </c>
      <c r="E284" s="799">
        <v>405000</v>
      </c>
      <c r="F284" s="799"/>
      <c r="G284" s="799"/>
      <c r="H284" s="799">
        <f>E284+G284</f>
        <v>405000</v>
      </c>
      <c r="I284" s="801"/>
      <c r="J284" s="802"/>
    </row>
    <row r="285" spans="1:10" ht="19.5" customHeight="1">
      <c r="A285" s="803">
        <v>2</v>
      </c>
      <c r="B285" s="795" t="s">
        <v>1816</v>
      </c>
      <c r="C285" s="796">
        <v>1985</v>
      </c>
      <c r="D285" s="797" t="s">
        <v>2465</v>
      </c>
      <c r="E285" s="792">
        <v>405000</v>
      </c>
      <c r="F285" s="792"/>
      <c r="G285" s="792"/>
      <c r="H285" s="792">
        <f>E285+G285</f>
        <v>405000</v>
      </c>
      <c r="I285" s="801"/>
      <c r="J285" s="804"/>
    </row>
    <row r="286" spans="1:10" ht="19.5" customHeight="1">
      <c r="A286" s="1015"/>
      <c r="B286" s="1025" t="s">
        <v>2672</v>
      </c>
      <c r="C286" s="1054"/>
      <c r="D286" s="1054"/>
      <c r="E286" s="1040">
        <f>SUM(E284:E285)</f>
        <v>810000</v>
      </c>
      <c r="F286" s="1040">
        <f>SUM(F284:F285)</f>
        <v>0</v>
      </c>
      <c r="G286" s="1040">
        <f>SUM(G284:G285)</f>
        <v>0</v>
      </c>
      <c r="H286" s="1040">
        <f>SUM(H284:H285)</f>
        <v>810000</v>
      </c>
      <c r="I286" s="1018"/>
      <c r="J286" s="802"/>
    </row>
    <row r="287" spans="1:10" ht="19.5" customHeight="1">
      <c r="A287" s="1057" t="s">
        <v>2017</v>
      </c>
      <c r="B287" s="1681" t="s">
        <v>2710</v>
      </c>
      <c r="C287" s="1682"/>
      <c r="D287" s="1682"/>
      <c r="E287" s="1682"/>
      <c r="F287" s="1682"/>
      <c r="G287" s="1682"/>
      <c r="H287" s="1682"/>
      <c r="I287" s="1682"/>
      <c r="J287" s="1683"/>
    </row>
    <row r="288" spans="1:10" ht="19.5" customHeight="1">
      <c r="A288" s="1028">
        <v>1</v>
      </c>
      <c r="B288" s="726" t="s">
        <v>2603</v>
      </c>
      <c r="C288" s="726">
        <v>1929</v>
      </c>
      <c r="D288" s="726" t="s">
        <v>2711</v>
      </c>
      <c r="E288" s="799">
        <v>270000</v>
      </c>
      <c r="F288" s="799"/>
      <c r="G288" s="1056"/>
      <c r="H288" s="799">
        <f>G288+E288</f>
        <v>270000</v>
      </c>
      <c r="I288" s="1018"/>
      <c r="J288" s="801"/>
    </row>
    <row r="289" spans="1:10" ht="19.5" customHeight="1">
      <c r="A289" s="1028">
        <v>2</v>
      </c>
      <c r="B289" s="726" t="s">
        <v>2712</v>
      </c>
      <c r="C289" s="726">
        <v>1971</v>
      </c>
      <c r="D289" s="726" t="s">
        <v>2467</v>
      </c>
      <c r="E289" s="799">
        <v>270000</v>
      </c>
      <c r="F289" s="799"/>
      <c r="G289" s="1056"/>
      <c r="H289" s="799">
        <f aca="true" t="shared" si="8" ref="H289:H314">G289+E289</f>
        <v>270000</v>
      </c>
      <c r="I289" s="1018"/>
      <c r="J289" s="1018"/>
    </row>
    <row r="290" spans="1:10" ht="19.5" customHeight="1">
      <c r="A290" s="1028">
        <v>3</v>
      </c>
      <c r="B290" s="726" t="s">
        <v>2713</v>
      </c>
      <c r="C290" s="726">
        <v>1965</v>
      </c>
      <c r="D290" s="726" t="s">
        <v>2709</v>
      </c>
      <c r="E290" s="799">
        <v>270000</v>
      </c>
      <c r="F290" s="799"/>
      <c r="G290" s="1056"/>
      <c r="H290" s="799">
        <f t="shared" si="8"/>
        <v>270000</v>
      </c>
      <c r="I290" s="1018"/>
      <c r="J290" s="1018"/>
    </row>
    <row r="291" spans="1:10" ht="19.5" customHeight="1">
      <c r="A291" s="1028">
        <v>4</v>
      </c>
      <c r="B291" s="726" t="s">
        <v>2714</v>
      </c>
      <c r="C291" s="726">
        <v>1971</v>
      </c>
      <c r="D291" s="1058" t="s">
        <v>2715</v>
      </c>
      <c r="E291" s="799">
        <v>270000</v>
      </c>
      <c r="F291" s="799"/>
      <c r="G291" s="1056"/>
      <c r="H291" s="799">
        <f t="shared" si="8"/>
        <v>270000</v>
      </c>
      <c r="I291" s="1018"/>
      <c r="J291" s="1018"/>
    </row>
    <row r="292" spans="1:10" ht="19.5" customHeight="1">
      <c r="A292" s="1028">
        <v>5</v>
      </c>
      <c r="B292" s="726" t="s">
        <v>2716</v>
      </c>
      <c r="C292" s="726">
        <v>1942</v>
      </c>
      <c r="D292" s="726" t="s">
        <v>2584</v>
      </c>
      <c r="E292" s="799">
        <v>270000</v>
      </c>
      <c r="F292" s="799"/>
      <c r="G292" s="1056"/>
      <c r="H292" s="799">
        <f t="shared" si="8"/>
        <v>270000</v>
      </c>
      <c r="I292" s="1018"/>
      <c r="J292" s="1018"/>
    </row>
    <row r="293" spans="1:10" ht="19.5" customHeight="1">
      <c r="A293" s="1028">
        <v>6</v>
      </c>
      <c r="B293" s="726" t="s">
        <v>2720</v>
      </c>
      <c r="C293" s="726">
        <v>1980</v>
      </c>
      <c r="D293" s="726" t="s">
        <v>2469</v>
      </c>
      <c r="E293" s="799">
        <v>270000</v>
      </c>
      <c r="F293" s="799"/>
      <c r="G293" s="1056"/>
      <c r="H293" s="799">
        <f t="shared" si="8"/>
        <v>270000</v>
      </c>
      <c r="I293" s="1018"/>
      <c r="J293" s="1018"/>
    </row>
    <row r="294" spans="1:10" ht="19.5" customHeight="1">
      <c r="A294" s="1028">
        <v>7</v>
      </c>
      <c r="B294" s="726" t="s">
        <v>2721</v>
      </c>
      <c r="C294" s="726">
        <v>1972</v>
      </c>
      <c r="D294" s="726" t="s">
        <v>2584</v>
      </c>
      <c r="E294" s="799">
        <v>270000</v>
      </c>
      <c r="F294" s="799"/>
      <c r="G294" s="1056"/>
      <c r="H294" s="799">
        <f t="shared" si="8"/>
        <v>270000</v>
      </c>
      <c r="I294" s="1018"/>
      <c r="J294" s="1018"/>
    </row>
    <row r="295" spans="1:10" ht="19.5" customHeight="1">
      <c r="A295" s="1028">
        <v>8</v>
      </c>
      <c r="B295" s="726" t="s">
        <v>2722</v>
      </c>
      <c r="C295" s="726">
        <v>1958</v>
      </c>
      <c r="D295" s="726" t="s">
        <v>2709</v>
      </c>
      <c r="E295" s="799">
        <v>270000</v>
      </c>
      <c r="F295" s="799"/>
      <c r="G295" s="1056"/>
      <c r="H295" s="799">
        <f t="shared" si="8"/>
        <v>270000</v>
      </c>
      <c r="I295" s="1018"/>
      <c r="J295" s="1018"/>
    </row>
    <row r="296" spans="1:10" ht="19.5" customHeight="1">
      <c r="A296" s="1028">
        <v>9</v>
      </c>
      <c r="B296" s="726" t="s">
        <v>2723</v>
      </c>
      <c r="C296" s="726">
        <v>1987</v>
      </c>
      <c r="D296" s="726" t="s">
        <v>2711</v>
      </c>
      <c r="E296" s="799">
        <v>270000</v>
      </c>
      <c r="F296" s="799"/>
      <c r="G296" s="1056"/>
      <c r="H296" s="799">
        <f t="shared" si="8"/>
        <v>270000</v>
      </c>
      <c r="I296" s="1018"/>
      <c r="J296" s="801"/>
    </row>
    <row r="297" spans="1:10" ht="19.5" customHeight="1">
      <c r="A297" s="1028">
        <v>10</v>
      </c>
      <c r="B297" s="726" t="s">
        <v>2724</v>
      </c>
      <c r="C297" s="726">
        <v>1951</v>
      </c>
      <c r="D297" s="726" t="s">
        <v>2711</v>
      </c>
      <c r="E297" s="799">
        <v>270000</v>
      </c>
      <c r="F297" s="799"/>
      <c r="G297" s="1056"/>
      <c r="H297" s="799">
        <f t="shared" si="8"/>
        <v>270000</v>
      </c>
      <c r="I297" s="1018"/>
      <c r="J297" s="1018"/>
    </row>
    <row r="298" spans="1:10" ht="19.5" customHeight="1">
      <c r="A298" s="1028">
        <v>11</v>
      </c>
      <c r="B298" s="726" t="s">
        <v>2725</v>
      </c>
      <c r="C298" s="726">
        <v>1969</v>
      </c>
      <c r="D298" s="726" t="s">
        <v>2465</v>
      </c>
      <c r="E298" s="799">
        <v>270000</v>
      </c>
      <c r="F298" s="799"/>
      <c r="G298" s="1056"/>
      <c r="H298" s="799">
        <f t="shared" si="8"/>
        <v>270000</v>
      </c>
      <c r="I298" s="1018"/>
      <c r="J298" s="1018"/>
    </row>
    <row r="299" spans="1:10" ht="19.5" customHeight="1">
      <c r="A299" s="1028">
        <v>12</v>
      </c>
      <c r="B299" s="726" t="s">
        <v>958</v>
      </c>
      <c r="C299" s="726">
        <v>1958</v>
      </c>
      <c r="D299" s="726" t="s">
        <v>2467</v>
      </c>
      <c r="E299" s="799">
        <v>270000</v>
      </c>
      <c r="F299" s="799"/>
      <c r="G299" s="1056"/>
      <c r="H299" s="799">
        <f t="shared" si="8"/>
        <v>270000</v>
      </c>
      <c r="I299" s="1018"/>
      <c r="J299" s="1018"/>
    </row>
    <row r="300" spans="1:10" ht="19.5" customHeight="1">
      <c r="A300" s="1028">
        <v>13</v>
      </c>
      <c r="B300" s="726" t="s">
        <v>689</v>
      </c>
      <c r="C300" s="726">
        <v>1953</v>
      </c>
      <c r="D300" s="726" t="s">
        <v>2485</v>
      </c>
      <c r="E300" s="799">
        <v>270000</v>
      </c>
      <c r="F300" s="799"/>
      <c r="G300" s="1056"/>
      <c r="H300" s="799">
        <f t="shared" si="8"/>
        <v>270000</v>
      </c>
      <c r="I300" s="1018"/>
      <c r="J300" s="1018"/>
    </row>
    <row r="301" spans="1:10" ht="19.5" customHeight="1">
      <c r="A301" s="1028">
        <v>14</v>
      </c>
      <c r="B301" s="726" t="s">
        <v>2726</v>
      </c>
      <c r="C301" s="726">
        <v>1942</v>
      </c>
      <c r="D301" s="726" t="s">
        <v>2467</v>
      </c>
      <c r="E301" s="799">
        <v>270000</v>
      </c>
      <c r="F301" s="799"/>
      <c r="G301" s="1056"/>
      <c r="H301" s="799">
        <f t="shared" si="8"/>
        <v>270000</v>
      </c>
      <c r="I301" s="1018"/>
      <c r="J301" s="801"/>
    </row>
    <row r="302" spans="1:10" ht="19.5" customHeight="1">
      <c r="A302" s="1028">
        <v>15</v>
      </c>
      <c r="B302" s="1030" t="s">
        <v>2508</v>
      </c>
      <c r="C302" s="726">
        <v>1919</v>
      </c>
      <c r="D302" s="726" t="s">
        <v>2594</v>
      </c>
      <c r="E302" s="799">
        <v>270000</v>
      </c>
      <c r="F302" s="799"/>
      <c r="G302" s="1056"/>
      <c r="H302" s="799">
        <f t="shared" si="8"/>
        <v>270000</v>
      </c>
      <c r="I302" s="1018"/>
      <c r="J302" s="801"/>
    </row>
    <row r="303" spans="1:10" ht="19.5" customHeight="1">
      <c r="A303" s="1028">
        <v>16</v>
      </c>
      <c r="B303" s="726" t="s">
        <v>2727</v>
      </c>
      <c r="C303" s="726">
        <v>1959</v>
      </c>
      <c r="D303" s="726" t="s">
        <v>2485</v>
      </c>
      <c r="E303" s="799">
        <v>270000</v>
      </c>
      <c r="F303" s="799"/>
      <c r="G303" s="1056"/>
      <c r="H303" s="799">
        <f t="shared" si="8"/>
        <v>270000</v>
      </c>
      <c r="I303" s="1018"/>
      <c r="J303" s="1018"/>
    </row>
    <row r="304" spans="1:10" ht="19.5" customHeight="1">
      <c r="A304" s="1028">
        <v>17</v>
      </c>
      <c r="B304" s="726" t="s">
        <v>2727</v>
      </c>
      <c r="C304" s="726">
        <v>1959</v>
      </c>
      <c r="D304" s="726" t="s">
        <v>2485</v>
      </c>
      <c r="E304" s="799">
        <v>270000</v>
      </c>
      <c r="F304" s="799"/>
      <c r="G304" s="1056"/>
      <c r="H304" s="799">
        <f t="shared" si="8"/>
        <v>270000</v>
      </c>
      <c r="I304" s="1018"/>
      <c r="J304" s="1018"/>
    </row>
    <row r="305" spans="1:10" ht="19.5" customHeight="1">
      <c r="A305" s="1028">
        <v>18</v>
      </c>
      <c r="B305" s="726" t="s">
        <v>2728</v>
      </c>
      <c r="C305" s="726">
        <v>1948</v>
      </c>
      <c r="D305" s="726" t="s">
        <v>2594</v>
      </c>
      <c r="E305" s="799">
        <v>270000</v>
      </c>
      <c r="F305" s="799"/>
      <c r="G305" s="1056"/>
      <c r="H305" s="799">
        <f t="shared" si="8"/>
        <v>270000</v>
      </c>
      <c r="I305" s="1018"/>
      <c r="J305" s="1018"/>
    </row>
    <row r="306" spans="1:10" ht="19.5" customHeight="1">
      <c r="A306" s="1028">
        <v>19</v>
      </c>
      <c r="B306" s="726" t="s">
        <v>2728</v>
      </c>
      <c r="C306" s="726">
        <v>1948</v>
      </c>
      <c r="D306" s="726" t="s">
        <v>2594</v>
      </c>
      <c r="E306" s="799">
        <v>270000</v>
      </c>
      <c r="F306" s="799"/>
      <c r="G306" s="1056"/>
      <c r="H306" s="799">
        <f t="shared" si="8"/>
        <v>270000</v>
      </c>
      <c r="I306" s="1018"/>
      <c r="J306" s="1018"/>
    </row>
    <row r="307" spans="1:10" ht="19.5" customHeight="1">
      <c r="A307" s="1028">
        <v>20</v>
      </c>
      <c r="B307" s="726" t="s">
        <v>2729</v>
      </c>
      <c r="C307" s="726">
        <v>1955</v>
      </c>
      <c r="D307" s="726" t="s">
        <v>2594</v>
      </c>
      <c r="E307" s="799">
        <v>270000</v>
      </c>
      <c r="F307" s="799"/>
      <c r="G307" s="1056"/>
      <c r="H307" s="799">
        <f t="shared" si="8"/>
        <v>270000</v>
      </c>
      <c r="I307" s="1018"/>
      <c r="J307" s="1018"/>
    </row>
    <row r="308" spans="1:10" ht="19.5" customHeight="1">
      <c r="A308" s="1028">
        <v>21</v>
      </c>
      <c r="B308" s="726" t="s">
        <v>2730</v>
      </c>
      <c r="C308" s="726">
        <v>1983</v>
      </c>
      <c r="D308" s="726" t="s">
        <v>2465</v>
      </c>
      <c r="E308" s="799">
        <v>270000</v>
      </c>
      <c r="F308" s="799"/>
      <c r="G308" s="1056"/>
      <c r="H308" s="799">
        <f t="shared" si="8"/>
        <v>270000</v>
      </c>
      <c r="I308" s="1018"/>
      <c r="J308" s="1018"/>
    </row>
    <row r="309" spans="1:10" ht="19.5" customHeight="1">
      <c r="A309" s="1028">
        <v>22</v>
      </c>
      <c r="B309" s="726" t="s">
        <v>2731</v>
      </c>
      <c r="C309" s="726">
        <v>1983</v>
      </c>
      <c r="D309" s="726" t="s">
        <v>2464</v>
      </c>
      <c r="E309" s="799">
        <v>270000</v>
      </c>
      <c r="F309" s="799"/>
      <c r="G309" s="1056"/>
      <c r="H309" s="799">
        <f t="shared" si="8"/>
        <v>270000</v>
      </c>
      <c r="I309" s="1018"/>
      <c r="J309" s="1018"/>
    </row>
    <row r="310" spans="1:10" ht="19.5" customHeight="1">
      <c r="A310" s="1028">
        <v>23</v>
      </c>
      <c r="B310" s="726" t="s">
        <v>2023</v>
      </c>
      <c r="C310" s="726">
        <v>1991</v>
      </c>
      <c r="D310" s="726" t="s">
        <v>2620</v>
      </c>
      <c r="E310" s="799">
        <v>270000</v>
      </c>
      <c r="F310" s="799"/>
      <c r="G310" s="1056"/>
      <c r="H310" s="799">
        <f t="shared" si="8"/>
        <v>270000</v>
      </c>
      <c r="I310" s="1018"/>
      <c r="J310" s="801"/>
    </row>
    <row r="311" spans="1:10" ht="19.5" customHeight="1">
      <c r="A311" s="1028">
        <v>24</v>
      </c>
      <c r="B311" s="726" t="s">
        <v>2732</v>
      </c>
      <c r="C311" s="726">
        <v>1972</v>
      </c>
      <c r="D311" s="726" t="s">
        <v>2489</v>
      </c>
      <c r="E311" s="799">
        <v>270000</v>
      </c>
      <c r="F311" s="799"/>
      <c r="G311" s="1056"/>
      <c r="H311" s="799">
        <f t="shared" si="8"/>
        <v>270000</v>
      </c>
      <c r="I311" s="1018"/>
      <c r="J311" s="1018"/>
    </row>
    <row r="312" spans="1:10" ht="19.5" customHeight="1">
      <c r="A312" s="1028">
        <v>25</v>
      </c>
      <c r="B312" s="726" t="s">
        <v>872</v>
      </c>
      <c r="C312" s="726">
        <v>1962</v>
      </c>
      <c r="D312" s="726" t="s">
        <v>2495</v>
      </c>
      <c r="E312" s="799">
        <v>270000</v>
      </c>
      <c r="F312" s="799"/>
      <c r="G312" s="1056"/>
      <c r="H312" s="799">
        <f t="shared" si="8"/>
        <v>270000</v>
      </c>
      <c r="I312" s="1018"/>
      <c r="J312" s="1018"/>
    </row>
    <row r="313" spans="1:10" ht="19.5" customHeight="1">
      <c r="A313" s="1028">
        <v>26</v>
      </c>
      <c r="B313" s="726" t="s">
        <v>2733</v>
      </c>
      <c r="C313" s="726">
        <v>1985</v>
      </c>
      <c r="D313" s="726" t="s">
        <v>2465</v>
      </c>
      <c r="E313" s="799">
        <v>270000</v>
      </c>
      <c r="F313" s="799"/>
      <c r="G313" s="1056"/>
      <c r="H313" s="799">
        <f t="shared" si="8"/>
        <v>270000</v>
      </c>
      <c r="I313" s="1018"/>
      <c r="J313" s="1018"/>
    </row>
    <row r="314" spans="1:10" ht="19.5" customHeight="1">
      <c r="A314" s="1028">
        <v>27</v>
      </c>
      <c r="B314" s="726" t="s">
        <v>2734</v>
      </c>
      <c r="C314" s="726">
        <v>1983</v>
      </c>
      <c r="D314" s="726" t="s">
        <v>2489</v>
      </c>
      <c r="E314" s="799">
        <v>270000</v>
      </c>
      <c r="F314" s="799"/>
      <c r="G314" s="1056"/>
      <c r="H314" s="799">
        <f t="shared" si="8"/>
        <v>270000</v>
      </c>
      <c r="I314" s="1018"/>
      <c r="J314" s="1018"/>
    </row>
    <row r="315" spans="1:13" s="14" customFormat="1" ht="19.5" customHeight="1">
      <c r="A315" s="1253">
        <v>28</v>
      </c>
      <c r="B315" s="1248" t="s">
        <v>1426</v>
      </c>
      <c r="C315" s="1248">
        <v>1940</v>
      </c>
      <c r="D315" s="1248" t="s">
        <v>2462</v>
      </c>
      <c r="E315" s="1249">
        <v>270000</v>
      </c>
      <c r="F315" s="1249"/>
      <c r="G315" s="1254">
        <v>270000</v>
      </c>
      <c r="H315" s="1249">
        <f>G315+E315</f>
        <v>540000</v>
      </c>
      <c r="I315" s="1255"/>
      <c r="J315" s="1255"/>
      <c r="M315" s="1256"/>
    </row>
    <row r="316" spans="1:10" ht="19.5" customHeight="1">
      <c r="A316" s="1013"/>
      <c r="B316" s="1025" t="s">
        <v>2672</v>
      </c>
      <c r="C316" s="726"/>
      <c r="D316" s="726"/>
      <c r="E316" s="1046">
        <f>SUM(E288:E314)</f>
        <v>7290000</v>
      </c>
      <c r="F316" s="1047"/>
      <c r="G316" s="1046">
        <v>270000</v>
      </c>
      <c r="H316" s="1046">
        <f>SUM(H288:H315)</f>
        <v>7830000</v>
      </c>
      <c r="I316" s="1018"/>
      <c r="J316" s="1018"/>
    </row>
    <row r="317" spans="1:10" ht="19.5" customHeight="1">
      <c r="A317" s="409"/>
      <c r="B317" s="1660" t="s">
        <v>586</v>
      </c>
      <c r="C317" s="1661"/>
      <c r="D317" s="1661"/>
      <c r="E317" s="1661"/>
      <c r="F317" s="1661"/>
      <c r="G317" s="1661"/>
      <c r="H317" s="1661"/>
      <c r="I317" s="1661"/>
      <c r="J317" s="1662"/>
    </row>
    <row r="318" spans="1:10" ht="19.5" customHeight="1">
      <c r="A318" s="409">
        <v>1</v>
      </c>
      <c r="B318" s="1592"/>
      <c r="C318" s="1593"/>
      <c r="D318" s="1593"/>
      <c r="E318" s="799"/>
      <c r="F318" s="799"/>
      <c r="G318" s="799"/>
      <c r="H318" s="799"/>
      <c r="I318" s="950"/>
      <c r="J318" s="951"/>
    </row>
    <row r="319" spans="1:11" ht="19.5" customHeight="1">
      <c r="A319" s="1028"/>
      <c r="B319" s="1677" t="s">
        <v>2672</v>
      </c>
      <c r="C319" s="1678"/>
      <c r="D319" s="1679"/>
      <c r="E319" s="1059">
        <f>SUM(E318:E318)</f>
        <v>0</v>
      </c>
      <c r="F319" s="1040"/>
      <c r="G319" s="1060"/>
      <c r="H319" s="1040">
        <f>SUM(H318:H318)</f>
        <v>0</v>
      </c>
      <c r="I319" s="1018"/>
      <c r="J319" s="1018"/>
      <c r="K319" s="171" t="s">
        <v>1297</v>
      </c>
    </row>
    <row r="320" spans="1:10" ht="19.5" customHeight="1">
      <c r="A320" s="1028"/>
      <c r="B320" s="1061" t="s">
        <v>2735</v>
      </c>
      <c r="C320" s="1061"/>
      <c r="D320" s="802"/>
      <c r="E320" s="1059">
        <f>E316+E286+E282+E272+E265+E248+E221+E216+E164+E47+E41+E30+E17+E12+E319</f>
        <v>105165000</v>
      </c>
      <c r="F320" s="1059"/>
      <c r="G320" s="1257">
        <f>G316+G286+G282+G272+G265+G248+G221+G216+G164+G47+G41+G30+G17+G12+G319</f>
        <v>3240000</v>
      </c>
      <c r="H320" s="1059">
        <f>H316+H286+H282+H272+H265+H248+H221+H216+H164+H47+H41+H30+H17+H12+H319</f>
        <v>108675000</v>
      </c>
      <c r="I320" s="802"/>
      <c r="J320" s="802"/>
    </row>
    <row r="321" spans="1:10" ht="19.5" customHeight="1">
      <c r="A321" s="1062"/>
      <c r="B321" s="1680" t="s">
        <v>1050</v>
      </c>
      <c r="C321" s="1680"/>
      <c r="D321" s="1680"/>
      <c r="E321" s="1680"/>
      <c r="F321" s="1680"/>
      <c r="G321" s="1680"/>
      <c r="H321" s="1680"/>
      <c r="I321" s="1680"/>
      <c r="J321" s="540"/>
    </row>
    <row r="322" spans="1:10" ht="19.5" customHeight="1">
      <c r="A322" s="535"/>
      <c r="B322" s="403"/>
      <c r="C322" s="536"/>
      <c r="D322" s="1656" t="s">
        <v>1051</v>
      </c>
      <c r="E322" s="1656"/>
      <c r="F322" s="1656"/>
      <c r="G322" s="1656"/>
      <c r="H322" s="1656"/>
      <c r="I322" s="1656"/>
      <c r="J322" s="1656"/>
    </row>
    <row r="323" spans="1:10" ht="19.5" customHeight="1">
      <c r="A323" s="535"/>
      <c r="B323" s="222" t="s">
        <v>2393</v>
      </c>
      <c r="C323" s="536"/>
      <c r="D323" s="222" t="s">
        <v>2736</v>
      </c>
      <c r="E323" s="222" t="s">
        <v>1287</v>
      </c>
      <c r="F323" s="222"/>
      <c r="G323" s="222"/>
      <c r="H323" s="222"/>
      <c r="I323" s="222"/>
      <c r="J323" s="537"/>
    </row>
    <row r="324" spans="1:10" ht="19.5" customHeight="1">
      <c r="A324" s="535"/>
      <c r="B324" s="539"/>
      <c r="C324" s="536"/>
      <c r="D324" s="380"/>
      <c r="E324" s="539"/>
      <c r="F324" s="539"/>
      <c r="G324" s="539"/>
      <c r="H324" s="539"/>
      <c r="I324" s="539"/>
      <c r="J324" s="539"/>
    </row>
    <row r="325" spans="1:10" ht="19.5" customHeight="1">
      <c r="A325" s="535"/>
      <c r="B325" s="539"/>
      <c r="C325" s="536"/>
      <c r="D325" s="380"/>
      <c r="E325" s="539"/>
      <c r="F325" s="539"/>
      <c r="G325" s="539"/>
      <c r="H325" s="539"/>
      <c r="I325" s="539"/>
      <c r="J325" s="539"/>
    </row>
    <row r="326" spans="1:10" ht="19.5" customHeight="1">
      <c r="A326" s="535"/>
      <c r="B326" s="539"/>
      <c r="C326" s="536"/>
      <c r="D326" s="380"/>
      <c r="E326" s="539"/>
      <c r="F326" s="539"/>
      <c r="G326" s="539"/>
      <c r="H326" s="539"/>
      <c r="I326" s="539"/>
      <c r="J326" s="539"/>
    </row>
    <row r="327" spans="1:10" ht="19.5" customHeight="1">
      <c r="A327" s="1676" t="s">
        <v>2067</v>
      </c>
      <c r="B327" s="1676"/>
      <c r="C327" s="1676"/>
      <c r="D327" s="1676" t="s">
        <v>909</v>
      </c>
      <c r="E327" s="1676"/>
      <c r="F327" s="1481"/>
      <c r="G327" s="1481"/>
      <c r="H327" s="1481"/>
      <c r="I327" s="540"/>
      <c r="J327" s="540"/>
    </row>
    <row r="328" spans="1:10" ht="19.5" customHeight="1">
      <c r="A328" s="1444" t="s">
        <v>585</v>
      </c>
      <c r="B328" s="1444"/>
      <c r="C328" s="1444"/>
      <c r="D328" s="1444"/>
      <c r="E328" s="1444"/>
      <c r="F328" s="1444"/>
      <c r="G328" s="1444"/>
      <c r="H328" s="1444"/>
      <c r="I328" s="1444"/>
      <c r="J328" s="1444"/>
    </row>
    <row r="329" spans="1:10" ht="19.5" customHeight="1">
      <c r="A329" s="535"/>
      <c r="B329" s="222" t="s">
        <v>1817</v>
      </c>
      <c r="C329" s="222" t="s">
        <v>1818</v>
      </c>
      <c r="D329" s="222"/>
      <c r="E329" s="222"/>
      <c r="F329" s="222"/>
      <c r="G329" s="222"/>
      <c r="H329" s="222"/>
      <c r="I329" s="223"/>
      <c r="J329" s="221"/>
    </row>
    <row r="330" spans="1:10" ht="19.5" customHeight="1">
      <c r="A330" s="535"/>
      <c r="B330" s="540"/>
      <c r="C330" s="540"/>
      <c r="D330" s="540"/>
      <c r="E330" s="540"/>
      <c r="F330" s="540"/>
      <c r="G330" s="541"/>
      <c r="H330" s="541"/>
      <c r="I330" s="540"/>
      <c r="J330" s="540"/>
    </row>
    <row r="331" spans="1:10" ht="19.5" customHeight="1">
      <c r="A331" s="535"/>
      <c r="B331" s="540"/>
      <c r="C331" s="540"/>
      <c r="D331" s="540"/>
      <c r="E331" s="540"/>
      <c r="F331" s="540"/>
      <c r="G331" s="541"/>
      <c r="H331" s="541"/>
      <c r="I331" s="540"/>
      <c r="J331" s="540"/>
    </row>
    <row r="332" spans="1:10" ht="19.5" customHeight="1">
      <c r="A332" s="535"/>
      <c r="B332" s="540"/>
      <c r="C332" s="540"/>
      <c r="D332" s="540"/>
      <c r="E332" s="540"/>
      <c r="F332" s="540"/>
      <c r="G332" s="541"/>
      <c r="H332" s="541"/>
      <c r="I332" s="540"/>
      <c r="J332" s="540"/>
    </row>
    <row r="333" spans="1:10" ht="19.5" customHeight="1">
      <c r="A333" s="535"/>
      <c r="B333" s="540"/>
      <c r="C333" s="540"/>
      <c r="D333" s="540"/>
      <c r="E333" s="540"/>
      <c r="F333" s="540"/>
      <c r="G333" s="541"/>
      <c r="H333" s="541"/>
      <c r="I333" s="540"/>
      <c r="J333" s="540"/>
    </row>
    <row r="334" spans="1:10" ht="19.5" customHeight="1">
      <c r="A334" s="1063"/>
      <c r="B334" s="1064"/>
      <c r="C334" s="1064"/>
      <c r="D334" s="1064"/>
      <c r="E334" s="1064"/>
      <c r="F334" s="1064"/>
      <c r="G334" s="1065"/>
      <c r="H334" s="1065"/>
      <c r="I334" s="1064"/>
      <c r="J334" s="1064"/>
    </row>
    <row r="335" spans="1:10" ht="19.5" customHeight="1">
      <c r="A335" s="1063"/>
      <c r="F335" s="1064"/>
      <c r="G335" s="1065"/>
      <c r="H335" s="1065"/>
      <c r="I335" s="1064"/>
      <c r="J335" s="1064"/>
    </row>
    <row r="336" spans="1:10" ht="19.5" customHeight="1">
      <c r="A336" s="1063" t="s">
        <v>854</v>
      </c>
      <c r="F336" s="1064"/>
      <c r="G336" s="1065"/>
      <c r="H336" s="1065"/>
      <c r="I336" s="1064"/>
      <c r="J336" s="1064"/>
    </row>
  </sheetData>
  <mergeCells count="38">
    <mergeCell ref="A5:A7"/>
    <mergeCell ref="B5:B7"/>
    <mergeCell ref="C5:C7"/>
    <mergeCell ref="D5:D7"/>
    <mergeCell ref="A1:C1"/>
    <mergeCell ref="A2:C2"/>
    <mergeCell ref="B3:J3"/>
    <mergeCell ref="B4:I4"/>
    <mergeCell ref="F6:F7"/>
    <mergeCell ref="E5:E7"/>
    <mergeCell ref="H5:H7"/>
    <mergeCell ref="F5:G5"/>
    <mergeCell ref="G6:G7"/>
    <mergeCell ref="B266:J266"/>
    <mergeCell ref="B273:J273"/>
    <mergeCell ref="B42:J42"/>
    <mergeCell ref="B48:J48"/>
    <mergeCell ref="B165:J165"/>
    <mergeCell ref="I5:I7"/>
    <mergeCell ref="J5:J7"/>
    <mergeCell ref="A283:J283"/>
    <mergeCell ref="B217:J217"/>
    <mergeCell ref="B222:J222"/>
    <mergeCell ref="B18:J18"/>
    <mergeCell ref="A30:C30"/>
    <mergeCell ref="B31:J31"/>
    <mergeCell ref="B249:J249"/>
    <mergeCell ref="B8:J8"/>
    <mergeCell ref="B319:D319"/>
    <mergeCell ref="B321:I321"/>
    <mergeCell ref="B287:J287"/>
    <mergeCell ref="B317:J317"/>
    <mergeCell ref="B318:D318"/>
    <mergeCell ref="A328:J328"/>
    <mergeCell ref="D322:J322"/>
    <mergeCell ref="A327:C327"/>
    <mergeCell ref="D327:E327"/>
    <mergeCell ref="F327:H327"/>
  </mergeCells>
  <printOptions/>
  <pageMargins left="0.4" right="0.21" top="0.27" bottom="0.26" header="0.25" footer="0.2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28"/>
  <sheetViews>
    <sheetView tabSelected="1" workbookViewId="0" topLeftCell="A1">
      <selection activeCell="A418" sqref="A418:J418"/>
    </sheetView>
  </sheetViews>
  <sheetFormatPr defaultColWidth="9.00390625" defaultRowHeight="19.5" customHeight="1"/>
  <cols>
    <col min="1" max="1" width="6.125" style="423" customWidth="1"/>
    <col min="2" max="2" width="20.75390625" style="489" customWidth="1"/>
    <col min="3" max="3" width="5.75390625" style="423" customWidth="1"/>
    <col min="4" max="4" width="7.875" style="1066" customWidth="1"/>
    <col min="5" max="5" width="11.50390625" style="490" customWidth="1"/>
    <col min="6" max="6" width="5.25390625" style="423" customWidth="1"/>
    <col min="7" max="7" width="9.875" style="423" customWidth="1"/>
    <col min="8" max="8" width="11.625" style="490" customWidth="1"/>
    <col min="9" max="9" width="7.75390625" style="423" customWidth="1"/>
    <col min="10" max="10" width="8.625" style="423" customWidth="1"/>
    <col min="11" max="16384" width="9.00390625" style="423" customWidth="1"/>
  </cols>
  <sheetData>
    <row r="1" spans="1:2" ht="19.5" customHeight="1">
      <c r="A1" s="402" t="s">
        <v>2227</v>
      </c>
      <c r="B1" s="402"/>
    </row>
    <row r="2" spans="1:10" ht="19.5" customHeight="1">
      <c r="A2" s="1743" t="s">
        <v>634</v>
      </c>
      <c r="B2" s="1743"/>
      <c r="C2" s="1067"/>
      <c r="E2" s="1068"/>
      <c r="F2" s="1067"/>
      <c r="G2" s="1067"/>
      <c r="H2" s="1068"/>
      <c r="I2" s="1067"/>
      <c r="J2" s="1067"/>
    </row>
    <row r="3" spans="2:10" ht="19.5" customHeight="1">
      <c r="B3" s="1672" t="s">
        <v>1315</v>
      </c>
      <c r="C3" s="1672"/>
      <c r="D3" s="1672"/>
      <c r="E3" s="1672"/>
      <c r="F3" s="1672"/>
      <c r="G3" s="1672"/>
      <c r="H3" s="1672"/>
      <c r="I3" s="1672"/>
      <c r="J3" s="1672"/>
    </row>
    <row r="4" spans="1:12" ht="19.5" customHeight="1">
      <c r="A4" s="1746" t="s">
        <v>2525</v>
      </c>
      <c r="B4" s="1746"/>
      <c r="C4" s="1746"/>
      <c r="D4" s="1746"/>
      <c r="E4" s="1746"/>
      <c r="F4" s="1746"/>
      <c r="G4" s="1746"/>
      <c r="H4" s="1746"/>
      <c r="I4" s="1746"/>
      <c r="J4" s="1746"/>
      <c r="L4" s="423" t="s">
        <v>1297</v>
      </c>
    </row>
    <row r="5" spans="1:10" ht="19.5" customHeight="1">
      <c r="A5" s="1747" t="s">
        <v>1229</v>
      </c>
      <c r="B5" s="1738" t="s">
        <v>1230</v>
      </c>
      <c r="C5" s="1731" t="s">
        <v>1237</v>
      </c>
      <c r="D5" s="1736" t="s">
        <v>1239</v>
      </c>
      <c r="E5" s="1731" t="s">
        <v>1231</v>
      </c>
      <c r="F5" s="1744" t="s">
        <v>1232</v>
      </c>
      <c r="G5" s="1745"/>
      <c r="H5" s="1731" t="s">
        <v>1236</v>
      </c>
      <c r="I5" s="1738" t="s">
        <v>1235</v>
      </c>
      <c r="J5" s="1731" t="s">
        <v>1558</v>
      </c>
    </row>
    <row r="6" spans="1:10" ht="25.5" customHeight="1">
      <c r="A6" s="1747"/>
      <c r="B6" s="1739"/>
      <c r="C6" s="1732"/>
      <c r="D6" s="1737"/>
      <c r="E6" s="1732"/>
      <c r="F6" s="1070" t="s">
        <v>1715</v>
      </c>
      <c r="G6" s="1069" t="s">
        <v>1233</v>
      </c>
      <c r="H6" s="1732"/>
      <c r="I6" s="1739"/>
      <c r="J6" s="1732"/>
    </row>
    <row r="7" spans="1:10" ht="19.5" customHeight="1">
      <c r="A7" s="1740" t="s">
        <v>245</v>
      </c>
      <c r="B7" s="1741"/>
      <c r="C7" s="1741"/>
      <c r="D7" s="1741"/>
      <c r="E7" s="1741"/>
      <c r="F7" s="1741"/>
      <c r="G7" s="1741"/>
      <c r="H7" s="1741"/>
      <c r="I7" s="1741"/>
      <c r="J7" s="1742"/>
    </row>
    <row r="8" spans="1:10" ht="19.5" customHeight="1">
      <c r="A8" s="344">
        <v>1</v>
      </c>
      <c r="B8" s="529" t="s">
        <v>1089</v>
      </c>
      <c r="C8" s="1071">
        <v>2000</v>
      </c>
      <c r="D8" s="332" t="s">
        <v>248</v>
      </c>
      <c r="E8" s="1072">
        <v>405000</v>
      </c>
      <c r="F8" s="379"/>
      <c r="G8" s="1073"/>
      <c r="H8" s="1072">
        <f>E8+G8</f>
        <v>405000</v>
      </c>
      <c r="I8" s="344"/>
      <c r="J8" s="1071"/>
    </row>
    <row r="9" spans="1:10" ht="19.5" customHeight="1">
      <c r="A9" s="344">
        <v>2</v>
      </c>
      <c r="B9" s="529" t="s">
        <v>827</v>
      </c>
      <c r="C9" s="1071">
        <v>2002</v>
      </c>
      <c r="D9" s="1074" t="s">
        <v>828</v>
      </c>
      <c r="E9" s="1072">
        <v>405000</v>
      </c>
      <c r="F9" s="379"/>
      <c r="G9" s="1073"/>
      <c r="H9" s="1072">
        <f>E9+G9</f>
        <v>405000</v>
      </c>
      <c r="I9" s="1075"/>
      <c r="J9" s="1076"/>
    </row>
    <row r="10" spans="1:10" ht="19.5" customHeight="1">
      <c r="A10" s="1733" t="s">
        <v>1282</v>
      </c>
      <c r="B10" s="1734"/>
      <c r="C10" s="1734"/>
      <c r="D10" s="1735"/>
      <c r="E10" s="1077">
        <f>SUM(E8:E9)</f>
        <v>810000</v>
      </c>
      <c r="F10" s="379"/>
      <c r="G10" s="1073"/>
      <c r="H10" s="1077">
        <f>SUM(H8:H9)</f>
        <v>810000</v>
      </c>
      <c r="I10" s="344"/>
      <c r="J10" s="1071"/>
    </row>
    <row r="11" spans="1:10" ht="19.5" customHeight="1">
      <c r="A11" s="1725" t="s">
        <v>193</v>
      </c>
      <c r="B11" s="1726"/>
      <c r="C11" s="1726"/>
      <c r="D11" s="1726"/>
      <c r="E11" s="1726"/>
      <c r="F11" s="1726"/>
      <c r="G11" s="1726"/>
      <c r="H11" s="1726"/>
      <c r="I11" s="1726"/>
      <c r="J11" s="1727"/>
    </row>
    <row r="12" spans="1:10" ht="19.5" customHeight="1">
      <c r="A12" s="339">
        <v>1</v>
      </c>
      <c r="B12" s="330" t="s">
        <v>197</v>
      </c>
      <c r="C12" s="838">
        <v>1938</v>
      </c>
      <c r="D12" s="332" t="s">
        <v>198</v>
      </c>
      <c r="E12" s="378">
        <v>405000</v>
      </c>
      <c r="F12" s="333"/>
      <c r="G12" s="333"/>
      <c r="H12" s="342">
        <f>E12+G12</f>
        <v>405000</v>
      </c>
      <c r="I12" s="339"/>
      <c r="J12" s="344"/>
    </row>
    <row r="13" spans="1:10" ht="19.5" customHeight="1">
      <c r="A13" s="1720" t="s">
        <v>1282</v>
      </c>
      <c r="B13" s="1720"/>
      <c r="C13" s="1720"/>
      <c r="D13" s="1720"/>
      <c r="E13" s="337">
        <f>SUM(E12:E12)</f>
        <v>405000</v>
      </c>
      <c r="F13" s="338"/>
      <c r="G13" s="338"/>
      <c r="H13" s="337">
        <f>SUM(H12:H12)</f>
        <v>405000</v>
      </c>
      <c r="I13" s="339"/>
      <c r="J13" s="344"/>
    </row>
    <row r="14" spans="1:10" ht="19.5" customHeight="1">
      <c r="A14" s="1722" t="s">
        <v>199</v>
      </c>
      <c r="B14" s="1723"/>
      <c r="C14" s="1723"/>
      <c r="D14" s="1723"/>
      <c r="E14" s="1723"/>
      <c r="F14" s="1723"/>
      <c r="G14" s="1723"/>
      <c r="H14" s="1723"/>
      <c r="I14" s="1723"/>
      <c r="J14" s="1724"/>
    </row>
    <row r="15" spans="1:10" ht="19.5" customHeight="1">
      <c r="A15" s="339">
        <v>1</v>
      </c>
      <c r="B15" s="330" t="s">
        <v>2039</v>
      </c>
      <c r="C15" s="838">
        <v>1934</v>
      </c>
      <c r="D15" s="332" t="s">
        <v>196</v>
      </c>
      <c r="E15" s="378">
        <v>540000</v>
      </c>
      <c r="F15" s="333"/>
      <c r="G15" s="333"/>
      <c r="H15" s="342">
        <f>E15+G15</f>
        <v>540000</v>
      </c>
      <c r="I15" s="339"/>
      <c r="J15" s="344"/>
    </row>
    <row r="16" spans="1:10" ht="19.5" customHeight="1">
      <c r="A16" s="1720" t="s">
        <v>1282</v>
      </c>
      <c r="B16" s="1720"/>
      <c r="C16" s="1720"/>
      <c r="D16" s="1720"/>
      <c r="E16" s="337">
        <f>SUM(E15:E15)</f>
        <v>540000</v>
      </c>
      <c r="F16" s="338">
        <v>0</v>
      </c>
      <c r="G16" s="338">
        <f>SUM(G15:G15)</f>
        <v>0</v>
      </c>
      <c r="H16" s="337">
        <f>SUM(H15:H15)</f>
        <v>540000</v>
      </c>
      <c r="I16" s="339"/>
      <c r="J16" s="344"/>
    </row>
    <row r="17" spans="1:10" ht="19.5" customHeight="1">
      <c r="A17" s="1725" t="s">
        <v>2478</v>
      </c>
      <c r="B17" s="1726"/>
      <c r="C17" s="1726"/>
      <c r="D17" s="1726"/>
      <c r="E17" s="1726"/>
      <c r="F17" s="1726"/>
      <c r="G17" s="1726"/>
      <c r="H17" s="1726"/>
      <c r="I17" s="1726"/>
      <c r="J17" s="1727"/>
    </row>
    <row r="18" spans="1:10" ht="19.5" customHeight="1">
      <c r="A18" s="339">
        <v>1</v>
      </c>
      <c r="B18" s="330" t="s">
        <v>206</v>
      </c>
      <c r="C18" s="838">
        <v>1920</v>
      </c>
      <c r="D18" s="332" t="s">
        <v>207</v>
      </c>
      <c r="E18" s="378">
        <v>270000</v>
      </c>
      <c r="F18" s="333"/>
      <c r="G18" s="333"/>
      <c r="H18" s="342">
        <f aca="true" t="shared" si="0" ref="H18:H56">E18+G18</f>
        <v>270000</v>
      </c>
      <c r="I18" s="339"/>
      <c r="J18" s="344"/>
    </row>
    <row r="19" spans="1:10" ht="19.5" customHeight="1">
      <c r="A19" s="339">
        <v>2</v>
      </c>
      <c r="B19" s="330" t="s">
        <v>260</v>
      </c>
      <c r="C19" s="838">
        <v>1927</v>
      </c>
      <c r="D19" s="332" t="s">
        <v>207</v>
      </c>
      <c r="E19" s="378">
        <v>270000</v>
      </c>
      <c r="F19" s="333"/>
      <c r="G19" s="333"/>
      <c r="H19" s="342">
        <f t="shared" si="0"/>
        <v>270000</v>
      </c>
      <c r="I19" s="339"/>
      <c r="J19" s="344"/>
    </row>
    <row r="20" spans="1:10" ht="19.5" customHeight="1">
      <c r="A20" s="339">
        <v>3</v>
      </c>
      <c r="B20" s="330" t="s">
        <v>269</v>
      </c>
      <c r="C20" s="838">
        <v>1929</v>
      </c>
      <c r="D20" s="332" t="s">
        <v>207</v>
      </c>
      <c r="E20" s="378">
        <v>270000</v>
      </c>
      <c r="F20" s="333"/>
      <c r="G20" s="333"/>
      <c r="H20" s="342">
        <f t="shared" si="0"/>
        <v>270000</v>
      </c>
      <c r="I20" s="339"/>
      <c r="J20" s="344"/>
    </row>
    <row r="21" spans="1:10" ht="19.5" customHeight="1">
      <c r="A21" s="339">
        <v>4</v>
      </c>
      <c r="B21" s="330" t="s">
        <v>274</v>
      </c>
      <c r="C21" s="838">
        <v>1928</v>
      </c>
      <c r="D21" s="332" t="s">
        <v>207</v>
      </c>
      <c r="E21" s="378">
        <v>270000</v>
      </c>
      <c r="F21" s="333"/>
      <c r="G21" s="333"/>
      <c r="H21" s="342">
        <f t="shared" si="0"/>
        <v>270000</v>
      </c>
      <c r="I21" s="339"/>
      <c r="J21" s="344"/>
    </row>
    <row r="22" spans="1:10" ht="19.5" customHeight="1">
      <c r="A22" s="339">
        <v>5</v>
      </c>
      <c r="B22" s="330" t="s">
        <v>254</v>
      </c>
      <c r="C22" s="838">
        <v>1924</v>
      </c>
      <c r="D22" s="332" t="s">
        <v>194</v>
      </c>
      <c r="E22" s="378">
        <v>270000</v>
      </c>
      <c r="F22" s="333"/>
      <c r="G22" s="333"/>
      <c r="H22" s="342">
        <f t="shared" si="0"/>
        <v>270000</v>
      </c>
      <c r="I22" s="339"/>
      <c r="J22" s="344"/>
    </row>
    <row r="23" spans="1:10" ht="19.5" customHeight="1">
      <c r="A23" s="339">
        <v>6</v>
      </c>
      <c r="B23" s="330" t="s">
        <v>256</v>
      </c>
      <c r="C23" s="838">
        <v>1920</v>
      </c>
      <c r="D23" s="332" t="s">
        <v>194</v>
      </c>
      <c r="E23" s="378">
        <v>270000</v>
      </c>
      <c r="F23" s="333"/>
      <c r="G23" s="333"/>
      <c r="H23" s="342">
        <f t="shared" si="0"/>
        <v>270000</v>
      </c>
      <c r="I23" s="339"/>
      <c r="J23" s="344"/>
    </row>
    <row r="24" spans="1:10" ht="19.5" customHeight="1">
      <c r="A24" s="339">
        <v>7</v>
      </c>
      <c r="B24" s="330" t="s">
        <v>263</v>
      </c>
      <c r="C24" s="838">
        <v>1927</v>
      </c>
      <c r="D24" s="332" t="s">
        <v>194</v>
      </c>
      <c r="E24" s="378">
        <v>270000</v>
      </c>
      <c r="F24" s="333"/>
      <c r="G24" s="333"/>
      <c r="H24" s="342">
        <f t="shared" si="0"/>
        <v>270000</v>
      </c>
      <c r="I24" s="339"/>
      <c r="J24" s="344"/>
    </row>
    <row r="25" spans="1:10" ht="19.5" customHeight="1">
      <c r="A25" s="339">
        <v>8</v>
      </c>
      <c r="B25" s="330" t="s">
        <v>270</v>
      </c>
      <c r="C25" s="838">
        <v>1929</v>
      </c>
      <c r="D25" s="332" t="s">
        <v>194</v>
      </c>
      <c r="E25" s="378">
        <v>270000</v>
      </c>
      <c r="F25" s="333"/>
      <c r="G25" s="333"/>
      <c r="H25" s="342">
        <f t="shared" si="0"/>
        <v>270000</v>
      </c>
      <c r="I25" s="339"/>
      <c r="J25" s="344"/>
    </row>
    <row r="26" spans="1:10" ht="19.5" customHeight="1">
      <c r="A26" s="339">
        <v>9</v>
      </c>
      <c r="B26" s="330" t="s">
        <v>858</v>
      </c>
      <c r="C26" s="838">
        <v>1932</v>
      </c>
      <c r="D26" s="332" t="s">
        <v>194</v>
      </c>
      <c r="E26" s="378">
        <v>270000</v>
      </c>
      <c r="F26" s="333"/>
      <c r="G26" s="333"/>
      <c r="H26" s="342">
        <f t="shared" si="0"/>
        <v>270000</v>
      </c>
      <c r="I26" s="339"/>
      <c r="J26" s="344"/>
    </row>
    <row r="27" spans="1:10" ht="19.5" customHeight="1">
      <c r="A27" s="339">
        <v>10</v>
      </c>
      <c r="B27" s="330" t="s">
        <v>291</v>
      </c>
      <c r="C27" s="838">
        <v>1933</v>
      </c>
      <c r="D27" s="336" t="s">
        <v>194</v>
      </c>
      <c r="E27" s="378">
        <v>270000</v>
      </c>
      <c r="F27" s="333"/>
      <c r="G27" s="333"/>
      <c r="H27" s="342">
        <f t="shared" si="0"/>
        <v>270000</v>
      </c>
      <c r="I27" s="339"/>
      <c r="J27" s="344"/>
    </row>
    <row r="28" spans="1:10" ht="19.5" customHeight="1">
      <c r="A28" s="339">
        <v>11</v>
      </c>
      <c r="B28" s="341" t="s">
        <v>294</v>
      </c>
      <c r="C28" s="339">
        <v>1933</v>
      </c>
      <c r="D28" s="336" t="s">
        <v>194</v>
      </c>
      <c r="E28" s="378">
        <v>270000</v>
      </c>
      <c r="F28" s="333"/>
      <c r="G28" s="333"/>
      <c r="H28" s="342">
        <f t="shared" si="0"/>
        <v>270000</v>
      </c>
      <c r="I28" s="344"/>
      <c r="J28" s="344"/>
    </row>
    <row r="29" spans="1:10" ht="19.5" customHeight="1">
      <c r="A29" s="339">
        <v>12</v>
      </c>
      <c r="B29" s="341" t="s">
        <v>301</v>
      </c>
      <c r="C29" s="344">
        <v>1934</v>
      </c>
      <c r="D29" s="336" t="s">
        <v>194</v>
      </c>
      <c r="E29" s="378">
        <v>270000</v>
      </c>
      <c r="F29" s="333"/>
      <c r="G29" s="333"/>
      <c r="H29" s="342">
        <f t="shared" si="0"/>
        <v>270000</v>
      </c>
      <c r="I29" s="344"/>
      <c r="J29" s="344"/>
    </row>
    <row r="30" spans="1:10" ht="19.5" customHeight="1">
      <c r="A30" s="339">
        <v>13</v>
      </c>
      <c r="B30" s="341" t="s">
        <v>302</v>
      </c>
      <c r="C30" s="339">
        <v>1934</v>
      </c>
      <c r="D30" s="336" t="s">
        <v>194</v>
      </c>
      <c r="E30" s="378">
        <v>270000</v>
      </c>
      <c r="F30" s="333"/>
      <c r="G30" s="333"/>
      <c r="H30" s="342">
        <f t="shared" si="0"/>
        <v>270000</v>
      </c>
      <c r="I30" s="344"/>
      <c r="J30" s="344"/>
    </row>
    <row r="31" spans="1:10" ht="19.5" customHeight="1">
      <c r="A31" s="339">
        <v>14</v>
      </c>
      <c r="B31" s="529" t="s">
        <v>305</v>
      </c>
      <c r="C31" s="344">
        <v>1934</v>
      </c>
      <c r="D31" s="336" t="s">
        <v>194</v>
      </c>
      <c r="E31" s="378">
        <v>270000</v>
      </c>
      <c r="F31" s="1073"/>
      <c r="G31" s="333"/>
      <c r="H31" s="342">
        <f t="shared" si="0"/>
        <v>270000</v>
      </c>
      <c r="I31" s="344"/>
      <c r="J31" s="344"/>
    </row>
    <row r="32" spans="1:10" ht="19.5" customHeight="1">
      <c r="A32" s="339">
        <v>15</v>
      </c>
      <c r="B32" s="529" t="s">
        <v>918</v>
      </c>
      <c r="C32" s="344">
        <v>1935</v>
      </c>
      <c r="D32" s="336" t="s">
        <v>194</v>
      </c>
      <c r="E32" s="378">
        <v>270000</v>
      </c>
      <c r="F32" s="1073"/>
      <c r="G32" s="333"/>
      <c r="H32" s="342">
        <f t="shared" si="0"/>
        <v>270000</v>
      </c>
      <c r="I32" s="344"/>
      <c r="J32" s="344"/>
    </row>
    <row r="33" spans="1:10" ht="19.5" customHeight="1">
      <c r="A33" s="339">
        <v>16</v>
      </c>
      <c r="B33" s="330" t="s">
        <v>259</v>
      </c>
      <c r="C33" s="838">
        <v>1925</v>
      </c>
      <c r="D33" s="332" t="s">
        <v>246</v>
      </c>
      <c r="E33" s="378">
        <v>270000</v>
      </c>
      <c r="F33" s="333"/>
      <c r="G33" s="333"/>
      <c r="H33" s="342">
        <f t="shared" si="0"/>
        <v>270000</v>
      </c>
      <c r="I33" s="339"/>
      <c r="J33" s="344"/>
    </row>
    <row r="34" spans="1:10" ht="19.5" customHeight="1">
      <c r="A34" s="339">
        <v>17</v>
      </c>
      <c r="B34" s="330" t="s">
        <v>265</v>
      </c>
      <c r="C34" s="838">
        <v>1929</v>
      </c>
      <c r="D34" s="332" t="s">
        <v>246</v>
      </c>
      <c r="E34" s="378">
        <v>270000</v>
      </c>
      <c r="F34" s="333"/>
      <c r="G34" s="333"/>
      <c r="H34" s="342">
        <f t="shared" si="0"/>
        <v>270000</v>
      </c>
      <c r="I34" s="339"/>
      <c r="J34" s="344"/>
    </row>
    <row r="35" spans="1:10" ht="19.5" customHeight="1">
      <c r="A35" s="339">
        <v>18</v>
      </c>
      <c r="B35" s="330" t="s">
        <v>266</v>
      </c>
      <c r="C35" s="838">
        <v>1927</v>
      </c>
      <c r="D35" s="332" t="s">
        <v>246</v>
      </c>
      <c r="E35" s="378">
        <v>270000</v>
      </c>
      <c r="F35" s="333"/>
      <c r="G35" s="333"/>
      <c r="H35" s="342">
        <f t="shared" si="0"/>
        <v>270000</v>
      </c>
      <c r="I35" s="339"/>
      <c r="J35" s="344"/>
    </row>
    <row r="36" spans="1:10" ht="19.5" customHeight="1">
      <c r="A36" s="339">
        <v>19</v>
      </c>
      <c r="B36" s="330" t="s">
        <v>267</v>
      </c>
      <c r="C36" s="838">
        <v>1927</v>
      </c>
      <c r="D36" s="332" t="s">
        <v>246</v>
      </c>
      <c r="E36" s="378">
        <v>270000</v>
      </c>
      <c r="F36" s="333"/>
      <c r="G36" s="333"/>
      <c r="H36" s="342">
        <f t="shared" si="0"/>
        <v>270000</v>
      </c>
      <c r="I36" s="339"/>
      <c r="J36" s="344"/>
    </row>
    <row r="37" spans="1:10" ht="19.5" customHeight="1">
      <c r="A37" s="339">
        <v>20</v>
      </c>
      <c r="B37" s="330" t="s">
        <v>2268</v>
      </c>
      <c r="C37" s="838">
        <v>1927</v>
      </c>
      <c r="D37" s="332" t="s">
        <v>246</v>
      </c>
      <c r="E37" s="378">
        <v>270000</v>
      </c>
      <c r="F37" s="333"/>
      <c r="G37" s="333"/>
      <c r="H37" s="342">
        <f t="shared" si="0"/>
        <v>270000</v>
      </c>
      <c r="I37" s="339"/>
      <c r="J37" s="344"/>
    </row>
    <row r="38" spans="1:10" ht="19.5" customHeight="1">
      <c r="A38" s="339">
        <v>21</v>
      </c>
      <c r="B38" s="330" t="s">
        <v>271</v>
      </c>
      <c r="C38" s="838">
        <v>1929</v>
      </c>
      <c r="D38" s="332" t="s">
        <v>246</v>
      </c>
      <c r="E38" s="378">
        <v>270000</v>
      </c>
      <c r="F38" s="333"/>
      <c r="G38" s="333"/>
      <c r="H38" s="342">
        <f t="shared" si="0"/>
        <v>270000</v>
      </c>
      <c r="I38" s="339"/>
      <c r="J38" s="344"/>
    </row>
    <row r="39" spans="1:10" ht="19.5" customHeight="1">
      <c r="A39" s="339">
        <v>22</v>
      </c>
      <c r="B39" s="341" t="s">
        <v>295</v>
      </c>
      <c r="C39" s="339">
        <v>1934</v>
      </c>
      <c r="D39" s="336" t="s">
        <v>246</v>
      </c>
      <c r="E39" s="378">
        <v>270000</v>
      </c>
      <c r="F39" s="333"/>
      <c r="G39" s="333"/>
      <c r="H39" s="342">
        <f t="shared" si="0"/>
        <v>270000</v>
      </c>
      <c r="I39" s="344"/>
      <c r="J39" s="344"/>
    </row>
    <row r="40" spans="1:10" ht="19.5" customHeight="1">
      <c r="A40" s="339">
        <v>23</v>
      </c>
      <c r="B40" s="341" t="s">
        <v>296</v>
      </c>
      <c r="C40" s="339">
        <v>1934</v>
      </c>
      <c r="D40" s="336" t="s">
        <v>246</v>
      </c>
      <c r="E40" s="378">
        <v>270000</v>
      </c>
      <c r="F40" s="333"/>
      <c r="G40" s="333"/>
      <c r="H40" s="342">
        <f t="shared" si="0"/>
        <v>270000</v>
      </c>
      <c r="I40" s="339"/>
      <c r="J40" s="344"/>
    </row>
    <row r="41" spans="1:10" ht="19.5" customHeight="1">
      <c r="A41" s="339">
        <v>24</v>
      </c>
      <c r="B41" s="330" t="s">
        <v>115</v>
      </c>
      <c r="C41" s="838">
        <v>1932</v>
      </c>
      <c r="D41" s="332" t="s">
        <v>222</v>
      </c>
      <c r="E41" s="378">
        <v>270000</v>
      </c>
      <c r="F41" s="333"/>
      <c r="G41" s="333"/>
      <c r="H41" s="342">
        <f t="shared" si="0"/>
        <v>270000</v>
      </c>
      <c r="I41" s="339"/>
      <c r="J41" s="344"/>
    </row>
    <row r="42" spans="1:10" ht="19.5" customHeight="1">
      <c r="A42" s="339">
        <v>25</v>
      </c>
      <c r="B42" s="529" t="s">
        <v>300</v>
      </c>
      <c r="C42" s="344">
        <v>1935</v>
      </c>
      <c r="D42" s="336" t="s">
        <v>222</v>
      </c>
      <c r="E42" s="378">
        <v>270000</v>
      </c>
      <c r="F42" s="1073"/>
      <c r="G42" s="333"/>
      <c r="H42" s="342">
        <f t="shared" si="0"/>
        <v>270000</v>
      </c>
      <c r="I42" s="344"/>
      <c r="J42" s="344"/>
    </row>
    <row r="43" spans="1:10" ht="19.5" customHeight="1">
      <c r="A43" s="339">
        <v>26</v>
      </c>
      <c r="B43" s="330" t="s">
        <v>2280</v>
      </c>
      <c r="C43" s="838">
        <v>1916</v>
      </c>
      <c r="D43" s="332" t="s">
        <v>200</v>
      </c>
      <c r="E43" s="378">
        <v>270000</v>
      </c>
      <c r="F43" s="333"/>
      <c r="G43" s="333"/>
      <c r="H43" s="342">
        <f t="shared" si="0"/>
        <v>270000</v>
      </c>
      <c r="I43" s="339"/>
      <c r="J43" s="344"/>
    </row>
    <row r="44" spans="1:10" ht="19.5" customHeight="1">
      <c r="A44" s="339">
        <v>27</v>
      </c>
      <c r="B44" s="330" t="s">
        <v>247</v>
      </c>
      <c r="C44" s="838">
        <v>1918</v>
      </c>
      <c r="D44" s="332" t="s">
        <v>200</v>
      </c>
      <c r="E44" s="378">
        <v>270000</v>
      </c>
      <c r="F44" s="333"/>
      <c r="G44" s="333"/>
      <c r="H44" s="342">
        <f t="shared" si="0"/>
        <v>270000</v>
      </c>
      <c r="I44" s="339"/>
      <c r="J44" s="344"/>
    </row>
    <row r="45" spans="1:10" ht="19.5" customHeight="1">
      <c r="A45" s="339">
        <v>28</v>
      </c>
      <c r="B45" s="330" t="s">
        <v>253</v>
      </c>
      <c r="C45" s="838">
        <v>1923</v>
      </c>
      <c r="D45" s="332" t="s">
        <v>200</v>
      </c>
      <c r="E45" s="378">
        <v>270000</v>
      </c>
      <c r="F45" s="333"/>
      <c r="G45" s="333"/>
      <c r="H45" s="342">
        <f t="shared" si="0"/>
        <v>270000</v>
      </c>
      <c r="I45" s="339"/>
      <c r="J45" s="344"/>
    </row>
    <row r="46" spans="1:10" ht="19.5" customHeight="1">
      <c r="A46" s="339">
        <v>29</v>
      </c>
      <c r="B46" s="330" t="s">
        <v>258</v>
      </c>
      <c r="C46" s="838">
        <v>1925</v>
      </c>
      <c r="D46" s="332" t="s">
        <v>200</v>
      </c>
      <c r="E46" s="378">
        <v>270000</v>
      </c>
      <c r="F46" s="333"/>
      <c r="G46" s="333"/>
      <c r="H46" s="342">
        <f t="shared" si="0"/>
        <v>270000</v>
      </c>
      <c r="I46" s="339"/>
      <c r="J46" s="344"/>
    </row>
    <row r="47" spans="1:10" ht="19.5" customHeight="1">
      <c r="A47" s="339">
        <v>30</v>
      </c>
      <c r="B47" s="330" t="s">
        <v>261</v>
      </c>
      <c r="C47" s="838">
        <v>1930</v>
      </c>
      <c r="D47" s="332" t="s">
        <v>200</v>
      </c>
      <c r="E47" s="378">
        <v>270000</v>
      </c>
      <c r="F47" s="333"/>
      <c r="G47" s="333"/>
      <c r="H47" s="342">
        <f t="shared" si="0"/>
        <v>270000</v>
      </c>
      <c r="I47" s="339"/>
      <c r="J47" s="344"/>
    </row>
    <row r="48" spans="1:10" ht="19.5" customHeight="1">
      <c r="A48" s="339">
        <v>31</v>
      </c>
      <c r="B48" s="330" t="s">
        <v>2176</v>
      </c>
      <c r="C48" s="838">
        <v>1930</v>
      </c>
      <c r="D48" s="332" t="s">
        <v>200</v>
      </c>
      <c r="E48" s="378">
        <v>270000</v>
      </c>
      <c r="F48" s="333"/>
      <c r="G48" s="333"/>
      <c r="H48" s="342">
        <f t="shared" si="0"/>
        <v>270000</v>
      </c>
      <c r="I48" s="339"/>
      <c r="J48" s="344"/>
    </row>
    <row r="49" spans="1:10" ht="19.5" customHeight="1">
      <c r="A49" s="339">
        <v>32</v>
      </c>
      <c r="B49" s="330" t="s">
        <v>206</v>
      </c>
      <c r="C49" s="838">
        <v>1933</v>
      </c>
      <c r="D49" s="332" t="s">
        <v>195</v>
      </c>
      <c r="E49" s="378">
        <v>270000</v>
      </c>
      <c r="F49" s="333"/>
      <c r="G49" s="333"/>
      <c r="H49" s="342">
        <f t="shared" si="0"/>
        <v>270000</v>
      </c>
      <c r="I49" s="339"/>
      <c r="J49" s="344"/>
    </row>
    <row r="50" spans="1:10" ht="19.5" customHeight="1">
      <c r="A50" s="339">
        <v>33</v>
      </c>
      <c r="B50" s="330" t="s">
        <v>268</v>
      </c>
      <c r="C50" s="838">
        <v>1929</v>
      </c>
      <c r="D50" s="332" t="s">
        <v>195</v>
      </c>
      <c r="E50" s="378">
        <v>270000</v>
      </c>
      <c r="F50" s="333"/>
      <c r="G50" s="333"/>
      <c r="H50" s="342">
        <f t="shared" si="0"/>
        <v>270000</v>
      </c>
      <c r="I50" s="339"/>
      <c r="J50" s="344"/>
    </row>
    <row r="51" spans="1:10" ht="19.5" customHeight="1">
      <c r="A51" s="339">
        <v>34</v>
      </c>
      <c r="B51" s="330" t="s">
        <v>261</v>
      </c>
      <c r="C51" s="838">
        <v>1930</v>
      </c>
      <c r="D51" s="332" t="s">
        <v>195</v>
      </c>
      <c r="E51" s="378">
        <v>270000</v>
      </c>
      <c r="F51" s="333"/>
      <c r="G51" s="333"/>
      <c r="H51" s="342">
        <f t="shared" si="0"/>
        <v>270000</v>
      </c>
      <c r="I51" s="339"/>
      <c r="J51" s="344"/>
    </row>
    <row r="52" spans="1:10" ht="19.5" customHeight="1">
      <c r="A52" s="339">
        <v>35</v>
      </c>
      <c r="B52" s="330" t="s">
        <v>277</v>
      </c>
      <c r="C52" s="838">
        <v>1931</v>
      </c>
      <c r="D52" s="332" t="s">
        <v>195</v>
      </c>
      <c r="E52" s="378">
        <v>270000</v>
      </c>
      <c r="F52" s="333"/>
      <c r="G52" s="333"/>
      <c r="H52" s="342">
        <f t="shared" si="0"/>
        <v>270000</v>
      </c>
      <c r="I52" s="339"/>
      <c r="J52" s="344"/>
    </row>
    <row r="53" spans="1:10" ht="19.5" customHeight="1">
      <c r="A53" s="339">
        <v>36</v>
      </c>
      <c r="B53" s="330" t="s">
        <v>1431</v>
      </c>
      <c r="C53" s="838">
        <v>1932</v>
      </c>
      <c r="D53" s="332" t="s">
        <v>195</v>
      </c>
      <c r="E53" s="378">
        <v>270000</v>
      </c>
      <c r="F53" s="333"/>
      <c r="G53" s="333"/>
      <c r="H53" s="342">
        <f t="shared" si="0"/>
        <v>270000</v>
      </c>
      <c r="I53" s="339"/>
      <c r="J53" s="344"/>
    </row>
    <row r="54" spans="1:10" ht="19.5" customHeight="1">
      <c r="A54" s="339">
        <v>37</v>
      </c>
      <c r="B54" s="341" t="s">
        <v>293</v>
      </c>
      <c r="C54" s="339">
        <v>1934</v>
      </c>
      <c r="D54" s="336" t="s">
        <v>195</v>
      </c>
      <c r="E54" s="378">
        <v>270000</v>
      </c>
      <c r="F54" s="333"/>
      <c r="G54" s="333"/>
      <c r="H54" s="342">
        <f t="shared" si="0"/>
        <v>270000</v>
      </c>
      <c r="I54" s="344"/>
      <c r="J54" s="344"/>
    </row>
    <row r="55" spans="1:10" ht="19.5" customHeight="1">
      <c r="A55" s="339">
        <v>38</v>
      </c>
      <c r="B55" s="341" t="s">
        <v>1076</v>
      </c>
      <c r="C55" s="344">
        <v>1934</v>
      </c>
      <c r="D55" s="336" t="s">
        <v>195</v>
      </c>
      <c r="E55" s="378">
        <v>270000</v>
      </c>
      <c r="F55" s="333"/>
      <c r="G55" s="333"/>
      <c r="H55" s="342">
        <f t="shared" si="0"/>
        <v>270000</v>
      </c>
      <c r="I55" s="344"/>
      <c r="J55" s="344"/>
    </row>
    <row r="56" spans="1:10" ht="19.5" customHeight="1">
      <c r="A56" s="339">
        <v>39</v>
      </c>
      <c r="B56" s="529" t="s">
        <v>1079</v>
      </c>
      <c r="C56" s="344">
        <v>1935</v>
      </c>
      <c r="D56" s="336" t="s">
        <v>195</v>
      </c>
      <c r="E56" s="378">
        <v>270000</v>
      </c>
      <c r="F56" s="1073"/>
      <c r="G56" s="333"/>
      <c r="H56" s="342">
        <f t="shared" si="0"/>
        <v>270000</v>
      </c>
      <c r="I56" s="344"/>
      <c r="J56" s="344"/>
    </row>
    <row r="57" spans="1:10" ht="19.5" customHeight="1">
      <c r="A57" s="339">
        <v>40</v>
      </c>
      <c r="B57" s="529" t="s">
        <v>81</v>
      </c>
      <c r="C57" s="344">
        <v>1936</v>
      </c>
      <c r="D57" s="336" t="s">
        <v>195</v>
      </c>
      <c r="E57" s="378">
        <v>270000</v>
      </c>
      <c r="F57" s="1073"/>
      <c r="G57" s="1081"/>
      <c r="H57" s="342">
        <f>E57+G57</f>
        <v>270000</v>
      </c>
      <c r="I57" s="1075"/>
      <c r="J57" s="1075"/>
    </row>
    <row r="58" spans="1:10" ht="19.5" customHeight="1">
      <c r="A58" s="339">
        <v>41</v>
      </c>
      <c r="B58" s="330" t="s">
        <v>284</v>
      </c>
      <c r="C58" s="838">
        <v>1933</v>
      </c>
      <c r="D58" s="332" t="s">
        <v>285</v>
      </c>
      <c r="E58" s="378">
        <v>270000</v>
      </c>
      <c r="F58" s="333"/>
      <c r="G58" s="333"/>
      <c r="H58" s="342">
        <f aca="true" t="shared" si="1" ref="H58:H94">E58+G58</f>
        <v>270000</v>
      </c>
      <c r="I58" s="339"/>
      <c r="J58" s="344"/>
    </row>
    <row r="59" spans="1:10" ht="19.5" customHeight="1">
      <c r="A59" s="339">
        <v>42</v>
      </c>
      <c r="B59" s="330" t="s">
        <v>249</v>
      </c>
      <c r="C59" s="838">
        <v>1919</v>
      </c>
      <c r="D59" s="332" t="s">
        <v>248</v>
      </c>
      <c r="E59" s="378">
        <v>270000</v>
      </c>
      <c r="F59" s="333"/>
      <c r="G59" s="333"/>
      <c r="H59" s="342">
        <f t="shared" si="1"/>
        <v>270000</v>
      </c>
      <c r="I59" s="339"/>
      <c r="J59" s="344"/>
    </row>
    <row r="60" spans="1:10" ht="19.5" customHeight="1">
      <c r="A60" s="339">
        <v>43</v>
      </c>
      <c r="B60" s="330" t="s">
        <v>257</v>
      </c>
      <c r="C60" s="838">
        <v>1933</v>
      </c>
      <c r="D60" s="332" t="s">
        <v>248</v>
      </c>
      <c r="E60" s="378">
        <v>270000</v>
      </c>
      <c r="F60" s="333"/>
      <c r="G60" s="333"/>
      <c r="H60" s="342">
        <f t="shared" si="1"/>
        <v>270000</v>
      </c>
      <c r="I60" s="339"/>
      <c r="J60" s="344"/>
    </row>
    <row r="61" spans="1:10" ht="19.5" customHeight="1">
      <c r="A61" s="339">
        <v>44</v>
      </c>
      <c r="B61" s="330" t="s">
        <v>1432</v>
      </c>
      <c r="C61" s="838">
        <v>1927</v>
      </c>
      <c r="D61" s="332" t="s">
        <v>248</v>
      </c>
      <c r="E61" s="378">
        <v>270000</v>
      </c>
      <c r="F61" s="333"/>
      <c r="G61" s="333"/>
      <c r="H61" s="342">
        <f t="shared" si="1"/>
        <v>270000</v>
      </c>
      <c r="I61" s="339"/>
      <c r="J61" s="344"/>
    </row>
    <row r="62" spans="1:10" ht="19.5" customHeight="1">
      <c r="A62" s="339">
        <v>45</v>
      </c>
      <c r="B62" s="330" t="s">
        <v>1468</v>
      </c>
      <c r="C62" s="838">
        <v>1931</v>
      </c>
      <c r="D62" s="332" t="s">
        <v>248</v>
      </c>
      <c r="E62" s="378">
        <v>270000</v>
      </c>
      <c r="F62" s="333"/>
      <c r="G62" s="333"/>
      <c r="H62" s="342">
        <f t="shared" si="1"/>
        <v>270000</v>
      </c>
      <c r="I62" s="339"/>
      <c r="J62" s="344"/>
    </row>
    <row r="63" spans="1:10" ht="19.5" customHeight="1">
      <c r="A63" s="339">
        <v>46</v>
      </c>
      <c r="B63" s="330" t="s">
        <v>670</v>
      </c>
      <c r="C63" s="838">
        <v>1933</v>
      </c>
      <c r="D63" s="332" t="s">
        <v>248</v>
      </c>
      <c r="E63" s="378">
        <v>270000</v>
      </c>
      <c r="F63" s="333"/>
      <c r="G63" s="333"/>
      <c r="H63" s="342">
        <f t="shared" si="1"/>
        <v>270000</v>
      </c>
      <c r="I63" s="339"/>
      <c r="J63" s="344"/>
    </row>
    <row r="64" spans="1:10" ht="19.5" customHeight="1">
      <c r="A64" s="339">
        <v>47</v>
      </c>
      <c r="B64" s="330" t="s">
        <v>289</v>
      </c>
      <c r="C64" s="838">
        <v>1933</v>
      </c>
      <c r="D64" s="332" t="s">
        <v>248</v>
      </c>
      <c r="E64" s="378"/>
      <c r="F64" s="333"/>
      <c r="G64" s="333"/>
      <c r="H64" s="342">
        <f t="shared" si="1"/>
        <v>0</v>
      </c>
      <c r="I64" s="339" t="s">
        <v>2737</v>
      </c>
      <c r="J64" s="344" t="s">
        <v>2224</v>
      </c>
    </row>
    <row r="65" spans="1:10" ht="19.5" customHeight="1">
      <c r="A65" s="339">
        <v>48</v>
      </c>
      <c r="B65" s="330" t="s">
        <v>255</v>
      </c>
      <c r="C65" s="838">
        <v>1924</v>
      </c>
      <c r="D65" s="332" t="s">
        <v>198</v>
      </c>
      <c r="E65" s="378">
        <v>270000</v>
      </c>
      <c r="F65" s="333"/>
      <c r="G65" s="333"/>
      <c r="H65" s="342">
        <f t="shared" si="1"/>
        <v>270000</v>
      </c>
      <c r="I65" s="339"/>
      <c r="J65" s="344"/>
    </row>
    <row r="66" spans="1:10" ht="19.5" customHeight="1">
      <c r="A66" s="339">
        <v>49</v>
      </c>
      <c r="B66" s="330" t="s">
        <v>2770</v>
      </c>
      <c r="C66" s="838">
        <v>1928</v>
      </c>
      <c r="D66" s="332" t="s">
        <v>198</v>
      </c>
      <c r="E66" s="378">
        <v>270000</v>
      </c>
      <c r="F66" s="333"/>
      <c r="G66" s="333"/>
      <c r="H66" s="342">
        <f t="shared" si="1"/>
        <v>270000</v>
      </c>
      <c r="I66" s="339"/>
      <c r="J66" s="344"/>
    </row>
    <row r="67" spans="1:10" ht="19.5" customHeight="1">
      <c r="A67" s="339">
        <v>50</v>
      </c>
      <c r="B67" s="330" t="s">
        <v>273</v>
      </c>
      <c r="C67" s="838">
        <v>1931</v>
      </c>
      <c r="D67" s="332" t="s">
        <v>198</v>
      </c>
      <c r="E67" s="378">
        <v>270000</v>
      </c>
      <c r="F67" s="333"/>
      <c r="G67" s="333"/>
      <c r="H67" s="342">
        <f t="shared" si="1"/>
        <v>270000</v>
      </c>
      <c r="I67" s="339"/>
      <c r="J67" s="344"/>
    </row>
    <row r="68" spans="1:10" ht="19.5" customHeight="1">
      <c r="A68" s="339">
        <v>51</v>
      </c>
      <c r="B68" s="330" t="s">
        <v>279</v>
      </c>
      <c r="C68" s="838">
        <v>1932</v>
      </c>
      <c r="D68" s="332" t="s">
        <v>198</v>
      </c>
      <c r="E68" s="378">
        <v>270000</v>
      </c>
      <c r="F68" s="333"/>
      <c r="G68" s="333"/>
      <c r="H68" s="342">
        <f t="shared" si="1"/>
        <v>270000</v>
      </c>
      <c r="I68" s="339"/>
      <c r="J68" s="344"/>
    </row>
    <row r="69" spans="1:10" ht="19.5" customHeight="1">
      <c r="A69" s="339">
        <v>52</v>
      </c>
      <c r="B69" s="330" t="s">
        <v>288</v>
      </c>
      <c r="C69" s="838">
        <v>1933</v>
      </c>
      <c r="D69" s="332" t="s">
        <v>198</v>
      </c>
      <c r="E69" s="378">
        <v>270000</v>
      </c>
      <c r="F69" s="333"/>
      <c r="G69" s="333"/>
      <c r="H69" s="342">
        <f t="shared" si="1"/>
        <v>270000</v>
      </c>
      <c r="I69" s="339"/>
      <c r="J69" s="344"/>
    </row>
    <row r="70" spans="1:10" ht="19.5" customHeight="1">
      <c r="A70" s="339">
        <v>53</v>
      </c>
      <c r="B70" s="529" t="s">
        <v>1077</v>
      </c>
      <c r="C70" s="344">
        <v>1933</v>
      </c>
      <c r="D70" s="336" t="s">
        <v>198</v>
      </c>
      <c r="E70" s="378">
        <v>270000</v>
      </c>
      <c r="F70" s="1073"/>
      <c r="G70" s="333"/>
      <c r="H70" s="342">
        <f t="shared" si="1"/>
        <v>270000</v>
      </c>
      <c r="I70" s="344"/>
      <c r="J70" s="344"/>
    </row>
    <row r="71" spans="1:10" ht="19.5" customHeight="1">
      <c r="A71" s="339">
        <v>54</v>
      </c>
      <c r="B71" s="529" t="s">
        <v>1350</v>
      </c>
      <c r="C71" s="344">
        <v>1935</v>
      </c>
      <c r="D71" s="336" t="s">
        <v>198</v>
      </c>
      <c r="E71" s="378">
        <v>270000</v>
      </c>
      <c r="F71" s="1073"/>
      <c r="G71" s="333"/>
      <c r="H71" s="342">
        <f t="shared" si="1"/>
        <v>270000</v>
      </c>
      <c r="I71" s="344"/>
      <c r="J71" s="344"/>
    </row>
    <row r="72" spans="1:10" ht="19.5" customHeight="1">
      <c r="A72" s="339">
        <v>55</v>
      </c>
      <c r="B72" s="330" t="s">
        <v>201</v>
      </c>
      <c r="C72" s="838">
        <v>1916</v>
      </c>
      <c r="D72" s="332" t="s">
        <v>202</v>
      </c>
      <c r="E72" s="378">
        <v>270000</v>
      </c>
      <c r="F72" s="333"/>
      <c r="G72" s="333"/>
      <c r="H72" s="342">
        <f t="shared" si="1"/>
        <v>270000</v>
      </c>
      <c r="I72" s="339"/>
      <c r="J72" s="344"/>
    </row>
    <row r="73" spans="1:10" ht="19.5" customHeight="1">
      <c r="A73" s="339">
        <v>56</v>
      </c>
      <c r="B73" s="330" t="s">
        <v>203</v>
      </c>
      <c r="C73" s="838">
        <v>1922</v>
      </c>
      <c r="D73" s="332" t="s">
        <v>202</v>
      </c>
      <c r="E73" s="378">
        <v>270000</v>
      </c>
      <c r="F73" s="333"/>
      <c r="G73" s="333"/>
      <c r="H73" s="342">
        <f t="shared" si="1"/>
        <v>270000</v>
      </c>
      <c r="I73" s="339"/>
      <c r="J73" s="344"/>
    </row>
    <row r="74" spans="1:10" ht="19.5" customHeight="1">
      <c r="A74" s="339">
        <v>57</v>
      </c>
      <c r="B74" s="330" t="s">
        <v>219</v>
      </c>
      <c r="C74" s="838">
        <v>1917</v>
      </c>
      <c r="D74" s="332" t="s">
        <v>202</v>
      </c>
      <c r="E74" s="378">
        <v>270000</v>
      </c>
      <c r="F74" s="333"/>
      <c r="G74" s="333"/>
      <c r="H74" s="342">
        <f t="shared" si="1"/>
        <v>270000</v>
      </c>
      <c r="I74" s="339"/>
      <c r="J74" s="344"/>
    </row>
    <row r="75" spans="1:10" ht="19.5" customHeight="1">
      <c r="A75" s="339">
        <v>58</v>
      </c>
      <c r="B75" s="330" t="s">
        <v>1783</v>
      </c>
      <c r="C75" s="838">
        <v>1926</v>
      </c>
      <c r="D75" s="332" t="s">
        <v>202</v>
      </c>
      <c r="E75" s="378">
        <v>270000</v>
      </c>
      <c r="F75" s="333"/>
      <c r="G75" s="333"/>
      <c r="H75" s="342">
        <f t="shared" si="1"/>
        <v>270000</v>
      </c>
      <c r="I75" s="339"/>
      <c r="J75" s="344"/>
    </row>
    <row r="76" spans="1:10" ht="19.5" customHeight="1">
      <c r="A76" s="339">
        <v>59</v>
      </c>
      <c r="B76" s="330" t="s">
        <v>278</v>
      </c>
      <c r="C76" s="838">
        <v>1932</v>
      </c>
      <c r="D76" s="332" t="s">
        <v>202</v>
      </c>
      <c r="E76" s="378">
        <v>270000</v>
      </c>
      <c r="F76" s="333"/>
      <c r="G76" s="333"/>
      <c r="H76" s="342">
        <f t="shared" si="1"/>
        <v>270000</v>
      </c>
      <c r="I76" s="339"/>
      <c r="J76" s="344"/>
    </row>
    <row r="77" spans="1:10" ht="19.5" customHeight="1">
      <c r="A77" s="339">
        <v>60</v>
      </c>
      <c r="B77" s="330" t="s">
        <v>280</v>
      </c>
      <c r="C77" s="838">
        <v>1932</v>
      </c>
      <c r="D77" s="332" t="s">
        <v>202</v>
      </c>
      <c r="E77" s="378">
        <v>270000</v>
      </c>
      <c r="F77" s="1073"/>
      <c r="G77" s="333"/>
      <c r="H77" s="342">
        <f t="shared" si="1"/>
        <v>270000</v>
      </c>
      <c r="I77" s="344"/>
      <c r="J77" s="344"/>
    </row>
    <row r="78" spans="1:10" ht="19.5" customHeight="1">
      <c r="A78" s="339">
        <v>61</v>
      </c>
      <c r="B78" s="330" t="s">
        <v>276</v>
      </c>
      <c r="C78" s="838">
        <v>1931</v>
      </c>
      <c r="D78" s="332" t="s">
        <v>205</v>
      </c>
      <c r="E78" s="378">
        <v>270000</v>
      </c>
      <c r="F78" s="333"/>
      <c r="G78" s="333"/>
      <c r="H78" s="342">
        <f t="shared" si="1"/>
        <v>270000</v>
      </c>
      <c r="I78" s="339"/>
      <c r="J78" s="344"/>
    </row>
    <row r="79" spans="1:10" ht="19.5" customHeight="1">
      <c r="A79" s="339">
        <v>62</v>
      </c>
      <c r="B79" s="529" t="s">
        <v>1365</v>
      </c>
      <c r="C79" s="344">
        <v>1930</v>
      </c>
      <c r="D79" s="336" t="s">
        <v>205</v>
      </c>
      <c r="E79" s="378">
        <v>270000</v>
      </c>
      <c r="F79" s="1073"/>
      <c r="G79" s="333"/>
      <c r="H79" s="342">
        <f t="shared" si="1"/>
        <v>270000</v>
      </c>
      <c r="I79" s="344"/>
      <c r="J79" s="344"/>
    </row>
    <row r="80" spans="1:10" ht="19.5" customHeight="1">
      <c r="A80" s="339">
        <v>63</v>
      </c>
      <c r="B80" s="330" t="s">
        <v>204</v>
      </c>
      <c r="C80" s="838">
        <v>1917</v>
      </c>
      <c r="D80" s="332" t="s">
        <v>205</v>
      </c>
      <c r="E80" s="378">
        <v>270000</v>
      </c>
      <c r="F80" s="333"/>
      <c r="G80" s="333"/>
      <c r="H80" s="342">
        <f t="shared" si="1"/>
        <v>270000</v>
      </c>
      <c r="I80" s="339"/>
      <c r="J80" s="344"/>
    </row>
    <row r="81" spans="1:10" ht="19.5" customHeight="1">
      <c r="A81" s="339">
        <v>64</v>
      </c>
      <c r="B81" s="330" t="s">
        <v>221</v>
      </c>
      <c r="C81" s="838">
        <v>1920</v>
      </c>
      <c r="D81" s="332" t="s">
        <v>205</v>
      </c>
      <c r="E81" s="378">
        <v>270000</v>
      </c>
      <c r="F81" s="333"/>
      <c r="G81" s="333"/>
      <c r="H81" s="342">
        <f t="shared" si="1"/>
        <v>270000</v>
      </c>
      <c r="I81" s="339"/>
      <c r="J81" s="344"/>
    </row>
    <row r="82" spans="1:10" ht="19.5" customHeight="1">
      <c r="A82" s="339">
        <v>65</v>
      </c>
      <c r="B82" s="330" t="s">
        <v>2271</v>
      </c>
      <c r="C82" s="838">
        <v>1920</v>
      </c>
      <c r="D82" s="332" t="s">
        <v>205</v>
      </c>
      <c r="E82" s="378">
        <v>270000</v>
      </c>
      <c r="F82" s="333"/>
      <c r="G82" s="333"/>
      <c r="H82" s="342">
        <f t="shared" si="1"/>
        <v>270000</v>
      </c>
      <c r="I82" s="339"/>
      <c r="J82" s="344"/>
    </row>
    <row r="83" spans="1:10" ht="19.5" customHeight="1">
      <c r="A83" s="339">
        <v>66</v>
      </c>
      <c r="B83" s="330" t="s">
        <v>1769</v>
      </c>
      <c r="C83" s="838">
        <v>1925</v>
      </c>
      <c r="D83" s="332" t="s">
        <v>205</v>
      </c>
      <c r="E83" s="378">
        <v>270000</v>
      </c>
      <c r="F83" s="333"/>
      <c r="G83" s="333"/>
      <c r="H83" s="342">
        <f t="shared" si="1"/>
        <v>270000</v>
      </c>
      <c r="I83" s="339"/>
      <c r="J83" s="344"/>
    </row>
    <row r="84" spans="1:10" ht="19.5" customHeight="1">
      <c r="A84" s="339">
        <v>67</v>
      </c>
      <c r="B84" s="330" t="s">
        <v>977</v>
      </c>
      <c r="C84" s="838">
        <v>1927</v>
      </c>
      <c r="D84" s="332" t="s">
        <v>205</v>
      </c>
      <c r="E84" s="378">
        <v>270000</v>
      </c>
      <c r="F84" s="333"/>
      <c r="G84" s="333"/>
      <c r="H84" s="342">
        <f t="shared" si="1"/>
        <v>270000</v>
      </c>
      <c r="I84" s="339"/>
      <c r="J84" s="344"/>
    </row>
    <row r="85" spans="1:10" ht="19.5" customHeight="1">
      <c r="A85" s="339">
        <v>68</v>
      </c>
      <c r="B85" s="330" t="s">
        <v>272</v>
      </c>
      <c r="C85" s="838">
        <v>1930</v>
      </c>
      <c r="D85" s="332" t="s">
        <v>205</v>
      </c>
      <c r="E85" s="378">
        <v>270000</v>
      </c>
      <c r="F85" s="333"/>
      <c r="G85" s="333"/>
      <c r="H85" s="342">
        <f t="shared" si="1"/>
        <v>270000</v>
      </c>
      <c r="I85" s="339"/>
      <c r="J85" s="344"/>
    </row>
    <row r="86" spans="1:10" ht="19.5" customHeight="1">
      <c r="A86" s="339">
        <v>69</v>
      </c>
      <c r="B86" s="330" t="s">
        <v>275</v>
      </c>
      <c r="C86" s="838">
        <v>1932</v>
      </c>
      <c r="D86" s="332" t="s">
        <v>205</v>
      </c>
      <c r="E86" s="378">
        <v>270000</v>
      </c>
      <c r="F86" s="333"/>
      <c r="G86" s="333"/>
      <c r="H86" s="342">
        <f t="shared" si="1"/>
        <v>270000</v>
      </c>
      <c r="I86" s="339"/>
      <c r="J86" s="344"/>
    </row>
    <row r="87" spans="1:10" ht="19.5" customHeight="1">
      <c r="A87" s="339">
        <v>70</v>
      </c>
      <c r="B87" s="1082" t="s">
        <v>281</v>
      </c>
      <c r="C87" s="838">
        <v>1930</v>
      </c>
      <c r="D87" s="332" t="s">
        <v>205</v>
      </c>
      <c r="E87" s="378">
        <v>270000</v>
      </c>
      <c r="F87" s="333"/>
      <c r="G87" s="333"/>
      <c r="H87" s="342">
        <f t="shared" si="1"/>
        <v>270000</v>
      </c>
      <c r="I87" s="339"/>
      <c r="J87" s="344"/>
    </row>
    <row r="88" spans="1:10" ht="19.5" customHeight="1">
      <c r="A88" s="339">
        <v>71</v>
      </c>
      <c r="B88" s="341" t="s">
        <v>292</v>
      </c>
      <c r="C88" s="339">
        <v>1934</v>
      </c>
      <c r="D88" s="336" t="s">
        <v>205</v>
      </c>
      <c r="E88" s="378">
        <v>270000</v>
      </c>
      <c r="F88" s="333"/>
      <c r="G88" s="333"/>
      <c r="H88" s="342">
        <f t="shared" si="1"/>
        <v>270000</v>
      </c>
      <c r="I88" s="344"/>
      <c r="J88" s="344"/>
    </row>
    <row r="89" spans="1:10" ht="19.5" customHeight="1">
      <c r="A89" s="339">
        <v>72</v>
      </c>
      <c r="B89" s="330" t="s">
        <v>223</v>
      </c>
      <c r="C89" s="838">
        <v>1920</v>
      </c>
      <c r="D89" s="332" t="s">
        <v>2803</v>
      </c>
      <c r="E89" s="378">
        <v>270000</v>
      </c>
      <c r="F89" s="333"/>
      <c r="G89" s="333"/>
      <c r="H89" s="342">
        <f t="shared" si="1"/>
        <v>270000</v>
      </c>
      <c r="I89" s="339"/>
      <c r="J89" s="344"/>
    </row>
    <row r="90" spans="1:10" ht="19.5" customHeight="1">
      <c r="A90" s="339">
        <v>73</v>
      </c>
      <c r="B90" s="330" t="s">
        <v>1151</v>
      </c>
      <c r="C90" s="838">
        <v>1923</v>
      </c>
      <c r="D90" s="332" t="s">
        <v>2803</v>
      </c>
      <c r="E90" s="378">
        <v>270000</v>
      </c>
      <c r="F90" s="333"/>
      <c r="G90" s="333"/>
      <c r="H90" s="342">
        <f t="shared" si="1"/>
        <v>270000</v>
      </c>
      <c r="I90" s="339"/>
      <c r="J90" s="344"/>
    </row>
    <row r="91" spans="1:10" ht="19.5" customHeight="1">
      <c r="A91" s="339">
        <v>74</v>
      </c>
      <c r="B91" s="341" t="s">
        <v>1174</v>
      </c>
      <c r="C91" s="339">
        <v>1934</v>
      </c>
      <c r="D91" s="336" t="s">
        <v>2803</v>
      </c>
      <c r="E91" s="378">
        <v>270000</v>
      </c>
      <c r="F91" s="333"/>
      <c r="G91" s="333"/>
      <c r="H91" s="342">
        <f t="shared" si="1"/>
        <v>270000</v>
      </c>
      <c r="I91" s="344"/>
      <c r="J91" s="344"/>
    </row>
    <row r="92" spans="1:10" ht="19.5" customHeight="1">
      <c r="A92" s="339">
        <v>75</v>
      </c>
      <c r="B92" s="341" t="s">
        <v>244</v>
      </c>
      <c r="C92" s="339">
        <v>1934</v>
      </c>
      <c r="D92" s="336" t="s">
        <v>566</v>
      </c>
      <c r="E92" s="378">
        <v>270000</v>
      </c>
      <c r="F92" s="333"/>
      <c r="G92" s="333"/>
      <c r="H92" s="342">
        <f t="shared" si="1"/>
        <v>270000</v>
      </c>
      <c r="I92" s="344"/>
      <c r="J92" s="344"/>
    </row>
    <row r="93" spans="1:10" ht="19.5" customHeight="1">
      <c r="A93" s="339">
        <v>76</v>
      </c>
      <c r="B93" s="341" t="s">
        <v>303</v>
      </c>
      <c r="C93" s="339">
        <v>1933</v>
      </c>
      <c r="D93" s="336" t="s">
        <v>566</v>
      </c>
      <c r="E93" s="378">
        <v>270000</v>
      </c>
      <c r="F93" s="333"/>
      <c r="G93" s="333"/>
      <c r="H93" s="342">
        <f t="shared" si="1"/>
        <v>270000</v>
      </c>
      <c r="I93" s="344"/>
      <c r="J93" s="344"/>
    </row>
    <row r="94" spans="1:10" ht="19.5" customHeight="1">
      <c r="A94" s="339">
        <v>77</v>
      </c>
      <c r="B94" s="529" t="s">
        <v>299</v>
      </c>
      <c r="C94" s="344">
        <v>1935</v>
      </c>
      <c r="D94" s="336" t="s">
        <v>2803</v>
      </c>
      <c r="E94" s="378">
        <v>270000</v>
      </c>
      <c r="F94" s="1073"/>
      <c r="G94" s="333"/>
      <c r="H94" s="342">
        <f t="shared" si="1"/>
        <v>270000</v>
      </c>
      <c r="I94" s="344"/>
      <c r="J94" s="344"/>
    </row>
    <row r="95" spans="1:10" ht="19.5" customHeight="1">
      <c r="A95" s="339">
        <v>78</v>
      </c>
      <c r="B95" s="341" t="s">
        <v>829</v>
      </c>
      <c r="C95" s="339">
        <v>1936</v>
      </c>
      <c r="D95" s="336" t="s">
        <v>195</v>
      </c>
      <c r="E95" s="378">
        <v>270000</v>
      </c>
      <c r="F95" s="333"/>
      <c r="G95" s="333"/>
      <c r="H95" s="342">
        <f>E95+G95</f>
        <v>270000</v>
      </c>
      <c r="I95" s="1083"/>
      <c r="J95" s="1075"/>
    </row>
    <row r="96" spans="1:10" ht="19.5" customHeight="1">
      <c r="A96" s="339">
        <v>79</v>
      </c>
      <c r="B96" s="341" t="s">
        <v>830</v>
      </c>
      <c r="C96" s="339">
        <v>1936</v>
      </c>
      <c r="D96" s="336" t="s">
        <v>195</v>
      </c>
      <c r="E96" s="378">
        <v>270000</v>
      </c>
      <c r="F96" s="333"/>
      <c r="G96" s="333"/>
      <c r="H96" s="342">
        <f>E96+G96</f>
        <v>270000</v>
      </c>
      <c r="I96" s="1083"/>
      <c r="J96" s="1075"/>
    </row>
    <row r="97" spans="1:10" ht="19.5" customHeight="1">
      <c r="A97" s="339">
        <v>80</v>
      </c>
      <c r="B97" s="341" t="s">
        <v>831</v>
      </c>
      <c r="C97" s="339">
        <v>1936</v>
      </c>
      <c r="D97" s="336" t="s">
        <v>834</v>
      </c>
      <c r="E97" s="378">
        <v>270000</v>
      </c>
      <c r="F97" s="333"/>
      <c r="G97" s="333"/>
      <c r="H97" s="342">
        <f>E97+G97</f>
        <v>270000</v>
      </c>
      <c r="I97" s="1083"/>
      <c r="J97" s="1075"/>
    </row>
    <row r="98" spans="1:10" ht="19.5" customHeight="1">
      <c r="A98" s="339">
        <v>81</v>
      </c>
      <c r="B98" s="341" t="s">
        <v>493</v>
      </c>
      <c r="C98" s="339">
        <v>1936</v>
      </c>
      <c r="D98" s="336" t="s">
        <v>835</v>
      </c>
      <c r="E98" s="378">
        <v>270000</v>
      </c>
      <c r="F98" s="333"/>
      <c r="G98" s="333"/>
      <c r="H98" s="342">
        <f>E98+G98</f>
        <v>270000</v>
      </c>
      <c r="I98" s="1083"/>
      <c r="J98" s="1075"/>
    </row>
    <row r="99" spans="1:10" ht="19.5" customHeight="1">
      <c r="A99" s="339">
        <v>82</v>
      </c>
      <c r="B99" s="341" t="s">
        <v>832</v>
      </c>
      <c r="C99" s="339">
        <v>1936</v>
      </c>
      <c r="D99" s="336" t="s">
        <v>836</v>
      </c>
      <c r="E99" s="378">
        <v>270000</v>
      </c>
      <c r="F99" s="333"/>
      <c r="G99" s="1084"/>
      <c r="H99" s="342">
        <f>E99+G99</f>
        <v>270000</v>
      </c>
      <c r="I99" s="1083"/>
      <c r="J99" s="1075"/>
    </row>
    <row r="100" spans="1:10" ht="19.5" customHeight="1">
      <c r="A100" s="339">
        <v>83</v>
      </c>
      <c r="B100" s="341" t="s">
        <v>833</v>
      </c>
      <c r="C100" s="339">
        <v>1936</v>
      </c>
      <c r="D100" s="336" t="s">
        <v>2803</v>
      </c>
      <c r="E100" s="378">
        <v>270000</v>
      </c>
      <c r="F100" s="333"/>
      <c r="G100" s="1084"/>
      <c r="H100" s="342">
        <f>E101+G100</f>
        <v>270000</v>
      </c>
      <c r="I100" s="1075"/>
      <c r="J100" s="1075"/>
    </row>
    <row r="101" spans="1:10" ht="19.5" customHeight="1">
      <c r="A101" s="339">
        <v>84</v>
      </c>
      <c r="B101" s="341" t="s">
        <v>664</v>
      </c>
      <c r="C101" s="339">
        <v>1936</v>
      </c>
      <c r="D101" s="336" t="s">
        <v>2604</v>
      </c>
      <c r="E101" s="378">
        <v>270000</v>
      </c>
      <c r="F101" s="333"/>
      <c r="G101" s="1084"/>
      <c r="H101" s="342">
        <f>SUM(E101:G101)</f>
        <v>270000</v>
      </c>
      <c r="I101" s="344"/>
      <c r="J101" s="344"/>
    </row>
    <row r="102" spans="1:10" ht="19.5" customHeight="1">
      <c r="A102" s="339">
        <v>85</v>
      </c>
      <c r="B102" s="341" t="s">
        <v>1639</v>
      </c>
      <c r="C102" s="339">
        <v>1936</v>
      </c>
      <c r="D102" s="336" t="s">
        <v>1642</v>
      </c>
      <c r="E102" s="378">
        <v>270000</v>
      </c>
      <c r="F102" s="933"/>
      <c r="G102" s="1085"/>
      <c r="H102" s="342">
        <f>SUM(E102:G102)</f>
        <v>270000</v>
      </c>
      <c r="I102" s="1075"/>
      <c r="J102" s="1075"/>
    </row>
    <row r="103" spans="1:10" ht="19.5" customHeight="1">
      <c r="A103" s="339">
        <v>86</v>
      </c>
      <c r="B103" s="341" t="s">
        <v>1640</v>
      </c>
      <c r="C103" s="339">
        <v>1936</v>
      </c>
      <c r="D103" s="336" t="s">
        <v>298</v>
      </c>
      <c r="E103" s="378">
        <v>270000</v>
      </c>
      <c r="F103" s="933"/>
      <c r="G103" s="1085"/>
      <c r="H103" s="342">
        <f>SUM(E103:G103)</f>
        <v>270000</v>
      </c>
      <c r="I103" s="1075"/>
      <c r="J103" s="1075"/>
    </row>
    <row r="104" spans="1:10" ht="19.5" customHeight="1">
      <c r="A104" s="339">
        <v>87</v>
      </c>
      <c r="B104" s="341" t="s">
        <v>1641</v>
      </c>
      <c r="C104" s="339">
        <v>1936</v>
      </c>
      <c r="D104" s="336" t="s">
        <v>1642</v>
      </c>
      <c r="E104" s="378">
        <v>270000</v>
      </c>
      <c r="F104" s="933"/>
      <c r="G104" s="1085"/>
      <c r="H104" s="342">
        <f>SUM(E104:G104)</f>
        <v>270000</v>
      </c>
      <c r="I104" s="1075"/>
      <c r="J104" s="1075"/>
    </row>
    <row r="105" spans="1:10" ht="19.5" customHeight="1">
      <c r="A105" s="339">
        <v>88</v>
      </c>
      <c r="B105" s="330" t="s">
        <v>306</v>
      </c>
      <c r="C105" s="838">
        <v>1919</v>
      </c>
      <c r="D105" s="332" t="s">
        <v>207</v>
      </c>
      <c r="E105" s="378">
        <v>270000</v>
      </c>
      <c r="F105" s="333"/>
      <c r="G105" s="333"/>
      <c r="H105" s="342">
        <f aca="true" t="shared" si="2" ref="H105:H111">E105+G105</f>
        <v>270000</v>
      </c>
      <c r="I105" s="339"/>
      <c r="J105" s="344"/>
    </row>
    <row r="106" spans="1:10" ht="19.5" customHeight="1">
      <c r="A106" s="339">
        <v>89</v>
      </c>
      <c r="B106" s="330" t="s">
        <v>309</v>
      </c>
      <c r="C106" s="838">
        <v>1931</v>
      </c>
      <c r="D106" s="332" t="s">
        <v>194</v>
      </c>
      <c r="E106" s="378">
        <v>270000</v>
      </c>
      <c r="F106" s="333"/>
      <c r="G106" s="333"/>
      <c r="H106" s="342">
        <f t="shared" si="2"/>
        <v>270000</v>
      </c>
      <c r="I106" s="339"/>
      <c r="J106" s="344"/>
    </row>
    <row r="107" spans="1:10" ht="19.5" customHeight="1">
      <c r="A107" s="339">
        <v>90</v>
      </c>
      <c r="B107" s="330" t="s">
        <v>310</v>
      </c>
      <c r="C107" s="838">
        <v>1928</v>
      </c>
      <c r="D107" s="332" t="s">
        <v>194</v>
      </c>
      <c r="E107" s="378">
        <v>270000</v>
      </c>
      <c r="F107" s="333"/>
      <c r="G107" s="333"/>
      <c r="H107" s="342">
        <f t="shared" si="2"/>
        <v>270000</v>
      </c>
      <c r="I107" s="339"/>
      <c r="J107" s="344"/>
    </row>
    <row r="108" spans="1:10" ht="19.5" customHeight="1">
      <c r="A108" s="339">
        <v>91</v>
      </c>
      <c r="B108" s="330" t="s">
        <v>307</v>
      </c>
      <c r="C108" s="838">
        <v>1925</v>
      </c>
      <c r="D108" s="332" t="s">
        <v>246</v>
      </c>
      <c r="E108" s="378">
        <v>270000</v>
      </c>
      <c r="F108" s="333"/>
      <c r="G108" s="333"/>
      <c r="H108" s="342">
        <f t="shared" si="2"/>
        <v>270000</v>
      </c>
      <c r="I108" s="339"/>
      <c r="J108" s="344"/>
    </row>
    <row r="109" spans="1:10" ht="19.5" customHeight="1">
      <c r="A109" s="339">
        <v>92</v>
      </c>
      <c r="B109" s="341" t="s">
        <v>308</v>
      </c>
      <c r="C109" s="339">
        <v>1934</v>
      </c>
      <c r="D109" s="336" t="s">
        <v>196</v>
      </c>
      <c r="E109" s="378">
        <v>270000</v>
      </c>
      <c r="F109" s="333"/>
      <c r="G109" s="333"/>
      <c r="H109" s="342">
        <f t="shared" si="2"/>
        <v>270000</v>
      </c>
      <c r="I109" s="344"/>
      <c r="J109" s="344"/>
    </row>
    <row r="110" spans="1:10" ht="19.5" customHeight="1">
      <c r="A110" s="339">
        <v>93</v>
      </c>
      <c r="B110" s="330" t="s">
        <v>1080</v>
      </c>
      <c r="C110" s="838">
        <v>1934</v>
      </c>
      <c r="D110" s="332" t="s">
        <v>196</v>
      </c>
      <c r="E110" s="378">
        <v>270000</v>
      </c>
      <c r="F110" s="333"/>
      <c r="G110" s="333"/>
      <c r="H110" s="342">
        <f t="shared" si="2"/>
        <v>270000</v>
      </c>
      <c r="I110" s="339"/>
      <c r="J110" s="344"/>
    </row>
    <row r="111" spans="1:10" ht="19.5" customHeight="1">
      <c r="A111" s="339">
        <v>94</v>
      </c>
      <c r="B111" s="341" t="s">
        <v>1356</v>
      </c>
      <c r="C111" s="339">
        <v>1935</v>
      </c>
      <c r="D111" s="336" t="s">
        <v>196</v>
      </c>
      <c r="E111" s="378">
        <v>270000</v>
      </c>
      <c r="F111" s="333"/>
      <c r="G111" s="333"/>
      <c r="H111" s="342">
        <f t="shared" si="2"/>
        <v>270000</v>
      </c>
      <c r="I111" s="339"/>
      <c r="J111" s="344"/>
    </row>
    <row r="112" spans="1:10" ht="19.5" customHeight="1">
      <c r="A112" s="339">
        <v>95</v>
      </c>
      <c r="B112" s="330" t="s">
        <v>928</v>
      </c>
      <c r="C112" s="838">
        <v>1927</v>
      </c>
      <c r="D112" s="332" t="s">
        <v>205</v>
      </c>
      <c r="E112" s="378">
        <v>270000</v>
      </c>
      <c r="F112" s="333"/>
      <c r="G112" s="333"/>
      <c r="H112" s="342">
        <f>E112+G112</f>
        <v>270000</v>
      </c>
      <c r="I112" s="339"/>
      <c r="J112" s="344"/>
    </row>
    <row r="113" spans="1:10" ht="19.5" customHeight="1">
      <c r="A113" s="339">
        <v>96</v>
      </c>
      <c r="B113" s="330" t="s">
        <v>39</v>
      </c>
      <c r="C113" s="838">
        <v>1925</v>
      </c>
      <c r="D113" s="332" t="s">
        <v>207</v>
      </c>
      <c r="E113" s="378">
        <v>270000</v>
      </c>
      <c r="F113" s="333"/>
      <c r="G113" s="333"/>
      <c r="H113" s="342">
        <f>SUM(E113:G113)</f>
        <v>270000</v>
      </c>
      <c r="I113" s="339"/>
      <c r="J113" s="344"/>
    </row>
    <row r="114" spans="1:10" ht="19.5" customHeight="1">
      <c r="A114" s="339">
        <v>97</v>
      </c>
      <c r="B114" s="330" t="s">
        <v>218</v>
      </c>
      <c r="C114" s="838">
        <v>1919</v>
      </c>
      <c r="D114" s="332" t="s">
        <v>194</v>
      </c>
      <c r="E114" s="378">
        <v>270000</v>
      </c>
      <c r="F114" s="333"/>
      <c r="G114" s="333"/>
      <c r="H114" s="342">
        <f aca="true" t="shared" si="3" ref="H114:H128">SUM(E114:G114)</f>
        <v>270000</v>
      </c>
      <c r="I114" s="339"/>
      <c r="J114" s="344"/>
    </row>
    <row r="115" spans="1:10" ht="19.5" customHeight="1">
      <c r="A115" s="339">
        <v>98</v>
      </c>
      <c r="B115" s="330" t="s">
        <v>262</v>
      </c>
      <c r="C115" s="838">
        <v>1930</v>
      </c>
      <c r="D115" s="332" t="s">
        <v>207</v>
      </c>
      <c r="E115" s="378">
        <v>270000</v>
      </c>
      <c r="F115" s="333"/>
      <c r="G115" s="333"/>
      <c r="H115" s="342">
        <f t="shared" si="3"/>
        <v>270000</v>
      </c>
      <c r="I115" s="339"/>
      <c r="J115" s="344"/>
    </row>
    <row r="116" spans="1:10" ht="19.5" customHeight="1">
      <c r="A116" s="339">
        <v>99</v>
      </c>
      <c r="B116" s="330" t="s">
        <v>264</v>
      </c>
      <c r="C116" s="838">
        <v>1930</v>
      </c>
      <c r="D116" s="332" t="s">
        <v>207</v>
      </c>
      <c r="E116" s="378">
        <v>270000</v>
      </c>
      <c r="F116" s="333"/>
      <c r="G116" s="333"/>
      <c r="H116" s="342">
        <f t="shared" si="3"/>
        <v>270000</v>
      </c>
      <c r="I116" s="339"/>
      <c r="J116" s="344"/>
    </row>
    <row r="117" spans="1:10" ht="19.5" customHeight="1">
      <c r="A117" s="339">
        <v>100</v>
      </c>
      <c r="B117" s="330" t="s">
        <v>1354</v>
      </c>
      <c r="C117" s="838">
        <v>1930</v>
      </c>
      <c r="D117" s="332" t="s">
        <v>194</v>
      </c>
      <c r="E117" s="378">
        <v>270000</v>
      </c>
      <c r="F117" s="333"/>
      <c r="G117" s="333"/>
      <c r="H117" s="342">
        <f t="shared" si="3"/>
        <v>270000</v>
      </c>
      <c r="I117" s="339"/>
      <c r="J117" s="344"/>
    </row>
    <row r="118" spans="1:10" ht="19.5" customHeight="1">
      <c r="A118" s="339">
        <v>101</v>
      </c>
      <c r="B118" s="330" t="s">
        <v>220</v>
      </c>
      <c r="C118" s="838">
        <v>1919</v>
      </c>
      <c r="D118" s="332" t="s">
        <v>205</v>
      </c>
      <c r="E118" s="378">
        <v>270000</v>
      </c>
      <c r="F118" s="333"/>
      <c r="G118" s="333"/>
      <c r="H118" s="342">
        <f t="shared" si="3"/>
        <v>270000</v>
      </c>
      <c r="I118" s="339"/>
      <c r="J118" s="344"/>
    </row>
    <row r="119" spans="1:10" ht="19.5" customHeight="1">
      <c r="A119" s="339">
        <v>102</v>
      </c>
      <c r="B119" s="330" t="s">
        <v>2377</v>
      </c>
      <c r="C119" s="838">
        <v>1921</v>
      </c>
      <c r="D119" s="332" t="s">
        <v>205</v>
      </c>
      <c r="E119" s="378">
        <v>270000</v>
      </c>
      <c r="F119" s="333"/>
      <c r="G119" s="333"/>
      <c r="H119" s="342">
        <f t="shared" si="3"/>
        <v>270000</v>
      </c>
      <c r="I119" s="339"/>
      <c r="J119" s="344"/>
    </row>
    <row r="120" spans="1:10" ht="19.5" customHeight="1">
      <c r="A120" s="339">
        <v>103</v>
      </c>
      <c r="B120" s="341" t="s">
        <v>290</v>
      </c>
      <c r="C120" s="339">
        <v>1933</v>
      </c>
      <c r="D120" s="336" t="s">
        <v>194</v>
      </c>
      <c r="E120" s="378">
        <v>270000</v>
      </c>
      <c r="F120" s="333"/>
      <c r="G120" s="333"/>
      <c r="H120" s="342">
        <f t="shared" si="3"/>
        <v>270000</v>
      </c>
      <c r="I120" s="339"/>
      <c r="J120" s="344"/>
    </row>
    <row r="121" spans="1:10" ht="19.5" customHeight="1">
      <c r="A121" s="339">
        <v>104</v>
      </c>
      <c r="B121" s="330" t="s">
        <v>250</v>
      </c>
      <c r="C121" s="838">
        <v>1918</v>
      </c>
      <c r="D121" s="332" t="s">
        <v>246</v>
      </c>
      <c r="E121" s="378">
        <v>270000</v>
      </c>
      <c r="F121" s="333"/>
      <c r="G121" s="333"/>
      <c r="H121" s="342">
        <f t="shared" si="3"/>
        <v>270000</v>
      </c>
      <c r="I121" s="339"/>
      <c r="J121" s="344"/>
    </row>
    <row r="122" spans="1:10" ht="19.5" customHeight="1">
      <c r="A122" s="339">
        <v>105</v>
      </c>
      <c r="B122" s="341" t="s">
        <v>297</v>
      </c>
      <c r="C122" s="339">
        <v>1934</v>
      </c>
      <c r="D122" s="336" t="s">
        <v>298</v>
      </c>
      <c r="E122" s="378">
        <v>270000</v>
      </c>
      <c r="F122" s="333"/>
      <c r="G122" s="333"/>
      <c r="H122" s="342">
        <f t="shared" si="3"/>
        <v>270000</v>
      </c>
      <c r="I122" s="339"/>
      <c r="J122" s="344"/>
    </row>
    <row r="123" spans="1:10" ht="19.5" customHeight="1">
      <c r="A123" s="339">
        <v>106</v>
      </c>
      <c r="B123" s="330" t="s">
        <v>286</v>
      </c>
      <c r="C123" s="838">
        <v>1932</v>
      </c>
      <c r="D123" s="332" t="s">
        <v>287</v>
      </c>
      <c r="E123" s="378">
        <v>270000</v>
      </c>
      <c r="F123" s="333"/>
      <c r="G123" s="333"/>
      <c r="H123" s="342">
        <f t="shared" si="3"/>
        <v>270000</v>
      </c>
      <c r="I123" s="339"/>
      <c r="J123" s="344"/>
    </row>
    <row r="124" spans="1:10" ht="19.5" customHeight="1">
      <c r="A124" s="339">
        <v>107</v>
      </c>
      <c r="B124" s="529" t="s">
        <v>1078</v>
      </c>
      <c r="C124" s="344">
        <v>1935</v>
      </c>
      <c r="D124" s="336" t="s">
        <v>195</v>
      </c>
      <c r="E124" s="378">
        <v>270000</v>
      </c>
      <c r="F124" s="333"/>
      <c r="G124" s="333"/>
      <c r="H124" s="342">
        <f t="shared" si="3"/>
        <v>270000</v>
      </c>
      <c r="I124" s="339"/>
      <c r="J124" s="344"/>
    </row>
    <row r="125" spans="1:10" ht="19.5" customHeight="1">
      <c r="A125" s="339">
        <v>108</v>
      </c>
      <c r="B125" s="330" t="s">
        <v>1399</v>
      </c>
      <c r="C125" s="838">
        <v>1930</v>
      </c>
      <c r="D125" s="332" t="s">
        <v>195</v>
      </c>
      <c r="E125" s="378">
        <v>270000</v>
      </c>
      <c r="F125" s="333"/>
      <c r="G125" s="333"/>
      <c r="H125" s="342">
        <f t="shared" si="3"/>
        <v>270000</v>
      </c>
      <c r="I125" s="339"/>
      <c r="J125" s="344"/>
    </row>
    <row r="126" spans="1:10" ht="19.5" customHeight="1">
      <c r="A126" s="339">
        <v>109</v>
      </c>
      <c r="B126" s="330" t="s">
        <v>158</v>
      </c>
      <c r="C126" s="838">
        <v>1918</v>
      </c>
      <c r="D126" s="332" t="s">
        <v>222</v>
      </c>
      <c r="E126" s="378">
        <v>270000</v>
      </c>
      <c r="F126" s="333"/>
      <c r="G126" s="333"/>
      <c r="H126" s="342">
        <f t="shared" si="3"/>
        <v>270000</v>
      </c>
      <c r="I126" s="339"/>
      <c r="J126" s="344"/>
    </row>
    <row r="127" spans="1:10" ht="19.5" customHeight="1">
      <c r="A127" s="339">
        <v>110</v>
      </c>
      <c r="B127" s="330" t="s">
        <v>283</v>
      </c>
      <c r="C127" s="838">
        <v>1933</v>
      </c>
      <c r="D127" s="332" t="s">
        <v>200</v>
      </c>
      <c r="E127" s="378">
        <v>270000</v>
      </c>
      <c r="F127" s="333"/>
      <c r="G127" s="333"/>
      <c r="H127" s="342">
        <f t="shared" si="3"/>
        <v>270000</v>
      </c>
      <c r="I127" s="339"/>
      <c r="J127" s="344"/>
    </row>
    <row r="128" spans="1:10" ht="19.5" customHeight="1">
      <c r="A128" s="339">
        <v>111</v>
      </c>
      <c r="B128" s="529" t="s">
        <v>1090</v>
      </c>
      <c r="C128" s="344">
        <v>1935</v>
      </c>
      <c r="D128" s="336" t="s">
        <v>222</v>
      </c>
      <c r="E128" s="378">
        <v>270000</v>
      </c>
      <c r="F128" s="333"/>
      <c r="G128" s="333"/>
      <c r="H128" s="342">
        <f t="shared" si="3"/>
        <v>270000</v>
      </c>
      <c r="I128" s="339"/>
      <c r="J128" s="344"/>
    </row>
    <row r="129" spans="1:10" ht="19.5" customHeight="1">
      <c r="A129" s="339">
        <v>112</v>
      </c>
      <c r="B129" s="330" t="s">
        <v>1354</v>
      </c>
      <c r="C129" s="838">
        <v>1936</v>
      </c>
      <c r="D129" s="332" t="s">
        <v>2803</v>
      </c>
      <c r="E129" s="378">
        <v>270000</v>
      </c>
      <c r="F129" s="333"/>
      <c r="G129" s="1084"/>
      <c r="H129" s="342">
        <f>E129+G129</f>
        <v>270000</v>
      </c>
      <c r="I129" s="1083"/>
      <c r="J129" s="1086"/>
    </row>
    <row r="130" spans="1:10" ht="19.5" customHeight="1">
      <c r="A130" s="339">
        <v>113</v>
      </c>
      <c r="B130" s="529" t="s">
        <v>1304</v>
      </c>
      <c r="C130" s="344">
        <v>1936</v>
      </c>
      <c r="D130" s="336" t="s">
        <v>246</v>
      </c>
      <c r="E130" s="378">
        <v>270000</v>
      </c>
      <c r="F130" s="333"/>
      <c r="G130" s="333"/>
      <c r="H130" s="342">
        <f aca="true" t="shared" si="4" ref="H130:H137">SUM(E130:G130)</f>
        <v>270000</v>
      </c>
      <c r="I130" s="1083"/>
      <c r="J130" s="1075"/>
    </row>
    <row r="131" spans="1:10" ht="19.5" customHeight="1">
      <c r="A131" s="339">
        <v>114</v>
      </c>
      <c r="B131" s="529" t="s">
        <v>1305</v>
      </c>
      <c r="C131" s="344">
        <v>1936</v>
      </c>
      <c r="D131" s="336" t="s">
        <v>298</v>
      </c>
      <c r="E131" s="378">
        <v>270000</v>
      </c>
      <c r="F131" s="333"/>
      <c r="G131" s="333"/>
      <c r="H131" s="342">
        <f t="shared" si="4"/>
        <v>270000</v>
      </c>
      <c r="I131" s="1083"/>
      <c r="J131" s="1075"/>
    </row>
    <row r="132" spans="1:10" ht="19.5" customHeight="1">
      <c r="A132" s="339">
        <v>115</v>
      </c>
      <c r="B132" s="529" t="s">
        <v>1306</v>
      </c>
      <c r="C132" s="344">
        <v>1936</v>
      </c>
      <c r="D132" s="336" t="s">
        <v>207</v>
      </c>
      <c r="E132" s="378">
        <v>270000</v>
      </c>
      <c r="F132" s="333"/>
      <c r="G132" s="333"/>
      <c r="H132" s="342">
        <f t="shared" si="4"/>
        <v>270000</v>
      </c>
      <c r="I132" s="1083"/>
      <c r="J132" s="1075"/>
    </row>
    <row r="133" spans="1:10" ht="19.5" customHeight="1">
      <c r="A133" s="339">
        <v>116</v>
      </c>
      <c r="B133" s="529" t="s">
        <v>1789</v>
      </c>
      <c r="C133" s="344">
        <v>1936</v>
      </c>
      <c r="D133" s="336" t="s">
        <v>1788</v>
      </c>
      <c r="E133" s="378">
        <v>270000</v>
      </c>
      <c r="F133" s="933"/>
      <c r="G133" s="933"/>
      <c r="H133" s="342">
        <f t="shared" si="4"/>
        <v>270000</v>
      </c>
      <c r="I133" s="1083"/>
      <c r="J133" s="1087"/>
    </row>
    <row r="134" spans="1:10" ht="19.5" customHeight="1">
      <c r="A134" s="339">
        <v>117</v>
      </c>
      <c r="B134" s="529" t="s">
        <v>1790</v>
      </c>
      <c r="C134" s="344">
        <v>1936</v>
      </c>
      <c r="D134" s="336" t="s">
        <v>1791</v>
      </c>
      <c r="E134" s="378">
        <v>270000</v>
      </c>
      <c r="F134" s="933"/>
      <c r="G134" s="933"/>
      <c r="H134" s="342">
        <f t="shared" si="4"/>
        <v>270000</v>
      </c>
      <c r="I134" s="1083"/>
      <c r="J134" s="1087"/>
    </row>
    <row r="135" spans="1:10" ht="19.5" customHeight="1">
      <c r="A135" s="339">
        <v>118</v>
      </c>
      <c r="B135" s="529" t="s">
        <v>2023</v>
      </c>
      <c r="C135" s="344">
        <v>1936</v>
      </c>
      <c r="D135" s="336" t="s">
        <v>379</v>
      </c>
      <c r="E135" s="378">
        <v>270000</v>
      </c>
      <c r="F135" s="933"/>
      <c r="G135" s="1073"/>
      <c r="H135" s="342">
        <f>E135+G135</f>
        <v>270000</v>
      </c>
      <c r="I135" s="1083"/>
      <c r="J135" s="1087"/>
    </row>
    <row r="136" spans="1:10" ht="19.5" customHeight="1">
      <c r="A136" s="339">
        <v>119</v>
      </c>
      <c r="B136" s="529" t="s">
        <v>1792</v>
      </c>
      <c r="C136" s="344">
        <v>1936</v>
      </c>
      <c r="D136" s="336" t="s">
        <v>1788</v>
      </c>
      <c r="E136" s="378">
        <v>270000</v>
      </c>
      <c r="F136" s="933"/>
      <c r="G136" s="933"/>
      <c r="H136" s="342">
        <f t="shared" si="4"/>
        <v>270000</v>
      </c>
      <c r="I136" s="1083"/>
      <c r="J136" s="1087"/>
    </row>
    <row r="137" spans="1:10" ht="19.5" customHeight="1">
      <c r="A137" s="339">
        <v>120</v>
      </c>
      <c r="B137" s="529" t="s">
        <v>472</v>
      </c>
      <c r="C137" s="344">
        <v>1936</v>
      </c>
      <c r="D137" s="336" t="s">
        <v>2789</v>
      </c>
      <c r="E137" s="378">
        <v>270000</v>
      </c>
      <c r="F137" s="933"/>
      <c r="G137" s="333"/>
      <c r="H137" s="342">
        <f t="shared" si="4"/>
        <v>270000</v>
      </c>
      <c r="I137" s="1083"/>
      <c r="J137" s="1087"/>
    </row>
    <row r="138" spans="1:10" ht="19.5" customHeight="1">
      <c r="A138" s="339">
        <v>121</v>
      </c>
      <c r="B138" s="529" t="s">
        <v>1354</v>
      </c>
      <c r="C138" s="344">
        <v>1937</v>
      </c>
      <c r="D138" s="336" t="s">
        <v>2606</v>
      </c>
      <c r="E138" s="378">
        <v>270000</v>
      </c>
      <c r="F138" s="933"/>
      <c r="G138" s="333"/>
      <c r="H138" s="342">
        <f>G137+E137</f>
        <v>270000</v>
      </c>
      <c r="I138" s="1083"/>
      <c r="J138" s="1087"/>
    </row>
    <row r="139" spans="1:10" ht="19.5" customHeight="1">
      <c r="A139" s="339">
        <v>122</v>
      </c>
      <c r="B139" s="529" t="s">
        <v>232</v>
      </c>
      <c r="C139" s="344">
        <v>1937</v>
      </c>
      <c r="D139" s="332" t="s">
        <v>207</v>
      </c>
      <c r="E139" s="378">
        <v>270000</v>
      </c>
      <c r="F139" s="933"/>
      <c r="G139" s="333"/>
      <c r="H139" s="342">
        <f>G138+E138</f>
        <v>270000</v>
      </c>
      <c r="I139" s="1083"/>
      <c r="J139" s="1087"/>
    </row>
    <row r="140" spans="1:10" ht="19.5" customHeight="1">
      <c r="A140" s="339">
        <v>123</v>
      </c>
      <c r="B140" s="529" t="s">
        <v>231</v>
      </c>
      <c r="C140" s="344">
        <v>1937</v>
      </c>
      <c r="D140" s="336" t="s">
        <v>2789</v>
      </c>
      <c r="E140" s="378">
        <v>270000</v>
      </c>
      <c r="F140" s="933"/>
      <c r="G140" s="333"/>
      <c r="H140" s="342">
        <f>G140+E140</f>
        <v>270000</v>
      </c>
      <c r="I140" s="1083"/>
      <c r="J140" s="1087"/>
    </row>
    <row r="141" spans="1:10" ht="19.5" customHeight="1">
      <c r="A141" s="339">
        <v>124</v>
      </c>
      <c r="B141" s="529" t="s">
        <v>2481</v>
      </c>
      <c r="C141" s="344">
        <v>1937</v>
      </c>
      <c r="D141" s="336" t="s">
        <v>222</v>
      </c>
      <c r="E141" s="378">
        <v>270000</v>
      </c>
      <c r="F141" s="933"/>
      <c r="G141" s="333"/>
      <c r="H141" s="342">
        <f>G141+E141</f>
        <v>270000</v>
      </c>
      <c r="I141" s="1083"/>
      <c r="J141" s="1087"/>
    </row>
    <row r="142" spans="1:10" ht="19.5" customHeight="1">
      <c r="A142" s="339">
        <v>125</v>
      </c>
      <c r="B142" s="529" t="s">
        <v>2482</v>
      </c>
      <c r="C142" s="344">
        <v>1937</v>
      </c>
      <c r="D142" s="336" t="s">
        <v>196</v>
      </c>
      <c r="E142" s="378">
        <v>270000</v>
      </c>
      <c r="F142" s="933"/>
      <c r="G142" s="333"/>
      <c r="H142" s="342">
        <f>G142+E138</f>
        <v>270000</v>
      </c>
      <c r="I142" s="1083"/>
      <c r="J142" s="1087"/>
    </row>
    <row r="143" spans="1:10" ht="19.5" customHeight="1">
      <c r="A143" s="339">
        <v>126</v>
      </c>
      <c r="B143" s="529" t="s">
        <v>1264</v>
      </c>
      <c r="C143" s="344">
        <v>1937</v>
      </c>
      <c r="D143" s="336" t="s">
        <v>1497</v>
      </c>
      <c r="E143" s="378">
        <v>270000</v>
      </c>
      <c r="F143" s="933"/>
      <c r="G143" s="333"/>
      <c r="H143" s="342">
        <f>G143+E143</f>
        <v>270000</v>
      </c>
      <c r="I143" s="1083"/>
      <c r="J143" s="1087"/>
    </row>
    <row r="144" spans="1:10" ht="19.5" customHeight="1">
      <c r="A144" s="339">
        <v>127</v>
      </c>
      <c r="B144" s="529" t="s">
        <v>1496</v>
      </c>
      <c r="C144" s="344">
        <v>1937</v>
      </c>
      <c r="D144" s="336" t="s">
        <v>2793</v>
      </c>
      <c r="E144" s="378">
        <v>270000</v>
      </c>
      <c r="F144" s="933"/>
      <c r="G144" s="333"/>
      <c r="H144" s="342">
        <f>G144+E144</f>
        <v>270000</v>
      </c>
      <c r="I144" s="1083"/>
      <c r="J144" s="1087"/>
    </row>
    <row r="145" spans="1:10" ht="19.5" customHeight="1">
      <c r="A145" s="339">
        <v>128</v>
      </c>
      <c r="B145" s="1242" t="s">
        <v>1418</v>
      </c>
      <c r="C145" s="1243">
        <v>1937</v>
      </c>
      <c r="D145" s="1116" t="s">
        <v>198</v>
      </c>
      <c r="E145" s="1117">
        <v>270000</v>
      </c>
      <c r="F145" s="1244">
        <v>2</v>
      </c>
      <c r="G145" s="1246">
        <v>540000</v>
      </c>
      <c r="H145" s="1246">
        <f>G145+E145</f>
        <v>810000</v>
      </c>
      <c r="I145" s="1083"/>
      <c r="J145" s="1087"/>
    </row>
    <row r="146" spans="1:10" ht="19.5" customHeight="1">
      <c r="A146" s="339">
        <v>129</v>
      </c>
      <c r="B146" s="1242" t="s">
        <v>1355</v>
      </c>
      <c r="C146" s="1243">
        <v>1937</v>
      </c>
      <c r="D146" s="1247" t="s">
        <v>379</v>
      </c>
      <c r="E146" s="1117">
        <v>270000</v>
      </c>
      <c r="F146" s="1244">
        <v>6</v>
      </c>
      <c r="G146" s="1245">
        <v>1620000</v>
      </c>
      <c r="H146" s="1246">
        <f>G146+E146</f>
        <v>1890000</v>
      </c>
      <c r="I146" s="1083"/>
      <c r="J146" s="1087"/>
    </row>
    <row r="147" spans="1:10" ht="19.5" customHeight="1">
      <c r="A147" s="339" t="s">
        <v>1282</v>
      </c>
      <c r="B147" s="529"/>
      <c r="C147" s="344"/>
      <c r="D147" s="336"/>
      <c r="E147" s="1088">
        <f>SUM(E18:E146)</f>
        <v>34560000</v>
      </c>
      <c r="F147" s="933"/>
      <c r="G147" s="338">
        <f>SUM(G145:G146)</f>
        <v>2160000</v>
      </c>
      <c r="H147" s="337">
        <f>E147+G147</f>
        <v>36720000</v>
      </c>
      <c r="I147" s="1083"/>
      <c r="J147" s="1069"/>
    </row>
    <row r="148" spans="1:10" ht="19.5" customHeight="1">
      <c r="A148" s="1725" t="s">
        <v>311</v>
      </c>
      <c r="B148" s="1726"/>
      <c r="C148" s="1726"/>
      <c r="D148" s="1726"/>
      <c r="E148" s="1726"/>
      <c r="F148" s="1726"/>
      <c r="G148" s="1726"/>
      <c r="H148" s="1726"/>
      <c r="I148" s="1726"/>
      <c r="J148" s="1727"/>
    </row>
    <row r="149" spans="1:10" ht="19.5" customHeight="1">
      <c r="A149" s="339">
        <v>1</v>
      </c>
      <c r="B149" s="341" t="s">
        <v>2197</v>
      </c>
      <c r="C149" s="339">
        <v>1969</v>
      </c>
      <c r="D149" s="336" t="s">
        <v>207</v>
      </c>
      <c r="E149" s="1089">
        <v>405000</v>
      </c>
      <c r="F149" s="333"/>
      <c r="G149" s="1073"/>
      <c r="H149" s="1089">
        <v>405000</v>
      </c>
      <c r="I149" s="339"/>
      <c r="J149" s="344"/>
    </row>
    <row r="150" spans="1:10" ht="19.5" customHeight="1">
      <c r="A150" s="1492" t="s">
        <v>1282</v>
      </c>
      <c r="B150" s="1492"/>
      <c r="C150" s="1492"/>
      <c r="D150" s="1492"/>
      <c r="E150" s="1090">
        <v>405000</v>
      </c>
      <c r="F150" s="338"/>
      <c r="G150" s="1091"/>
      <c r="H150" s="1090">
        <v>405000</v>
      </c>
      <c r="I150" s="334"/>
      <c r="J150" s="344"/>
    </row>
    <row r="151" spans="1:10" ht="19.5" customHeight="1">
      <c r="A151" s="1725" t="s">
        <v>312</v>
      </c>
      <c r="B151" s="1726"/>
      <c r="C151" s="1726"/>
      <c r="D151" s="1726"/>
      <c r="E151" s="1726"/>
      <c r="F151" s="1726"/>
      <c r="G151" s="1726"/>
      <c r="H151" s="1726"/>
      <c r="I151" s="1726"/>
      <c r="J151" s="1727"/>
    </row>
    <row r="152" spans="1:10" ht="19.5" customHeight="1">
      <c r="A152" s="339">
        <v>1</v>
      </c>
      <c r="B152" s="330" t="s">
        <v>1455</v>
      </c>
      <c r="C152" s="838">
        <v>1973</v>
      </c>
      <c r="D152" s="332" t="s">
        <v>287</v>
      </c>
      <c r="E152" s="342">
        <v>270000</v>
      </c>
      <c r="F152" s="333"/>
      <c r="G152" s="333"/>
      <c r="H152" s="342">
        <f>E152+G152</f>
        <v>270000</v>
      </c>
      <c r="I152" s="339"/>
      <c r="J152" s="344"/>
    </row>
    <row r="153" spans="1:10" ht="19.5" customHeight="1">
      <c r="A153" s="339">
        <v>2</v>
      </c>
      <c r="B153" s="330" t="s">
        <v>260</v>
      </c>
      <c r="C153" s="838">
        <v>1972</v>
      </c>
      <c r="D153" s="332" t="s">
        <v>2607</v>
      </c>
      <c r="E153" s="342">
        <v>270000</v>
      </c>
      <c r="F153" s="333"/>
      <c r="G153" s="333"/>
      <c r="H153" s="342">
        <f aca="true" t="shared" si="5" ref="H153:H158">SUM(E153:G153)</f>
        <v>270000</v>
      </c>
      <c r="I153" s="339"/>
      <c r="J153" s="344"/>
    </row>
    <row r="154" spans="1:10" ht="19.5" customHeight="1">
      <c r="A154" s="339">
        <v>3</v>
      </c>
      <c r="B154" s="330" t="s">
        <v>2609</v>
      </c>
      <c r="C154" s="838">
        <v>1997</v>
      </c>
      <c r="D154" s="332" t="s">
        <v>2608</v>
      </c>
      <c r="E154" s="342">
        <v>270000</v>
      </c>
      <c r="F154" s="333"/>
      <c r="G154" s="333"/>
      <c r="H154" s="342">
        <f t="shared" si="5"/>
        <v>270000</v>
      </c>
      <c r="I154" s="339"/>
      <c r="J154" s="344"/>
    </row>
    <row r="155" spans="1:10" ht="19.5" customHeight="1">
      <c r="A155" s="339">
        <v>4</v>
      </c>
      <c r="B155" s="330" t="s">
        <v>2610</v>
      </c>
      <c r="C155" s="838">
        <v>1965</v>
      </c>
      <c r="D155" s="332" t="s">
        <v>2608</v>
      </c>
      <c r="E155" s="342">
        <v>270000</v>
      </c>
      <c r="F155" s="333"/>
      <c r="G155" s="333"/>
      <c r="H155" s="342">
        <f t="shared" si="5"/>
        <v>270000</v>
      </c>
      <c r="I155" s="339"/>
      <c r="J155" s="344"/>
    </row>
    <row r="156" spans="1:10" ht="19.5" customHeight="1">
      <c r="A156" s="339">
        <v>5</v>
      </c>
      <c r="B156" s="330" t="s">
        <v>2611</v>
      </c>
      <c r="C156" s="838">
        <v>1978</v>
      </c>
      <c r="D156" s="332" t="s">
        <v>2608</v>
      </c>
      <c r="E156" s="342">
        <v>270000</v>
      </c>
      <c r="F156" s="333"/>
      <c r="G156" s="333"/>
      <c r="H156" s="342">
        <f t="shared" si="5"/>
        <v>270000</v>
      </c>
      <c r="I156" s="339"/>
      <c r="J156" s="344"/>
    </row>
    <row r="157" spans="1:10" ht="19.5" customHeight="1">
      <c r="A157" s="339">
        <v>6</v>
      </c>
      <c r="B157" s="330" t="s">
        <v>2612</v>
      </c>
      <c r="C157" s="838">
        <v>1965</v>
      </c>
      <c r="D157" s="332" t="s">
        <v>2613</v>
      </c>
      <c r="E157" s="342">
        <v>270000</v>
      </c>
      <c r="F157" s="333"/>
      <c r="G157" s="333"/>
      <c r="H157" s="342">
        <f t="shared" si="5"/>
        <v>270000</v>
      </c>
      <c r="I157" s="339"/>
      <c r="J157" s="344"/>
    </row>
    <row r="158" spans="1:10" ht="19.5" customHeight="1">
      <c r="A158" s="339">
        <v>7</v>
      </c>
      <c r="B158" s="1115" t="s">
        <v>1092</v>
      </c>
      <c r="C158" s="1373">
        <v>1980</v>
      </c>
      <c r="D158" s="1116" t="s">
        <v>195</v>
      </c>
      <c r="E158" s="1246">
        <v>270000</v>
      </c>
      <c r="F158" s="1245"/>
      <c r="G158" s="1245">
        <v>270000</v>
      </c>
      <c r="H158" s="1246">
        <f t="shared" si="5"/>
        <v>540000</v>
      </c>
      <c r="I158" s="339"/>
      <c r="J158" s="344"/>
    </row>
    <row r="159" spans="1:10" ht="19.5" customHeight="1">
      <c r="A159" s="1720" t="s">
        <v>1282</v>
      </c>
      <c r="B159" s="1720"/>
      <c r="C159" s="1720"/>
      <c r="D159" s="1720"/>
      <c r="E159" s="337">
        <f>SUM(E152:E158)</f>
        <v>1890000</v>
      </c>
      <c r="F159" s="338"/>
      <c r="G159" s="338">
        <v>270000</v>
      </c>
      <c r="H159" s="337">
        <f>SUM(H152:H158)</f>
        <v>2160000</v>
      </c>
      <c r="I159" s="339"/>
      <c r="J159" s="344"/>
    </row>
    <row r="160" spans="1:10" ht="19.5" customHeight="1">
      <c r="A160" s="1722" t="s">
        <v>314</v>
      </c>
      <c r="B160" s="1723"/>
      <c r="C160" s="1723"/>
      <c r="D160" s="1723"/>
      <c r="E160" s="1723"/>
      <c r="F160" s="1723"/>
      <c r="G160" s="1723"/>
      <c r="H160" s="1723"/>
      <c r="I160" s="1723"/>
      <c r="J160" s="1724"/>
    </row>
    <row r="161" spans="1:10" ht="19.5" customHeight="1">
      <c r="A161" s="1092">
        <v>1</v>
      </c>
      <c r="B161" s="1093" t="s">
        <v>2479</v>
      </c>
      <c r="C161" s="1093">
        <v>1983</v>
      </c>
      <c r="D161" s="1093" t="s">
        <v>2480</v>
      </c>
      <c r="E161" s="342">
        <v>540000</v>
      </c>
      <c r="F161" s="1093"/>
      <c r="G161" s="1094"/>
      <c r="H161" s="1094">
        <f>G161+E161</f>
        <v>540000</v>
      </c>
      <c r="I161" s="1093"/>
      <c r="J161" s="1095"/>
    </row>
    <row r="162" spans="1:10" ht="19.5" customHeight="1">
      <c r="A162" s="339">
        <v>2</v>
      </c>
      <c r="B162" s="330" t="s">
        <v>315</v>
      </c>
      <c r="C162" s="838">
        <v>1971</v>
      </c>
      <c r="D162" s="332" t="s">
        <v>195</v>
      </c>
      <c r="E162" s="342">
        <v>540000</v>
      </c>
      <c r="F162" s="333"/>
      <c r="G162" s="333"/>
      <c r="H162" s="342">
        <f>E162+G162</f>
        <v>540000</v>
      </c>
      <c r="I162" s="339"/>
      <c r="J162" s="344"/>
    </row>
    <row r="163" spans="1:10" ht="19.5" customHeight="1">
      <c r="A163" s="1492" t="s">
        <v>1281</v>
      </c>
      <c r="B163" s="1492"/>
      <c r="C163" s="1492"/>
      <c r="D163" s="1492"/>
      <c r="E163" s="337">
        <f>SUM(E161:E162)</f>
        <v>1080000</v>
      </c>
      <c r="F163" s="338"/>
      <c r="G163" s="338"/>
      <c r="H163" s="337">
        <f>SUM(H161:H162)</f>
        <v>1080000</v>
      </c>
      <c r="I163" s="339"/>
      <c r="J163" s="344"/>
    </row>
    <row r="164" spans="1:10" ht="19.5" customHeight="1">
      <c r="A164" s="1725" t="s">
        <v>1265</v>
      </c>
      <c r="B164" s="1726"/>
      <c r="C164" s="1726"/>
      <c r="D164" s="1726"/>
      <c r="E164" s="1726"/>
      <c r="F164" s="1726"/>
      <c r="G164" s="1726"/>
      <c r="H164" s="1726"/>
      <c r="I164" s="1726"/>
      <c r="J164" s="1727"/>
    </row>
    <row r="165" spans="1:10" ht="19.5" customHeight="1">
      <c r="A165" s="339">
        <v>1</v>
      </c>
      <c r="B165" s="330" t="s">
        <v>381</v>
      </c>
      <c r="C165" s="838">
        <v>1963</v>
      </c>
      <c r="D165" s="332" t="s">
        <v>207</v>
      </c>
      <c r="E165" s="342">
        <v>405000</v>
      </c>
      <c r="F165" s="333"/>
      <c r="G165" s="333"/>
      <c r="H165" s="378">
        <v>405000</v>
      </c>
      <c r="I165" s="339"/>
      <c r="J165" s="339"/>
    </row>
    <row r="166" spans="1:10" ht="19.5" customHeight="1">
      <c r="A166" s="339">
        <v>2</v>
      </c>
      <c r="B166" s="330" t="s">
        <v>410</v>
      </c>
      <c r="C166" s="838">
        <v>1963</v>
      </c>
      <c r="D166" s="332" t="s">
        <v>207</v>
      </c>
      <c r="E166" s="342">
        <v>405000</v>
      </c>
      <c r="F166" s="333"/>
      <c r="G166" s="333"/>
      <c r="H166" s="378">
        <v>405000</v>
      </c>
      <c r="I166" s="339"/>
      <c r="J166" s="339"/>
    </row>
    <row r="167" spans="1:10" ht="19.5" customHeight="1">
      <c r="A167" s="339">
        <v>3</v>
      </c>
      <c r="B167" s="330" t="s">
        <v>412</v>
      </c>
      <c r="C167" s="838">
        <v>1964</v>
      </c>
      <c r="D167" s="332" t="s">
        <v>207</v>
      </c>
      <c r="E167" s="342">
        <v>405000</v>
      </c>
      <c r="F167" s="333"/>
      <c r="G167" s="333"/>
      <c r="H167" s="378">
        <v>405000</v>
      </c>
      <c r="I167" s="339"/>
      <c r="J167" s="339"/>
    </row>
    <row r="168" spans="1:10" ht="19.5" customHeight="1">
      <c r="A168" s="339">
        <v>4</v>
      </c>
      <c r="B168" s="330" t="s">
        <v>1081</v>
      </c>
      <c r="C168" s="838">
        <v>1966</v>
      </c>
      <c r="D168" s="332" t="s">
        <v>207</v>
      </c>
      <c r="E168" s="342">
        <v>405000</v>
      </c>
      <c r="F168" s="333"/>
      <c r="G168" s="333"/>
      <c r="H168" s="378">
        <v>405000</v>
      </c>
      <c r="I168" s="339"/>
      <c r="J168" s="339"/>
    </row>
    <row r="169" spans="1:10" ht="19.5" customHeight="1">
      <c r="A169" s="339">
        <v>5</v>
      </c>
      <c r="B169" s="1115" t="s">
        <v>1593</v>
      </c>
      <c r="C169" s="1373">
        <v>1958</v>
      </c>
      <c r="D169" s="1116" t="s">
        <v>1594</v>
      </c>
      <c r="E169" s="1246">
        <v>0</v>
      </c>
      <c r="F169" s="1245"/>
      <c r="G169" s="1245"/>
      <c r="H169" s="1117">
        <v>0</v>
      </c>
      <c r="I169" s="1374" t="s">
        <v>2737</v>
      </c>
      <c r="J169" s="339"/>
    </row>
    <row r="170" spans="1:10" ht="19.5" customHeight="1">
      <c r="A170" s="339">
        <v>6</v>
      </c>
      <c r="B170" s="330" t="s">
        <v>2779</v>
      </c>
      <c r="C170" s="838">
        <v>1970</v>
      </c>
      <c r="D170" s="332" t="s">
        <v>194</v>
      </c>
      <c r="E170" s="342">
        <v>405000</v>
      </c>
      <c r="F170" s="333"/>
      <c r="G170" s="333"/>
      <c r="H170" s="378">
        <v>405000</v>
      </c>
      <c r="I170" s="339"/>
      <c r="J170" s="339"/>
    </row>
    <row r="171" spans="1:10" ht="19.5" customHeight="1">
      <c r="A171" s="339">
        <v>7</v>
      </c>
      <c r="B171" s="330" t="s">
        <v>1195</v>
      </c>
      <c r="C171" s="838">
        <v>1982</v>
      </c>
      <c r="D171" s="332" t="s">
        <v>194</v>
      </c>
      <c r="E171" s="342">
        <v>405000</v>
      </c>
      <c r="F171" s="333"/>
      <c r="G171" s="333"/>
      <c r="H171" s="378">
        <v>405000</v>
      </c>
      <c r="I171" s="339"/>
      <c r="J171" s="339"/>
    </row>
    <row r="172" spans="1:10" ht="19.5" customHeight="1">
      <c r="A172" s="339">
        <v>8</v>
      </c>
      <c r="B172" s="330" t="s">
        <v>382</v>
      </c>
      <c r="C172" s="838">
        <v>1958</v>
      </c>
      <c r="D172" s="332" t="s">
        <v>246</v>
      </c>
      <c r="E172" s="342">
        <v>405000</v>
      </c>
      <c r="F172" s="333"/>
      <c r="G172" s="333"/>
      <c r="H172" s="378">
        <v>405000</v>
      </c>
      <c r="I172" s="339"/>
      <c r="J172" s="339"/>
    </row>
    <row r="173" spans="1:10" ht="19.5" customHeight="1">
      <c r="A173" s="339">
        <v>9</v>
      </c>
      <c r="B173" s="330" t="s">
        <v>395</v>
      </c>
      <c r="C173" s="838">
        <v>1991</v>
      </c>
      <c r="D173" s="332" t="s">
        <v>246</v>
      </c>
      <c r="E173" s="342">
        <v>405000</v>
      </c>
      <c r="F173" s="333"/>
      <c r="G173" s="333"/>
      <c r="H173" s="378">
        <v>405000</v>
      </c>
      <c r="I173" s="339"/>
      <c r="J173" s="339"/>
    </row>
    <row r="174" spans="1:10" ht="19.5" customHeight="1">
      <c r="A174" s="339">
        <v>10</v>
      </c>
      <c r="B174" s="330" t="s">
        <v>1083</v>
      </c>
      <c r="C174" s="838">
        <v>1959</v>
      </c>
      <c r="D174" s="332" t="s">
        <v>246</v>
      </c>
      <c r="E174" s="342">
        <v>405000</v>
      </c>
      <c r="F174" s="333"/>
      <c r="G174" s="333"/>
      <c r="H174" s="378">
        <v>405000</v>
      </c>
      <c r="I174" s="339"/>
      <c r="J174" s="339"/>
    </row>
    <row r="175" spans="1:10" ht="19.5" customHeight="1">
      <c r="A175" s="339">
        <v>11</v>
      </c>
      <c r="B175" s="330" t="s">
        <v>2768</v>
      </c>
      <c r="C175" s="838">
        <v>1960</v>
      </c>
      <c r="D175" s="332" t="s">
        <v>246</v>
      </c>
      <c r="E175" s="342">
        <v>405000</v>
      </c>
      <c r="F175" s="333"/>
      <c r="G175" s="333"/>
      <c r="H175" s="378">
        <v>405000</v>
      </c>
      <c r="I175" s="339"/>
      <c r="J175" s="339"/>
    </row>
    <row r="176" spans="1:10" ht="19.5" customHeight="1">
      <c r="A176" s="339">
        <v>12</v>
      </c>
      <c r="B176" s="330" t="s">
        <v>389</v>
      </c>
      <c r="C176" s="838">
        <v>1972</v>
      </c>
      <c r="D176" s="332" t="s">
        <v>222</v>
      </c>
      <c r="E176" s="342">
        <v>405000</v>
      </c>
      <c r="F176" s="333"/>
      <c r="G176" s="333"/>
      <c r="H176" s="378">
        <v>405000</v>
      </c>
      <c r="I176" s="339"/>
      <c r="J176" s="339"/>
    </row>
    <row r="177" spans="1:10" ht="19.5" customHeight="1">
      <c r="A177" s="339">
        <v>13</v>
      </c>
      <c r="B177" s="330" t="s">
        <v>411</v>
      </c>
      <c r="C177" s="838">
        <v>1988</v>
      </c>
      <c r="D177" s="332" t="s">
        <v>222</v>
      </c>
      <c r="E177" s="342">
        <v>405000</v>
      </c>
      <c r="F177" s="333"/>
      <c r="G177" s="333"/>
      <c r="H177" s="378">
        <v>405000</v>
      </c>
      <c r="I177" s="339"/>
      <c r="J177" s="339"/>
    </row>
    <row r="178" spans="1:10" ht="19.5" customHeight="1">
      <c r="A178" s="339">
        <v>14</v>
      </c>
      <c r="B178" s="330" t="s">
        <v>1358</v>
      </c>
      <c r="C178" s="838">
        <v>1968</v>
      </c>
      <c r="D178" s="332" t="s">
        <v>222</v>
      </c>
      <c r="E178" s="342">
        <v>405000</v>
      </c>
      <c r="F178" s="333"/>
      <c r="G178" s="333"/>
      <c r="H178" s="378">
        <v>405000</v>
      </c>
      <c r="I178" s="339"/>
      <c r="J178" s="339"/>
    </row>
    <row r="179" spans="1:10" ht="19.5" customHeight="1">
      <c r="A179" s="339">
        <v>15</v>
      </c>
      <c r="B179" s="330" t="s">
        <v>2037</v>
      </c>
      <c r="C179" s="838">
        <v>1966</v>
      </c>
      <c r="D179" s="332" t="s">
        <v>200</v>
      </c>
      <c r="E179" s="342">
        <v>405000</v>
      </c>
      <c r="F179" s="333"/>
      <c r="G179" s="333"/>
      <c r="H179" s="378">
        <v>405000</v>
      </c>
      <c r="I179" s="339"/>
      <c r="J179" s="339"/>
    </row>
    <row r="180" spans="1:10" ht="19.5" customHeight="1">
      <c r="A180" s="339">
        <v>16</v>
      </c>
      <c r="B180" s="330" t="s">
        <v>1082</v>
      </c>
      <c r="C180" s="838">
        <v>1964</v>
      </c>
      <c r="D180" s="332" t="s">
        <v>200</v>
      </c>
      <c r="E180" s="342">
        <v>405000</v>
      </c>
      <c r="F180" s="333"/>
      <c r="G180" s="333"/>
      <c r="H180" s="378">
        <v>405000</v>
      </c>
      <c r="I180" s="339"/>
      <c r="J180" s="339"/>
    </row>
    <row r="181" spans="1:10" ht="19.5" customHeight="1">
      <c r="A181" s="339">
        <v>17</v>
      </c>
      <c r="B181" s="330" t="s">
        <v>1091</v>
      </c>
      <c r="C181" s="838">
        <v>1962</v>
      </c>
      <c r="D181" s="332" t="s">
        <v>200</v>
      </c>
      <c r="E181" s="342">
        <v>405000</v>
      </c>
      <c r="F181" s="333"/>
      <c r="G181" s="333"/>
      <c r="H181" s="378">
        <v>405000</v>
      </c>
      <c r="I181" s="339"/>
      <c r="J181" s="339"/>
    </row>
    <row r="182" spans="1:10" ht="19.5" customHeight="1">
      <c r="A182" s="339">
        <v>18</v>
      </c>
      <c r="B182" s="330" t="s">
        <v>2089</v>
      </c>
      <c r="C182" s="838">
        <v>1960</v>
      </c>
      <c r="D182" s="332" t="s">
        <v>200</v>
      </c>
      <c r="E182" s="342">
        <v>405000</v>
      </c>
      <c r="F182" s="333"/>
      <c r="G182" s="333"/>
      <c r="H182" s="378">
        <v>405000</v>
      </c>
      <c r="I182" s="339"/>
      <c r="J182" s="339"/>
    </row>
    <row r="183" spans="1:10" ht="19.5" customHeight="1">
      <c r="A183" s="339">
        <v>19</v>
      </c>
      <c r="B183" s="330" t="s">
        <v>390</v>
      </c>
      <c r="C183" s="838">
        <v>1992</v>
      </c>
      <c r="D183" s="332" t="s">
        <v>391</v>
      </c>
      <c r="E183" s="342">
        <v>405000</v>
      </c>
      <c r="F183" s="333"/>
      <c r="G183" s="333"/>
      <c r="H183" s="378">
        <v>405000</v>
      </c>
      <c r="I183" s="339"/>
      <c r="J183" s="339"/>
    </row>
    <row r="184" spans="1:10" ht="19.5" customHeight="1">
      <c r="A184" s="339">
        <v>20</v>
      </c>
      <c r="B184" s="330" t="s">
        <v>417</v>
      </c>
      <c r="C184" s="838">
        <v>1998</v>
      </c>
      <c r="D184" s="332" t="s">
        <v>195</v>
      </c>
      <c r="E184" s="342">
        <v>405000</v>
      </c>
      <c r="F184" s="333"/>
      <c r="G184" s="333"/>
      <c r="H184" s="378">
        <v>405000</v>
      </c>
      <c r="I184" s="339"/>
      <c r="J184" s="339"/>
    </row>
    <row r="185" spans="1:10" ht="19.5" customHeight="1">
      <c r="A185" s="339">
        <v>21</v>
      </c>
      <c r="B185" s="330" t="s">
        <v>327</v>
      </c>
      <c r="C185" s="838">
        <v>1962</v>
      </c>
      <c r="D185" s="332" t="s">
        <v>248</v>
      </c>
      <c r="E185" s="342">
        <v>405000</v>
      </c>
      <c r="F185" s="333"/>
      <c r="G185" s="333"/>
      <c r="H185" s="378">
        <v>405000</v>
      </c>
      <c r="I185" s="339"/>
      <c r="J185" s="339"/>
    </row>
    <row r="186" spans="1:10" ht="19.5" customHeight="1">
      <c r="A186" s="339">
        <v>22</v>
      </c>
      <c r="B186" s="330" t="s">
        <v>328</v>
      </c>
      <c r="C186" s="838">
        <v>1986</v>
      </c>
      <c r="D186" s="332" t="s">
        <v>248</v>
      </c>
      <c r="E186" s="342">
        <v>405000</v>
      </c>
      <c r="F186" s="333"/>
      <c r="G186" s="333"/>
      <c r="H186" s="378">
        <v>405000</v>
      </c>
      <c r="I186" s="339"/>
      <c r="J186" s="339"/>
    </row>
    <row r="187" spans="1:10" ht="19.5" customHeight="1">
      <c r="A187" s="339">
        <v>23</v>
      </c>
      <c r="B187" s="330" t="s">
        <v>392</v>
      </c>
      <c r="C187" s="838">
        <v>1974</v>
      </c>
      <c r="D187" s="332" t="s">
        <v>248</v>
      </c>
      <c r="E187" s="342">
        <v>405000</v>
      </c>
      <c r="F187" s="333"/>
      <c r="G187" s="333"/>
      <c r="H187" s="378">
        <v>405000</v>
      </c>
      <c r="I187" s="339"/>
      <c r="J187" s="339"/>
    </row>
    <row r="188" spans="1:10" ht="19.5" customHeight="1">
      <c r="A188" s="339">
        <v>24</v>
      </c>
      <c r="B188" s="330" t="s">
        <v>329</v>
      </c>
      <c r="C188" s="838">
        <v>1972</v>
      </c>
      <c r="D188" s="332" t="s">
        <v>198</v>
      </c>
      <c r="E188" s="342">
        <v>405000</v>
      </c>
      <c r="F188" s="333"/>
      <c r="G188" s="333"/>
      <c r="H188" s="378">
        <v>405000</v>
      </c>
      <c r="I188" s="339"/>
      <c r="J188" s="339"/>
    </row>
    <row r="189" spans="1:10" ht="19.5" customHeight="1">
      <c r="A189" s="339">
        <v>25</v>
      </c>
      <c r="B189" s="330" t="s">
        <v>414</v>
      </c>
      <c r="C189" s="838">
        <v>1971</v>
      </c>
      <c r="D189" s="332" t="s">
        <v>415</v>
      </c>
      <c r="E189" s="342">
        <v>405000</v>
      </c>
      <c r="F189" s="333"/>
      <c r="G189" s="333"/>
      <c r="H189" s="378">
        <v>405000</v>
      </c>
      <c r="I189" s="339"/>
      <c r="J189" s="339"/>
    </row>
    <row r="190" spans="1:10" ht="19.5" customHeight="1">
      <c r="A190" s="339">
        <v>26</v>
      </c>
      <c r="B190" s="330" t="s">
        <v>1084</v>
      </c>
      <c r="C190" s="838">
        <v>1976</v>
      </c>
      <c r="D190" s="332" t="s">
        <v>198</v>
      </c>
      <c r="E190" s="342">
        <v>405000</v>
      </c>
      <c r="F190" s="333"/>
      <c r="G190" s="333"/>
      <c r="H190" s="378">
        <v>405000</v>
      </c>
      <c r="I190" s="339"/>
      <c r="J190" s="339"/>
    </row>
    <row r="191" spans="1:10" ht="19.5" customHeight="1">
      <c r="A191" s="339">
        <v>27</v>
      </c>
      <c r="B191" s="330" t="s">
        <v>331</v>
      </c>
      <c r="C191" s="838">
        <v>1964</v>
      </c>
      <c r="D191" s="332" t="s">
        <v>196</v>
      </c>
      <c r="E191" s="342">
        <v>405000</v>
      </c>
      <c r="F191" s="333"/>
      <c r="G191" s="333"/>
      <c r="H191" s="378">
        <v>405000</v>
      </c>
      <c r="I191" s="339"/>
      <c r="J191" s="339"/>
    </row>
    <row r="192" spans="1:10" ht="19.5" customHeight="1">
      <c r="A192" s="339">
        <v>28</v>
      </c>
      <c r="B192" s="330" t="s">
        <v>344</v>
      </c>
      <c r="C192" s="838">
        <v>1972</v>
      </c>
      <c r="D192" s="332" t="s">
        <v>196</v>
      </c>
      <c r="E192" s="342">
        <v>405000</v>
      </c>
      <c r="F192" s="333"/>
      <c r="G192" s="333"/>
      <c r="H192" s="378">
        <v>405000</v>
      </c>
      <c r="I192" s="339"/>
      <c r="J192" s="339"/>
    </row>
    <row r="193" spans="1:10" ht="19.5" customHeight="1">
      <c r="A193" s="339">
        <v>29</v>
      </c>
      <c r="B193" s="330" t="s">
        <v>394</v>
      </c>
      <c r="C193" s="838">
        <v>1963</v>
      </c>
      <c r="D193" s="332" t="s">
        <v>196</v>
      </c>
      <c r="E193" s="342">
        <v>405000</v>
      </c>
      <c r="F193" s="333"/>
      <c r="G193" s="333"/>
      <c r="H193" s="378">
        <v>405000</v>
      </c>
      <c r="I193" s="339"/>
      <c r="J193" s="339"/>
    </row>
    <row r="194" spans="1:10" ht="19.5" customHeight="1">
      <c r="A194" s="339">
        <v>30</v>
      </c>
      <c r="B194" s="330" t="s">
        <v>373</v>
      </c>
      <c r="C194" s="838">
        <v>1996</v>
      </c>
      <c r="D194" s="332" t="s">
        <v>205</v>
      </c>
      <c r="E194" s="342">
        <v>405000</v>
      </c>
      <c r="F194" s="333"/>
      <c r="G194" s="333"/>
      <c r="H194" s="378">
        <v>405000</v>
      </c>
      <c r="I194" s="339"/>
      <c r="J194" s="339"/>
    </row>
    <row r="195" spans="1:10" ht="19.5" customHeight="1">
      <c r="A195" s="339">
        <v>31</v>
      </c>
      <c r="B195" s="330" t="s">
        <v>374</v>
      </c>
      <c r="C195" s="838">
        <v>1995</v>
      </c>
      <c r="D195" s="332" t="s">
        <v>205</v>
      </c>
      <c r="E195" s="342">
        <v>405000</v>
      </c>
      <c r="F195" s="333"/>
      <c r="G195" s="333"/>
      <c r="H195" s="378">
        <v>405000</v>
      </c>
      <c r="I195" s="339"/>
      <c r="J195" s="339"/>
    </row>
    <row r="196" spans="1:10" ht="19.5" customHeight="1">
      <c r="A196" s="339">
        <v>32</v>
      </c>
      <c r="B196" s="330" t="s">
        <v>396</v>
      </c>
      <c r="C196" s="838">
        <v>1998</v>
      </c>
      <c r="D196" s="332" t="s">
        <v>205</v>
      </c>
      <c r="E196" s="342">
        <v>405000</v>
      </c>
      <c r="F196" s="333"/>
      <c r="G196" s="333"/>
      <c r="H196" s="378">
        <v>405000</v>
      </c>
      <c r="I196" s="339"/>
      <c r="J196" s="339"/>
    </row>
    <row r="197" spans="1:10" ht="19.5" customHeight="1">
      <c r="A197" s="339">
        <v>33</v>
      </c>
      <c r="B197" s="330" t="s">
        <v>413</v>
      </c>
      <c r="C197" s="838">
        <v>1998</v>
      </c>
      <c r="D197" s="332" t="s">
        <v>205</v>
      </c>
      <c r="E197" s="342">
        <v>405000</v>
      </c>
      <c r="F197" s="333"/>
      <c r="G197" s="333"/>
      <c r="H197" s="378">
        <v>405000</v>
      </c>
      <c r="I197" s="339"/>
      <c r="J197" s="339"/>
    </row>
    <row r="198" spans="1:10" ht="19.5" customHeight="1">
      <c r="A198" s="339">
        <v>34</v>
      </c>
      <c r="B198" s="330" t="s">
        <v>1366</v>
      </c>
      <c r="C198" s="838">
        <v>1963</v>
      </c>
      <c r="D198" s="332" t="s">
        <v>205</v>
      </c>
      <c r="E198" s="342">
        <v>405000</v>
      </c>
      <c r="F198" s="333"/>
      <c r="G198" s="333"/>
      <c r="H198" s="378">
        <v>405000</v>
      </c>
      <c r="I198" s="339"/>
      <c r="J198" s="339"/>
    </row>
    <row r="199" spans="1:10" ht="19.5" customHeight="1">
      <c r="A199" s="339">
        <v>35</v>
      </c>
      <c r="B199" s="330" t="s">
        <v>80</v>
      </c>
      <c r="C199" s="838">
        <v>1965</v>
      </c>
      <c r="D199" s="332" t="s">
        <v>202</v>
      </c>
      <c r="E199" s="342">
        <v>405000</v>
      </c>
      <c r="F199" s="933"/>
      <c r="G199" s="1096"/>
      <c r="H199" s="378">
        <v>405000</v>
      </c>
      <c r="I199" s="1083"/>
      <c r="J199" s="1083"/>
    </row>
    <row r="200" spans="1:10" ht="19.5" customHeight="1">
      <c r="A200" s="339">
        <v>36</v>
      </c>
      <c r="B200" s="330" t="s">
        <v>375</v>
      </c>
      <c r="C200" s="838">
        <v>1965</v>
      </c>
      <c r="D200" s="332" t="s">
        <v>2803</v>
      </c>
      <c r="E200" s="342">
        <v>405000</v>
      </c>
      <c r="F200" s="333"/>
      <c r="G200" s="333"/>
      <c r="H200" s="378">
        <v>405000</v>
      </c>
      <c r="I200" s="339"/>
      <c r="J200" s="339"/>
    </row>
    <row r="201" spans="1:10" ht="19.5" customHeight="1">
      <c r="A201" s="339">
        <v>37</v>
      </c>
      <c r="B201" s="330" t="s">
        <v>376</v>
      </c>
      <c r="C201" s="838">
        <v>1968</v>
      </c>
      <c r="D201" s="332" t="s">
        <v>566</v>
      </c>
      <c r="E201" s="342">
        <v>405000</v>
      </c>
      <c r="F201" s="333"/>
      <c r="G201" s="333"/>
      <c r="H201" s="378">
        <v>405000</v>
      </c>
      <c r="I201" s="339" t="s">
        <v>1297</v>
      </c>
      <c r="J201" s="339"/>
    </row>
    <row r="202" spans="1:10" ht="19.5" customHeight="1">
      <c r="A202" s="339">
        <v>38</v>
      </c>
      <c r="B202" s="330" t="s">
        <v>393</v>
      </c>
      <c r="C202" s="838">
        <v>1973</v>
      </c>
      <c r="D202" s="332" t="s">
        <v>2803</v>
      </c>
      <c r="E202" s="342">
        <v>405000</v>
      </c>
      <c r="F202" s="333"/>
      <c r="G202" s="333"/>
      <c r="H202" s="378">
        <v>405000</v>
      </c>
      <c r="I202" s="339"/>
      <c r="J202" s="339"/>
    </row>
    <row r="203" spans="1:10" ht="19.5" customHeight="1">
      <c r="A203" s="339">
        <v>39</v>
      </c>
      <c r="B203" s="330" t="s">
        <v>1150</v>
      </c>
      <c r="C203" s="838">
        <v>1969</v>
      </c>
      <c r="D203" s="332" t="s">
        <v>2803</v>
      </c>
      <c r="E203" s="342">
        <v>405000</v>
      </c>
      <c r="F203" s="933"/>
      <c r="G203" s="1096"/>
      <c r="H203" s="378">
        <v>405000</v>
      </c>
      <c r="I203" s="339"/>
      <c r="J203" s="339"/>
    </row>
    <row r="204" spans="1:10" ht="19.5" customHeight="1">
      <c r="A204" s="339">
        <v>40</v>
      </c>
      <c r="B204" s="330" t="s">
        <v>1469</v>
      </c>
      <c r="C204" s="838">
        <v>1969</v>
      </c>
      <c r="D204" s="332" t="s">
        <v>198</v>
      </c>
      <c r="E204" s="342">
        <v>405000</v>
      </c>
      <c r="F204" s="933"/>
      <c r="G204" s="1096"/>
      <c r="H204" s="378">
        <v>405000</v>
      </c>
      <c r="I204" s="1083"/>
      <c r="J204" s="1083"/>
    </row>
    <row r="205" spans="1:10" ht="19.5" customHeight="1">
      <c r="A205" s="339">
        <v>41</v>
      </c>
      <c r="B205" s="1097" t="s">
        <v>1726</v>
      </c>
      <c r="C205" s="1098">
        <v>1964</v>
      </c>
      <c r="D205" s="1099" t="s">
        <v>205</v>
      </c>
      <c r="E205" s="342">
        <v>405000</v>
      </c>
      <c r="F205" s="333"/>
      <c r="G205" s="333"/>
      <c r="H205" s="378">
        <v>405000</v>
      </c>
      <c r="I205" s="339"/>
      <c r="J205" s="339"/>
    </row>
    <row r="206" spans="1:10" ht="19.5" customHeight="1">
      <c r="A206" s="339">
        <v>42</v>
      </c>
      <c r="B206" s="330" t="s">
        <v>427</v>
      </c>
      <c r="C206" s="838">
        <v>1962</v>
      </c>
      <c r="D206" s="332" t="s">
        <v>194</v>
      </c>
      <c r="E206" s="342">
        <v>405000</v>
      </c>
      <c r="F206" s="333"/>
      <c r="G206" s="333"/>
      <c r="H206" s="342">
        <v>405000</v>
      </c>
      <c r="I206" s="339"/>
      <c r="J206" s="339"/>
    </row>
    <row r="207" spans="1:10" ht="19.5" customHeight="1">
      <c r="A207" s="339">
        <v>43</v>
      </c>
      <c r="B207" s="330" t="s">
        <v>419</v>
      </c>
      <c r="C207" s="838">
        <v>1970</v>
      </c>
      <c r="D207" s="332" t="s">
        <v>246</v>
      </c>
      <c r="E207" s="342">
        <v>405000</v>
      </c>
      <c r="F207" s="333"/>
      <c r="G207" s="333"/>
      <c r="H207" s="342">
        <v>405000</v>
      </c>
      <c r="I207" s="339"/>
      <c r="J207" s="339"/>
    </row>
    <row r="208" spans="1:10" ht="19.5" customHeight="1">
      <c r="A208" s="339">
        <v>44</v>
      </c>
      <c r="B208" s="330" t="s">
        <v>424</v>
      </c>
      <c r="C208" s="838">
        <v>1960</v>
      </c>
      <c r="D208" s="332" t="s">
        <v>222</v>
      </c>
      <c r="E208" s="342">
        <v>405000</v>
      </c>
      <c r="F208" s="333"/>
      <c r="G208" s="333"/>
      <c r="H208" s="342">
        <v>405000</v>
      </c>
      <c r="I208" s="339"/>
      <c r="J208" s="339"/>
    </row>
    <row r="209" spans="1:10" ht="19.5" customHeight="1">
      <c r="A209" s="339">
        <v>45</v>
      </c>
      <c r="B209" s="330" t="s">
        <v>425</v>
      </c>
      <c r="C209" s="838">
        <v>1989</v>
      </c>
      <c r="D209" s="332" t="s">
        <v>222</v>
      </c>
      <c r="E209" s="342">
        <v>405000</v>
      </c>
      <c r="F209" s="333"/>
      <c r="G209" s="333"/>
      <c r="H209" s="342">
        <v>405000</v>
      </c>
      <c r="I209" s="339"/>
      <c r="J209" s="339"/>
    </row>
    <row r="210" spans="1:10" ht="19.5" customHeight="1">
      <c r="A210" s="339">
        <v>46</v>
      </c>
      <c r="B210" s="330" t="s">
        <v>426</v>
      </c>
      <c r="C210" s="838">
        <v>1985</v>
      </c>
      <c r="D210" s="332" t="s">
        <v>222</v>
      </c>
      <c r="E210" s="342">
        <v>405000</v>
      </c>
      <c r="F210" s="333"/>
      <c r="G210" s="333"/>
      <c r="H210" s="342">
        <v>405000</v>
      </c>
      <c r="I210" s="339"/>
      <c r="J210" s="339"/>
    </row>
    <row r="211" spans="1:10" ht="19.5" customHeight="1">
      <c r="A211" s="339">
        <v>47</v>
      </c>
      <c r="B211" s="330" t="s">
        <v>422</v>
      </c>
      <c r="C211" s="838">
        <v>1967</v>
      </c>
      <c r="D211" s="332" t="s">
        <v>200</v>
      </c>
      <c r="E211" s="342">
        <v>405000</v>
      </c>
      <c r="F211" s="333"/>
      <c r="G211" s="333"/>
      <c r="H211" s="342">
        <v>405000</v>
      </c>
      <c r="I211" s="339"/>
      <c r="J211" s="339"/>
    </row>
    <row r="212" spans="1:10" ht="19.5" customHeight="1">
      <c r="A212" s="339">
        <v>48</v>
      </c>
      <c r="B212" s="330" t="s">
        <v>420</v>
      </c>
      <c r="C212" s="838">
        <v>1967</v>
      </c>
      <c r="D212" s="332" t="s">
        <v>248</v>
      </c>
      <c r="E212" s="342">
        <v>405000</v>
      </c>
      <c r="F212" s="333"/>
      <c r="G212" s="333"/>
      <c r="H212" s="342">
        <v>405000</v>
      </c>
      <c r="I212" s="339"/>
      <c r="J212" s="339"/>
    </row>
    <row r="213" spans="1:10" ht="19.5" customHeight="1">
      <c r="A213" s="339">
        <v>49</v>
      </c>
      <c r="B213" s="330" t="s">
        <v>418</v>
      </c>
      <c r="C213" s="838">
        <v>1969</v>
      </c>
      <c r="D213" s="332" t="s">
        <v>196</v>
      </c>
      <c r="E213" s="342">
        <v>405000</v>
      </c>
      <c r="F213" s="333"/>
      <c r="G213" s="333"/>
      <c r="H213" s="342">
        <v>405000</v>
      </c>
      <c r="I213" s="339"/>
      <c r="J213" s="339"/>
    </row>
    <row r="214" spans="1:10" ht="19.5" customHeight="1">
      <c r="A214" s="339">
        <v>50</v>
      </c>
      <c r="B214" s="330" t="s">
        <v>421</v>
      </c>
      <c r="C214" s="838">
        <v>1980</v>
      </c>
      <c r="D214" s="332" t="s">
        <v>196</v>
      </c>
      <c r="E214" s="342">
        <v>405000</v>
      </c>
      <c r="F214" s="333"/>
      <c r="G214" s="333"/>
      <c r="H214" s="342">
        <v>405000</v>
      </c>
      <c r="I214" s="339"/>
      <c r="J214" s="339"/>
    </row>
    <row r="215" spans="1:10" ht="19.5" customHeight="1">
      <c r="A215" s="339">
        <v>51</v>
      </c>
      <c r="B215" s="330" t="s">
        <v>1174</v>
      </c>
      <c r="C215" s="838">
        <v>1979</v>
      </c>
      <c r="D215" s="332" t="s">
        <v>202</v>
      </c>
      <c r="E215" s="342">
        <v>405000</v>
      </c>
      <c r="F215" s="333"/>
      <c r="G215" s="333"/>
      <c r="H215" s="342">
        <v>405000</v>
      </c>
      <c r="I215" s="339"/>
      <c r="J215" s="339"/>
    </row>
    <row r="216" spans="1:10" ht="19.5" customHeight="1">
      <c r="A216" s="339">
        <v>52</v>
      </c>
      <c r="B216" s="330" t="s">
        <v>423</v>
      </c>
      <c r="C216" s="838">
        <v>1973</v>
      </c>
      <c r="D216" s="332" t="s">
        <v>205</v>
      </c>
      <c r="E216" s="342">
        <v>405000</v>
      </c>
      <c r="F216" s="333"/>
      <c r="G216" s="333"/>
      <c r="H216" s="342">
        <v>405000</v>
      </c>
      <c r="I216" s="339"/>
      <c r="J216" s="339"/>
    </row>
    <row r="217" spans="1:10" ht="19.5" customHeight="1">
      <c r="A217" s="339">
        <v>53</v>
      </c>
      <c r="B217" s="330" t="s">
        <v>416</v>
      </c>
      <c r="C217" s="838">
        <v>1985</v>
      </c>
      <c r="D217" s="332" t="s">
        <v>207</v>
      </c>
      <c r="E217" s="342">
        <v>405000</v>
      </c>
      <c r="F217" s="333"/>
      <c r="G217" s="333"/>
      <c r="H217" s="342">
        <f aca="true" t="shared" si="6" ref="H217:H224">SUM(E217:G217)</f>
        <v>405000</v>
      </c>
      <c r="I217" s="339"/>
      <c r="J217" s="339"/>
    </row>
    <row r="218" spans="1:10" ht="19.5" customHeight="1">
      <c r="A218" s="339">
        <v>54</v>
      </c>
      <c r="B218" s="330" t="s">
        <v>392</v>
      </c>
      <c r="C218" s="838">
        <v>1965</v>
      </c>
      <c r="D218" s="332" t="s">
        <v>194</v>
      </c>
      <c r="E218" s="342">
        <v>405000</v>
      </c>
      <c r="F218" s="333"/>
      <c r="G218" s="333"/>
      <c r="H218" s="342">
        <f t="shared" si="6"/>
        <v>405000</v>
      </c>
      <c r="I218" s="339"/>
      <c r="J218" s="339"/>
    </row>
    <row r="219" spans="1:10" ht="19.5" customHeight="1">
      <c r="A219" s="339">
        <v>55</v>
      </c>
      <c r="B219" s="330" t="s">
        <v>372</v>
      </c>
      <c r="C219" s="838">
        <v>1973</v>
      </c>
      <c r="D219" s="332" t="s">
        <v>205</v>
      </c>
      <c r="E219" s="342">
        <v>405000</v>
      </c>
      <c r="F219" s="333"/>
      <c r="G219" s="333"/>
      <c r="H219" s="342">
        <f t="shared" si="6"/>
        <v>405000</v>
      </c>
      <c r="I219" s="339"/>
      <c r="J219" s="339"/>
    </row>
    <row r="220" spans="1:10" ht="19.5" customHeight="1">
      <c r="A220" s="339">
        <v>56</v>
      </c>
      <c r="B220" s="330" t="s">
        <v>332</v>
      </c>
      <c r="C220" s="838">
        <v>1988</v>
      </c>
      <c r="D220" s="332" t="s">
        <v>196</v>
      </c>
      <c r="E220" s="342">
        <v>405000</v>
      </c>
      <c r="F220" s="333"/>
      <c r="G220" s="333"/>
      <c r="H220" s="342">
        <f t="shared" si="6"/>
        <v>405000</v>
      </c>
      <c r="I220" s="339"/>
      <c r="J220" s="339"/>
    </row>
    <row r="221" spans="1:10" ht="19.5" customHeight="1">
      <c r="A221" s="339">
        <v>57</v>
      </c>
      <c r="B221" s="330" t="s">
        <v>380</v>
      </c>
      <c r="C221" s="838">
        <v>1985</v>
      </c>
      <c r="D221" s="332" t="s">
        <v>205</v>
      </c>
      <c r="E221" s="342">
        <v>405000</v>
      </c>
      <c r="F221" s="333"/>
      <c r="G221" s="333"/>
      <c r="H221" s="342">
        <f t="shared" si="6"/>
        <v>405000</v>
      </c>
      <c r="I221" s="339"/>
      <c r="J221" s="339"/>
    </row>
    <row r="222" spans="1:10" ht="19.5" customHeight="1">
      <c r="A222" s="339">
        <v>58</v>
      </c>
      <c r="B222" s="330" t="s">
        <v>318</v>
      </c>
      <c r="C222" s="838">
        <v>1991</v>
      </c>
      <c r="D222" s="332" t="s">
        <v>195</v>
      </c>
      <c r="E222" s="342">
        <v>405000</v>
      </c>
      <c r="F222" s="333"/>
      <c r="G222" s="333"/>
      <c r="H222" s="342">
        <f t="shared" si="6"/>
        <v>405000</v>
      </c>
      <c r="I222" s="339"/>
      <c r="J222" s="339"/>
    </row>
    <row r="223" spans="1:10" ht="19.5" customHeight="1">
      <c r="A223" s="339">
        <v>59</v>
      </c>
      <c r="B223" s="1115" t="s">
        <v>387</v>
      </c>
      <c r="C223" s="1373">
        <v>1958</v>
      </c>
      <c r="D223" s="1116" t="s">
        <v>388</v>
      </c>
      <c r="E223" s="1246">
        <v>0</v>
      </c>
      <c r="F223" s="1245"/>
      <c r="G223" s="1245"/>
      <c r="H223" s="1246">
        <f t="shared" si="6"/>
        <v>0</v>
      </c>
      <c r="I223" s="1375" t="s">
        <v>2737</v>
      </c>
      <c r="J223" s="1083"/>
    </row>
    <row r="224" spans="1:10" ht="19.5" customHeight="1">
      <c r="A224" s="339">
        <v>60</v>
      </c>
      <c r="B224" s="330" t="s">
        <v>1727</v>
      </c>
      <c r="C224" s="838">
        <v>1965</v>
      </c>
      <c r="D224" s="332" t="s">
        <v>451</v>
      </c>
      <c r="E224" s="342">
        <v>405000</v>
      </c>
      <c r="F224" s="333"/>
      <c r="G224" s="333"/>
      <c r="H224" s="342">
        <f t="shared" si="6"/>
        <v>405000</v>
      </c>
      <c r="I224" s="1083"/>
      <c r="J224" s="1083"/>
    </row>
    <row r="225" spans="1:10" ht="19.5" customHeight="1">
      <c r="A225" s="339">
        <v>61</v>
      </c>
      <c r="B225" s="332" t="s">
        <v>1307</v>
      </c>
      <c r="C225" s="838">
        <v>1976</v>
      </c>
      <c r="D225" s="332" t="s">
        <v>202</v>
      </c>
      <c r="E225" s="342">
        <v>405000</v>
      </c>
      <c r="F225" s="333"/>
      <c r="G225" s="333"/>
      <c r="H225" s="342">
        <f aca="true" t="shared" si="7" ref="H225:H240">E225+G225</f>
        <v>405000</v>
      </c>
      <c r="I225" s="1083"/>
      <c r="J225" s="1083"/>
    </row>
    <row r="226" spans="1:10" ht="19.5" customHeight="1">
      <c r="A226" s="339">
        <v>62</v>
      </c>
      <c r="B226" s="330" t="s">
        <v>1793</v>
      </c>
      <c r="C226" s="838">
        <v>1965</v>
      </c>
      <c r="D226" s="332" t="s">
        <v>1794</v>
      </c>
      <c r="E226" s="342">
        <v>405000</v>
      </c>
      <c r="F226" s="333"/>
      <c r="G226" s="333"/>
      <c r="H226" s="342">
        <f t="shared" si="7"/>
        <v>405000</v>
      </c>
      <c r="I226" s="1083"/>
      <c r="J226" s="1087"/>
    </row>
    <row r="227" spans="1:10" ht="19.5" customHeight="1">
      <c r="A227" s="339">
        <v>63</v>
      </c>
      <c r="B227" s="394" t="s">
        <v>1795</v>
      </c>
      <c r="C227" s="395">
        <v>1964</v>
      </c>
      <c r="D227" s="396" t="s">
        <v>1796</v>
      </c>
      <c r="E227" s="397">
        <v>405000</v>
      </c>
      <c r="F227" s="398"/>
      <c r="G227" s="399"/>
      <c r="H227" s="397">
        <f t="shared" si="7"/>
        <v>405000</v>
      </c>
      <c r="I227" s="1083"/>
      <c r="J227" s="1087"/>
    </row>
    <row r="228" spans="1:10" ht="19.5" customHeight="1">
      <c r="A228" s="339">
        <v>64</v>
      </c>
      <c r="B228" s="394" t="s">
        <v>1797</v>
      </c>
      <c r="C228" s="395">
        <v>1960</v>
      </c>
      <c r="D228" s="396" t="s">
        <v>2607</v>
      </c>
      <c r="E228" s="397">
        <v>405000</v>
      </c>
      <c r="F228" s="398"/>
      <c r="G228" s="399"/>
      <c r="H228" s="397">
        <f t="shared" si="7"/>
        <v>405000</v>
      </c>
      <c r="I228" s="1083"/>
      <c r="J228" s="1087"/>
    </row>
    <row r="229" spans="1:10" ht="19.5" customHeight="1">
      <c r="A229" s="339">
        <v>65</v>
      </c>
      <c r="B229" s="330" t="s">
        <v>452</v>
      </c>
      <c r="C229" s="838">
        <v>2000</v>
      </c>
      <c r="D229" s="332" t="s">
        <v>202</v>
      </c>
      <c r="E229" s="397">
        <v>405000</v>
      </c>
      <c r="F229" s="398"/>
      <c r="G229" s="399"/>
      <c r="H229" s="397">
        <f t="shared" si="7"/>
        <v>405000</v>
      </c>
      <c r="I229" s="339"/>
      <c r="J229" s="839"/>
    </row>
    <row r="230" spans="1:10" ht="19.5" customHeight="1">
      <c r="A230" s="339">
        <v>66</v>
      </c>
      <c r="B230" s="394" t="s">
        <v>2786</v>
      </c>
      <c r="C230" s="838">
        <v>1963</v>
      </c>
      <c r="D230" s="332" t="s">
        <v>2787</v>
      </c>
      <c r="E230" s="397">
        <v>405000</v>
      </c>
      <c r="F230" s="398"/>
      <c r="G230" s="399"/>
      <c r="H230" s="397">
        <f t="shared" si="7"/>
        <v>405000</v>
      </c>
      <c r="I230" s="339"/>
      <c r="J230" s="839"/>
    </row>
    <row r="231" spans="1:10" ht="19.5" customHeight="1">
      <c r="A231" s="339">
        <v>67</v>
      </c>
      <c r="B231" s="330" t="s">
        <v>2195</v>
      </c>
      <c r="C231" s="838">
        <v>1969</v>
      </c>
      <c r="D231" s="332" t="s">
        <v>200</v>
      </c>
      <c r="E231" s="397">
        <v>405000</v>
      </c>
      <c r="F231" s="398"/>
      <c r="G231" s="399"/>
      <c r="H231" s="397">
        <f t="shared" si="7"/>
        <v>405000</v>
      </c>
      <c r="I231" s="339"/>
      <c r="J231" s="839"/>
    </row>
    <row r="232" spans="1:10" ht="19.5" customHeight="1">
      <c r="A232" s="339">
        <v>68</v>
      </c>
      <c r="B232" s="394" t="s">
        <v>2788</v>
      </c>
      <c r="C232" s="838">
        <v>1962</v>
      </c>
      <c r="D232" s="332" t="s">
        <v>200</v>
      </c>
      <c r="E232" s="397">
        <v>405000</v>
      </c>
      <c r="F232" s="398"/>
      <c r="G232" s="399"/>
      <c r="H232" s="397">
        <f t="shared" si="7"/>
        <v>405000</v>
      </c>
      <c r="I232" s="339"/>
      <c r="J232" s="839"/>
    </row>
    <row r="233" spans="1:12" ht="19.5" customHeight="1">
      <c r="A233" s="339">
        <v>69</v>
      </c>
      <c r="B233" s="330" t="s">
        <v>1118</v>
      </c>
      <c r="C233" s="838">
        <v>1997</v>
      </c>
      <c r="D233" s="332" t="s">
        <v>1120</v>
      </c>
      <c r="E233" s="397">
        <v>405000</v>
      </c>
      <c r="F233" s="398"/>
      <c r="G233" s="399"/>
      <c r="H233" s="397">
        <f t="shared" si="7"/>
        <v>405000</v>
      </c>
      <c r="I233" s="339"/>
      <c r="J233" s="340" t="s">
        <v>1121</v>
      </c>
      <c r="K233" s="1566"/>
      <c r="L233" s="423" t="s">
        <v>1297</v>
      </c>
    </row>
    <row r="234" spans="1:11" ht="19.5" customHeight="1">
      <c r="A234" s="339">
        <v>70</v>
      </c>
      <c r="B234" s="330" t="s">
        <v>447</v>
      </c>
      <c r="C234" s="838">
        <v>2001</v>
      </c>
      <c r="D234" s="332" t="s">
        <v>205</v>
      </c>
      <c r="E234" s="397">
        <v>405000</v>
      </c>
      <c r="F234" s="398"/>
      <c r="G234" s="397"/>
      <c r="H234" s="397">
        <f t="shared" si="7"/>
        <v>405000</v>
      </c>
      <c r="I234" s="1100"/>
      <c r="J234" s="340" t="s">
        <v>1121</v>
      </c>
      <c r="K234" s="1566"/>
    </row>
    <row r="235" spans="1:11" ht="19.5" customHeight="1">
      <c r="A235" s="339">
        <v>71</v>
      </c>
      <c r="B235" s="330" t="s">
        <v>1119</v>
      </c>
      <c r="C235" s="838">
        <v>1987</v>
      </c>
      <c r="D235" s="332" t="s">
        <v>2606</v>
      </c>
      <c r="E235" s="397">
        <v>405000</v>
      </c>
      <c r="F235" s="398"/>
      <c r="G235" s="397"/>
      <c r="H235" s="397">
        <f t="shared" si="7"/>
        <v>405000</v>
      </c>
      <c r="I235" s="1100"/>
      <c r="J235" s="340"/>
      <c r="K235" s="1566"/>
    </row>
    <row r="236" spans="1:11" ht="19.5" customHeight="1">
      <c r="A236" s="339">
        <v>72</v>
      </c>
      <c r="B236" s="330" t="s">
        <v>864</v>
      </c>
      <c r="C236" s="332">
        <v>1965</v>
      </c>
      <c r="D236" s="332" t="s">
        <v>2357</v>
      </c>
      <c r="E236" s="397">
        <v>405000</v>
      </c>
      <c r="F236" s="398"/>
      <c r="G236" s="397"/>
      <c r="H236" s="397">
        <f t="shared" si="7"/>
        <v>405000</v>
      </c>
      <c r="I236" s="1100"/>
      <c r="J236" s="340"/>
      <c r="K236" s="1566"/>
    </row>
    <row r="237" spans="1:11" ht="19.5" customHeight="1">
      <c r="A237" s="339">
        <v>73</v>
      </c>
      <c r="B237" s="330" t="s">
        <v>2358</v>
      </c>
      <c r="C237" s="332">
        <v>1962</v>
      </c>
      <c r="D237" s="332" t="s">
        <v>222</v>
      </c>
      <c r="E237" s="397">
        <v>405000</v>
      </c>
      <c r="F237" s="398"/>
      <c r="G237" s="397"/>
      <c r="H237" s="397">
        <f t="shared" si="7"/>
        <v>405000</v>
      </c>
      <c r="I237" s="1100"/>
      <c r="J237" s="340"/>
      <c r="K237" s="1566"/>
    </row>
    <row r="238" spans="1:11" ht="19.5" customHeight="1">
      <c r="A238" s="339">
        <v>74</v>
      </c>
      <c r="B238" s="330" t="s">
        <v>2359</v>
      </c>
      <c r="C238" s="332">
        <v>1957</v>
      </c>
      <c r="D238" s="332" t="s">
        <v>2360</v>
      </c>
      <c r="E238" s="397">
        <v>405000</v>
      </c>
      <c r="F238" s="398"/>
      <c r="G238" s="397"/>
      <c r="H238" s="397">
        <f t="shared" si="7"/>
        <v>405000</v>
      </c>
      <c r="I238" s="1100"/>
      <c r="J238" s="340"/>
      <c r="K238" s="1566"/>
    </row>
    <row r="239" spans="1:11" ht="19.5" customHeight="1">
      <c r="A239" s="339">
        <v>75</v>
      </c>
      <c r="B239" s="330" t="s">
        <v>2361</v>
      </c>
      <c r="C239" s="332">
        <v>1998</v>
      </c>
      <c r="D239" s="332" t="s">
        <v>200</v>
      </c>
      <c r="E239" s="397">
        <v>405000</v>
      </c>
      <c r="F239" s="398"/>
      <c r="G239" s="397"/>
      <c r="H239" s="397">
        <f t="shared" si="7"/>
        <v>405000</v>
      </c>
      <c r="I239" s="1100"/>
      <c r="J239" s="340"/>
      <c r="K239" s="1566"/>
    </row>
    <row r="240" spans="1:11" ht="19.5" customHeight="1">
      <c r="A240" s="339">
        <v>76</v>
      </c>
      <c r="B240" s="330" t="s">
        <v>2362</v>
      </c>
      <c r="C240" s="332">
        <v>1984</v>
      </c>
      <c r="D240" s="332" t="s">
        <v>200</v>
      </c>
      <c r="E240" s="397">
        <v>405000</v>
      </c>
      <c r="F240" s="398"/>
      <c r="G240" s="397"/>
      <c r="H240" s="397">
        <f t="shared" si="7"/>
        <v>405000</v>
      </c>
      <c r="I240" s="1100"/>
      <c r="J240" s="340"/>
      <c r="K240" s="1566"/>
    </row>
    <row r="241" spans="1:10" ht="19.5" customHeight="1">
      <c r="A241" s="1720" t="s">
        <v>1282</v>
      </c>
      <c r="B241" s="1720"/>
      <c r="C241" s="1720"/>
      <c r="D241" s="1720"/>
      <c r="E241" s="1090">
        <f>SUM(E165:E240)</f>
        <v>29970000</v>
      </c>
      <c r="F241" s="1090">
        <f>SUM(F165:F228)</f>
        <v>0</v>
      </c>
      <c r="G241" s="1090">
        <f>SUM(G235:G240)</f>
        <v>0</v>
      </c>
      <c r="H241" s="1090">
        <f>SUM(H165:H240)</f>
        <v>29970000</v>
      </c>
      <c r="I241" s="334"/>
      <c r="J241" s="334"/>
    </row>
    <row r="242" spans="1:10" ht="19.5" customHeight="1">
      <c r="A242" s="1722" t="s">
        <v>428</v>
      </c>
      <c r="B242" s="1723"/>
      <c r="C242" s="1723"/>
      <c r="D242" s="1723"/>
      <c r="E242" s="1723"/>
      <c r="F242" s="1723"/>
      <c r="G242" s="1723"/>
      <c r="H242" s="1723"/>
      <c r="I242" s="1723"/>
      <c r="J242" s="1724"/>
    </row>
    <row r="243" spans="1:10" ht="19.5" customHeight="1">
      <c r="A243" s="339">
        <v>1</v>
      </c>
      <c r="B243" s="330" t="s">
        <v>429</v>
      </c>
      <c r="C243" s="838">
        <v>1947</v>
      </c>
      <c r="D243" s="332" t="s">
        <v>194</v>
      </c>
      <c r="E243" s="378">
        <v>540000</v>
      </c>
      <c r="F243" s="333"/>
      <c r="G243" s="333"/>
      <c r="H243" s="378">
        <f>E243+G243</f>
        <v>540000</v>
      </c>
      <c r="I243" s="339"/>
      <c r="J243" s="339"/>
    </row>
    <row r="244" spans="1:10" ht="19.5" customHeight="1">
      <c r="A244" s="339">
        <v>2</v>
      </c>
      <c r="B244" s="330" t="s">
        <v>430</v>
      </c>
      <c r="C244" s="838">
        <v>1933</v>
      </c>
      <c r="D244" s="332" t="s">
        <v>194</v>
      </c>
      <c r="E244" s="378">
        <v>540000</v>
      </c>
      <c r="F244" s="333"/>
      <c r="G244" s="333"/>
      <c r="H244" s="378">
        <f aca="true" t="shared" si="8" ref="H244:H255">E244+G244</f>
        <v>540000</v>
      </c>
      <c r="I244" s="339"/>
      <c r="J244" s="339"/>
    </row>
    <row r="245" spans="1:10" ht="19.5" customHeight="1">
      <c r="A245" s="339">
        <v>3</v>
      </c>
      <c r="B245" s="330" t="s">
        <v>439</v>
      </c>
      <c r="C245" s="838">
        <v>1953</v>
      </c>
      <c r="D245" s="332" t="s">
        <v>194</v>
      </c>
      <c r="E245" s="378">
        <v>540000</v>
      </c>
      <c r="F245" s="333"/>
      <c r="G245" s="333"/>
      <c r="H245" s="378">
        <f t="shared" si="8"/>
        <v>540000</v>
      </c>
      <c r="I245" s="339"/>
      <c r="J245" s="339"/>
    </row>
    <row r="246" spans="1:10" ht="19.5" customHeight="1">
      <c r="A246" s="339">
        <v>4</v>
      </c>
      <c r="B246" s="330" t="s">
        <v>440</v>
      </c>
      <c r="C246" s="838">
        <v>1953</v>
      </c>
      <c r="D246" s="332" t="s">
        <v>194</v>
      </c>
      <c r="E246" s="378">
        <v>540000</v>
      </c>
      <c r="F246" s="333"/>
      <c r="G246" s="333"/>
      <c r="H246" s="378">
        <f t="shared" si="8"/>
        <v>540000</v>
      </c>
      <c r="I246" s="339"/>
      <c r="J246" s="339"/>
    </row>
    <row r="247" spans="1:10" ht="19.5" customHeight="1">
      <c r="A247" s="339">
        <v>5</v>
      </c>
      <c r="B247" s="330" t="s">
        <v>431</v>
      </c>
      <c r="C247" s="838">
        <v>1948</v>
      </c>
      <c r="D247" s="332" t="s">
        <v>200</v>
      </c>
      <c r="E247" s="378">
        <v>540000</v>
      </c>
      <c r="F247" s="333"/>
      <c r="G247" s="333"/>
      <c r="H247" s="378">
        <f t="shared" si="8"/>
        <v>540000</v>
      </c>
      <c r="I247" s="339"/>
      <c r="J247" s="339"/>
    </row>
    <row r="248" spans="1:10" ht="19.5" customHeight="1">
      <c r="A248" s="339">
        <v>6</v>
      </c>
      <c r="B248" s="330" t="s">
        <v>433</v>
      </c>
      <c r="C248" s="838">
        <v>1947</v>
      </c>
      <c r="D248" s="332" t="s">
        <v>248</v>
      </c>
      <c r="E248" s="378">
        <v>540000</v>
      </c>
      <c r="F248" s="333"/>
      <c r="G248" s="333"/>
      <c r="H248" s="378">
        <f t="shared" si="8"/>
        <v>540000</v>
      </c>
      <c r="I248" s="339"/>
      <c r="J248" s="339"/>
    </row>
    <row r="249" spans="1:10" ht="19.5" customHeight="1">
      <c r="A249" s="339">
        <v>7</v>
      </c>
      <c r="B249" s="330" t="s">
        <v>434</v>
      </c>
      <c r="C249" s="838">
        <v>1946</v>
      </c>
      <c r="D249" s="332" t="s">
        <v>196</v>
      </c>
      <c r="E249" s="378">
        <v>540000</v>
      </c>
      <c r="F249" s="333"/>
      <c r="G249" s="333"/>
      <c r="H249" s="378">
        <f t="shared" si="8"/>
        <v>540000</v>
      </c>
      <c r="I249" s="339"/>
      <c r="J249" s="339"/>
    </row>
    <row r="250" spans="1:10" ht="19.5" customHeight="1">
      <c r="A250" s="339">
        <v>8</v>
      </c>
      <c r="B250" s="330" t="s">
        <v>435</v>
      </c>
      <c r="C250" s="838">
        <v>1943</v>
      </c>
      <c r="D250" s="332" t="s">
        <v>202</v>
      </c>
      <c r="E250" s="378">
        <v>540000</v>
      </c>
      <c r="F250" s="333"/>
      <c r="G250" s="333"/>
      <c r="H250" s="378">
        <f t="shared" si="8"/>
        <v>540000</v>
      </c>
      <c r="I250" s="339"/>
      <c r="J250" s="339"/>
    </row>
    <row r="251" spans="1:10" ht="19.5" customHeight="1">
      <c r="A251" s="339">
        <v>9</v>
      </c>
      <c r="B251" s="330" t="s">
        <v>1086</v>
      </c>
      <c r="C251" s="838">
        <v>1943</v>
      </c>
      <c r="D251" s="332" t="s">
        <v>205</v>
      </c>
      <c r="E251" s="378">
        <v>540000</v>
      </c>
      <c r="F251" s="333"/>
      <c r="G251" s="333"/>
      <c r="H251" s="378">
        <f t="shared" si="8"/>
        <v>540000</v>
      </c>
      <c r="I251" s="339"/>
      <c r="J251" s="339"/>
    </row>
    <row r="252" spans="1:10" ht="19.5" customHeight="1">
      <c r="A252" s="339">
        <v>10</v>
      </c>
      <c r="B252" s="330" t="s">
        <v>437</v>
      </c>
      <c r="C252" s="838">
        <v>1948</v>
      </c>
      <c r="D252" s="332" t="s">
        <v>378</v>
      </c>
      <c r="E252" s="378">
        <v>540000</v>
      </c>
      <c r="F252" s="333"/>
      <c r="G252" s="333"/>
      <c r="H252" s="378">
        <f t="shared" si="8"/>
        <v>540000</v>
      </c>
      <c r="I252" s="339"/>
      <c r="J252" s="339"/>
    </row>
    <row r="253" spans="1:10" ht="19.5" customHeight="1">
      <c r="A253" s="339">
        <v>11</v>
      </c>
      <c r="B253" s="330" t="s">
        <v>1728</v>
      </c>
      <c r="C253" s="838">
        <v>1952</v>
      </c>
      <c r="D253" s="332" t="s">
        <v>200</v>
      </c>
      <c r="E253" s="378">
        <v>540000</v>
      </c>
      <c r="F253" s="333"/>
      <c r="G253" s="333"/>
      <c r="H253" s="378">
        <f t="shared" si="8"/>
        <v>540000</v>
      </c>
      <c r="I253" s="339"/>
      <c r="J253" s="339"/>
    </row>
    <row r="254" spans="1:10" ht="19.5" customHeight="1">
      <c r="A254" s="339">
        <v>12</v>
      </c>
      <c r="B254" s="330" t="s">
        <v>1729</v>
      </c>
      <c r="C254" s="838">
        <v>1954</v>
      </c>
      <c r="D254" s="332" t="s">
        <v>287</v>
      </c>
      <c r="E254" s="378">
        <v>540000</v>
      </c>
      <c r="F254" s="333"/>
      <c r="G254" s="333"/>
      <c r="H254" s="378">
        <f t="shared" si="8"/>
        <v>540000</v>
      </c>
      <c r="I254" s="339"/>
      <c r="J254" s="339"/>
    </row>
    <row r="255" spans="1:10" ht="19.5" customHeight="1">
      <c r="A255" s="339">
        <v>13</v>
      </c>
      <c r="B255" s="330" t="s">
        <v>1730</v>
      </c>
      <c r="C255" s="838">
        <v>1938</v>
      </c>
      <c r="D255" s="332" t="s">
        <v>200</v>
      </c>
      <c r="E255" s="378">
        <v>540000</v>
      </c>
      <c r="F255" s="333"/>
      <c r="G255" s="333"/>
      <c r="H255" s="378">
        <f t="shared" si="8"/>
        <v>540000</v>
      </c>
      <c r="I255" s="339"/>
      <c r="J255" s="339"/>
    </row>
    <row r="256" spans="1:10" ht="19.5" customHeight="1">
      <c r="A256" s="339">
        <v>14</v>
      </c>
      <c r="B256" s="330" t="s">
        <v>442</v>
      </c>
      <c r="C256" s="838">
        <v>1954</v>
      </c>
      <c r="D256" s="332" t="s">
        <v>200</v>
      </c>
      <c r="E256" s="378">
        <v>540000</v>
      </c>
      <c r="F256" s="333"/>
      <c r="G256" s="333"/>
      <c r="H256" s="378">
        <v>540000</v>
      </c>
      <c r="I256" s="339"/>
      <c r="J256" s="339"/>
    </row>
    <row r="257" spans="1:10" ht="19.5" customHeight="1">
      <c r="A257" s="339">
        <v>15</v>
      </c>
      <c r="B257" s="330" t="s">
        <v>1085</v>
      </c>
      <c r="C257" s="838">
        <v>1951</v>
      </c>
      <c r="D257" s="332" t="s">
        <v>202</v>
      </c>
      <c r="E257" s="378">
        <v>540000</v>
      </c>
      <c r="F257" s="333"/>
      <c r="G257" s="1073"/>
      <c r="H257" s="378">
        <v>540000</v>
      </c>
      <c r="I257" s="339"/>
      <c r="J257" s="339"/>
    </row>
    <row r="258" spans="1:10" ht="19.5" customHeight="1">
      <c r="A258" s="339">
        <v>16</v>
      </c>
      <c r="B258" s="330" t="s">
        <v>436</v>
      </c>
      <c r="C258" s="838">
        <v>1949</v>
      </c>
      <c r="D258" s="332" t="s">
        <v>205</v>
      </c>
      <c r="E258" s="378">
        <v>540000</v>
      </c>
      <c r="F258" s="333"/>
      <c r="G258" s="1073"/>
      <c r="H258" s="378">
        <f aca="true" t="shared" si="9" ref="H258:H267">SUM(E258:G258)</f>
        <v>540000</v>
      </c>
      <c r="I258" s="339"/>
      <c r="J258" s="339"/>
    </row>
    <row r="259" spans="1:10" ht="19.5" customHeight="1">
      <c r="A259" s="339">
        <v>17</v>
      </c>
      <c r="B259" s="330" t="s">
        <v>438</v>
      </c>
      <c r="C259" s="838">
        <v>1949</v>
      </c>
      <c r="D259" s="332" t="s">
        <v>205</v>
      </c>
      <c r="E259" s="378">
        <v>540000</v>
      </c>
      <c r="F259" s="333"/>
      <c r="G259" s="1073"/>
      <c r="H259" s="378">
        <f t="shared" si="9"/>
        <v>540000</v>
      </c>
      <c r="I259" s="339"/>
      <c r="J259" s="339"/>
    </row>
    <row r="260" spans="1:10" ht="19.5" customHeight="1">
      <c r="A260" s="339">
        <v>18</v>
      </c>
      <c r="B260" s="330" t="s">
        <v>432</v>
      </c>
      <c r="C260" s="838">
        <v>1939</v>
      </c>
      <c r="D260" s="332" t="s">
        <v>195</v>
      </c>
      <c r="E260" s="378">
        <v>540000</v>
      </c>
      <c r="F260" s="333"/>
      <c r="G260" s="1073"/>
      <c r="H260" s="378">
        <f t="shared" si="9"/>
        <v>540000</v>
      </c>
      <c r="I260" s="339"/>
      <c r="J260" s="339"/>
    </row>
    <row r="261" spans="1:10" ht="19.5" customHeight="1">
      <c r="A261" s="339">
        <v>19</v>
      </c>
      <c r="B261" s="524" t="s">
        <v>330</v>
      </c>
      <c r="C261" s="1071">
        <v>1956</v>
      </c>
      <c r="D261" s="524" t="s">
        <v>196</v>
      </c>
      <c r="E261" s="378">
        <v>540000</v>
      </c>
      <c r="F261" s="1073"/>
      <c r="G261" s="1073"/>
      <c r="H261" s="378">
        <f t="shared" si="9"/>
        <v>540000</v>
      </c>
      <c r="I261" s="339"/>
      <c r="J261" s="836"/>
    </row>
    <row r="262" spans="1:10" ht="19.5" customHeight="1">
      <c r="A262" s="339">
        <v>20</v>
      </c>
      <c r="B262" s="524" t="s">
        <v>377</v>
      </c>
      <c r="C262" s="1071">
        <v>1956</v>
      </c>
      <c r="D262" s="524" t="s">
        <v>378</v>
      </c>
      <c r="E262" s="378">
        <v>540000</v>
      </c>
      <c r="F262" s="1073"/>
      <c r="G262" s="1073"/>
      <c r="H262" s="378">
        <f t="shared" si="9"/>
        <v>540000</v>
      </c>
      <c r="I262" s="339"/>
      <c r="J262" s="836"/>
    </row>
    <row r="263" spans="1:10" ht="19.5" customHeight="1">
      <c r="A263" s="339">
        <v>21</v>
      </c>
      <c r="B263" s="330" t="s">
        <v>317</v>
      </c>
      <c r="C263" s="838">
        <v>1956</v>
      </c>
      <c r="D263" s="332" t="s">
        <v>195</v>
      </c>
      <c r="E263" s="378">
        <v>540000</v>
      </c>
      <c r="F263" s="333"/>
      <c r="G263" s="1073"/>
      <c r="H263" s="378">
        <f t="shared" si="9"/>
        <v>540000</v>
      </c>
      <c r="I263" s="339"/>
      <c r="J263" s="836"/>
    </row>
    <row r="264" spans="1:10" ht="19.5" customHeight="1">
      <c r="A264" s="339">
        <v>22</v>
      </c>
      <c r="B264" s="394" t="s">
        <v>1798</v>
      </c>
      <c r="C264" s="395">
        <v>1955</v>
      </c>
      <c r="D264" s="332" t="s">
        <v>196</v>
      </c>
      <c r="E264" s="378">
        <v>540000</v>
      </c>
      <c r="F264" s="398"/>
      <c r="G264" s="837"/>
      <c r="H264" s="378">
        <f t="shared" si="9"/>
        <v>540000</v>
      </c>
      <c r="I264" s="339"/>
      <c r="J264" s="836"/>
    </row>
    <row r="265" spans="1:10" ht="19.5" customHeight="1">
      <c r="A265" s="339">
        <v>23</v>
      </c>
      <c r="B265" s="394" t="s">
        <v>310</v>
      </c>
      <c r="C265" s="395">
        <v>1941</v>
      </c>
      <c r="D265" s="332" t="s">
        <v>2790</v>
      </c>
      <c r="E265" s="378">
        <v>540000</v>
      </c>
      <c r="F265" s="398"/>
      <c r="G265" s="837"/>
      <c r="H265" s="378">
        <f t="shared" si="9"/>
        <v>540000</v>
      </c>
      <c r="I265" s="339"/>
      <c r="J265" s="836"/>
    </row>
    <row r="266" spans="1:10" ht="19.5" customHeight="1">
      <c r="A266" s="339">
        <v>24</v>
      </c>
      <c r="B266" s="394" t="s">
        <v>2791</v>
      </c>
      <c r="C266" s="395">
        <v>1956</v>
      </c>
      <c r="D266" s="332" t="s">
        <v>222</v>
      </c>
      <c r="E266" s="378">
        <v>540000</v>
      </c>
      <c r="F266" s="398"/>
      <c r="G266" s="837"/>
      <c r="H266" s="378">
        <f t="shared" si="9"/>
        <v>540000</v>
      </c>
      <c r="I266" s="339"/>
      <c r="J266" s="836"/>
    </row>
    <row r="267" spans="1:10" ht="19.5" customHeight="1">
      <c r="A267" s="339">
        <v>25</v>
      </c>
      <c r="B267" s="489" t="s">
        <v>2355</v>
      </c>
      <c r="C267" s="423">
        <v>1939</v>
      </c>
      <c r="D267" s="332" t="s">
        <v>2356</v>
      </c>
      <c r="E267" s="378">
        <v>540000</v>
      </c>
      <c r="F267" s="398"/>
      <c r="G267" s="837"/>
      <c r="H267" s="378">
        <f t="shared" si="9"/>
        <v>540000</v>
      </c>
      <c r="I267" s="339"/>
      <c r="J267" s="836"/>
    </row>
    <row r="268" spans="1:10" ht="19.5" customHeight="1">
      <c r="A268" s="1720" t="s">
        <v>1282</v>
      </c>
      <c r="B268" s="1720"/>
      <c r="C268" s="1720"/>
      <c r="D268" s="1720"/>
      <c r="E268" s="1088">
        <f>SUM(E243:E267)</f>
        <v>13500000</v>
      </c>
      <c r="F268" s="1088">
        <f>SUM(F243:F263)</f>
        <v>0</v>
      </c>
      <c r="G268" s="837"/>
      <c r="H268" s="1088">
        <f>G268+E268</f>
        <v>13500000</v>
      </c>
      <c r="I268" s="334"/>
      <c r="J268" s="334"/>
    </row>
    <row r="269" spans="1:10" ht="19.5" customHeight="1">
      <c r="A269" s="1722" t="s">
        <v>443</v>
      </c>
      <c r="B269" s="1723"/>
      <c r="C269" s="1723"/>
      <c r="D269" s="1723"/>
      <c r="E269" s="1723"/>
      <c r="F269" s="1723"/>
      <c r="G269" s="1723"/>
      <c r="H269" s="1723"/>
      <c r="I269" s="1723"/>
      <c r="J269" s="1724"/>
    </row>
    <row r="270" spans="1:10" ht="19.5" customHeight="1">
      <c r="A270" s="339">
        <v>1</v>
      </c>
      <c r="B270" s="330" t="s">
        <v>444</v>
      </c>
      <c r="C270" s="838">
        <v>2001</v>
      </c>
      <c r="D270" s="332" t="s">
        <v>200</v>
      </c>
      <c r="E270" s="378">
        <v>540000</v>
      </c>
      <c r="F270" s="333"/>
      <c r="G270" s="333"/>
      <c r="H270" s="378">
        <v>540000</v>
      </c>
      <c r="I270" s="339"/>
      <c r="J270" s="339"/>
    </row>
    <row r="271" spans="1:10" ht="19.5" customHeight="1">
      <c r="A271" s="339">
        <v>2</v>
      </c>
      <c r="B271" s="330" t="s">
        <v>445</v>
      </c>
      <c r="C271" s="838">
        <v>2004</v>
      </c>
      <c r="D271" s="332" t="s">
        <v>195</v>
      </c>
      <c r="E271" s="378">
        <v>540000</v>
      </c>
      <c r="F271" s="333"/>
      <c r="G271" s="333"/>
      <c r="H271" s="378">
        <v>540000</v>
      </c>
      <c r="I271" s="339"/>
      <c r="J271" s="339"/>
    </row>
    <row r="272" spans="1:10" ht="19.5" customHeight="1">
      <c r="A272" s="339">
        <v>3</v>
      </c>
      <c r="B272" s="330" t="s">
        <v>2189</v>
      </c>
      <c r="C272" s="838">
        <v>2003</v>
      </c>
      <c r="D272" s="332" t="s">
        <v>195</v>
      </c>
      <c r="E272" s="378">
        <v>540000</v>
      </c>
      <c r="F272" s="333"/>
      <c r="G272" s="333"/>
      <c r="H272" s="378">
        <v>540000</v>
      </c>
      <c r="I272" s="339"/>
      <c r="J272" s="339"/>
    </row>
    <row r="273" spans="1:10" ht="19.5" customHeight="1">
      <c r="A273" s="339">
        <v>4</v>
      </c>
      <c r="B273" s="330" t="s">
        <v>1799</v>
      </c>
      <c r="C273" s="838">
        <v>2004</v>
      </c>
      <c r="D273" s="332" t="s">
        <v>195</v>
      </c>
      <c r="E273" s="378">
        <v>540000</v>
      </c>
      <c r="F273" s="333"/>
      <c r="G273" s="333"/>
      <c r="H273" s="378">
        <v>540000</v>
      </c>
      <c r="I273" s="339"/>
      <c r="J273" s="339"/>
    </row>
    <row r="274" spans="1:10" ht="19.5" customHeight="1">
      <c r="A274" s="339">
        <v>5</v>
      </c>
      <c r="B274" s="524" t="s">
        <v>449</v>
      </c>
      <c r="C274" s="838">
        <v>2005</v>
      </c>
      <c r="D274" s="332" t="s">
        <v>198</v>
      </c>
      <c r="E274" s="378">
        <v>540000</v>
      </c>
      <c r="F274" s="333"/>
      <c r="G274" s="333"/>
      <c r="H274" s="378">
        <v>540000</v>
      </c>
      <c r="I274" s="339"/>
      <c r="J274" s="339"/>
    </row>
    <row r="275" spans="1:10" ht="19.5" customHeight="1">
      <c r="A275" s="339">
        <v>6</v>
      </c>
      <c r="B275" s="330" t="s">
        <v>453</v>
      </c>
      <c r="C275" s="838">
        <v>2011</v>
      </c>
      <c r="D275" s="332" t="s">
        <v>415</v>
      </c>
      <c r="E275" s="378">
        <v>540000</v>
      </c>
      <c r="F275" s="333"/>
      <c r="G275" s="333"/>
      <c r="H275" s="378">
        <v>540000</v>
      </c>
      <c r="I275" s="339"/>
      <c r="J275" s="339"/>
    </row>
    <row r="276" spans="1:10" ht="19.5" customHeight="1">
      <c r="A276" s="339">
        <v>7</v>
      </c>
      <c r="B276" s="330" t="s">
        <v>446</v>
      </c>
      <c r="C276" s="838">
        <v>2006</v>
      </c>
      <c r="D276" s="332" t="s">
        <v>205</v>
      </c>
      <c r="E276" s="378">
        <v>540000</v>
      </c>
      <c r="F276" s="333"/>
      <c r="G276" s="333"/>
      <c r="H276" s="378">
        <v>540000</v>
      </c>
      <c r="I276" s="339"/>
      <c r="J276" s="339"/>
    </row>
    <row r="277" spans="1:10" ht="19.5" customHeight="1">
      <c r="A277" s="339">
        <v>8</v>
      </c>
      <c r="B277" s="330" t="s">
        <v>448</v>
      </c>
      <c r="C277" s="838">
        <v>2005</v>
      </c>
      <c r="D277" s="332" t="s">
        <v>205</v>
      </c>
      <c r="E277" s="378">
        <v>540000</v>
      </c>
      <c r="F277" s="333"/>
      <c r="G277" s="333"/>
      <c r="H277" s="378">
        <v>540000</v>
      </c>
      <c r="I277" s="339"/>
      <c r="J277" s="339"/>
    </row>
    <row r="278" spans="1:10" ht="19.5" customHeight="1">
      <c r="A278" s="339">
        <v>9</v>
      </c>
      <c r="B278" s="330" t="s">
        <v>454</v>
      </c>
      <c r="C278" s="838">
        <v>2007</v>
      </c>
      <c r="D278" s="332" t="s">
        <v>205</v>
      </c>
      <c r="E278" s="378">
        <v>540000</v>
      </c>
      <c r="F278" s="333"/>
      <c r="G278" s="333"/>
      <c r="H278" s="378">
        <v>540000</v>
      </c>
      <c r="I278" s="339"/>
      <c r="J278" s="339"/>
    </row>
    <row r="279" spans="1:10" ht="19.5" customHeight="1">
      <c r="A279" s="339">
        <v>10</v>
      </c>
      <c r="B279" s="330" t="s">
        <v>2586</v>
      </c>
      <c r="C279" s="838">
        <v>2009</v>
      </c>
      <c r="D279" s="332" t="s">
        <v>205</v>
      </c>
      <c r="E279" s="378">
        <v>540000</v>
      </c>
      <c r="F279" s="333"/>
      <c r="G279" s="333"/>
      <c r="H279" s="378">
        <f>SUM(E279:G279)</f>
        <v>540000</v>
      </c>
      <c r="I279" s="339"/>
      <c r="J279" s="339"/>
    </row>
    <row r="280" spans="1:10" ht="19.5" customHeight="1">
      <c r="A280" s="339">
        <v>11</v>
      </c>
      <c r="B280" s="330" t="s">
        <v>2122</v>
      </c>
      <c r="C280" s="838">
        <v>2001</v>
      </c>
      <c r="D280" s="332" t="s">
        <v>205</v>
      </c>
      <c r="E280" s="378">
        <v>540000</v>
      </c>
      <c r="F280" s="333"/>
      <c r="G280" s="333"/>
      <c r="H280" s="378">
        <f>SUM(E280:G280)</f>
        <v>540000</v>
      </c>
      <c r="I280" s="339"/>
      <c r="J280" s="339"/>
    </row>
    <row r="281" spans="1:10" ht="19.5" customHeight="1">
      <c r="A281" s="339">
        <v>12</v>
      </c>
      <c r="B281" s="330" t="s">
        <v>1367</v>
      </c>
      <c r="C281" s="838">
        <v>2014</v>
      </c>
      <c r="D281" s="332" t="s">
        <v>248</v>
      </c>
      <c r="E281" s="378">
        <v>540000</v>
      </c>
      <c r="F281" s="333"/>
      <c r="G281" s="333"/>
      <c r="H281" s="378">
        <f>SUM(E281:G281)</f>
        <v>540000</v>
      </c>
      <c r="I281" s="339"/>
      <c r="J281" s="339"/>
    </row>
    <row r="282" spans="1:10" ht="19.5" customHeight="1">
      <c r="A282" s="339">
        <v>13</v>
      </c>
      <c r="B282" s="330" t="s">
        <v>2792</v>
      </c>
      <c r="C282" s="838">
        <v>2006</v>
      </c>
      <c r="D282" s="332" t="s">
        <v>2793</v>
      </c>
      <c r="E282" s="378">
        <v>540000</v>
      </c>
      <c r="F282" s="333"/>
      <c r="G282" s="333"/>
      <c r="H282" s="378">
        <f>SUM(E282:G282)</f>
        <v>540000</v>
      </c>
      <c r="I282" s="339"/>
      <c r="J282" s="339"/>
    </row>
    <row r="283" spans="1:10" ht="19.5" customHeight="1">
      <c r="A283" s="339">
        <v>14</v>
      </c>
      <c r="B283" s="330" t="s">
        <v>2794</v>
      </c>
      <c r="C283" s="838">
        <v>2016</v>
      </c>
      <c r="D283" s="332" t="s">
        <v>2795</v>
      </c>
      <c r="E283" s="378">
        <v>540000</v>
      </c>
      <c r="F283" s="333"/>
      <c r="G283" s="333"/>
      <c r="H283" s="378">
        <f>SUM(E283:G283)</f>
        <v>540000</v>
      </c>
      <c r="I283" s="339"/>
      <c r="J283" s="339"/>
    </row>
    <row r="284" spans="1:10" ht="19.5" customHeight="1">
      <c r="A284" s="339">
        <v>15</v>
      </c>
      <c r="B284" s="1118" t="s">
        <v>1419</v>
      </c>
      <c r="C284" s="1119">
        <v>2014</v>
      </c>
      <c r="D284" s="1116" t="s">
        <v>246</v>
      </c>
      <c r="E284" s="1117">
        <v>540000</v>
      </c>
      <c r="F284" s="1245">
        <v>1</v>
      </c>
      <c r="G284" s="1245">
        <v>540000</v>
      </c>
      <c r="H284" s="1117">
        <f>G284+E284</f>
        <v>1080000</v>
      </c>
      <c r="I284" s="339"/>
      <c r="J284" s="339"/>
    </row>
    <row r="285" spans="1:10" ht="19.5" customHeight="1">
      <c r="A285" s="1728" t="s">
        <v>1282</v>
      </c>
      <c r="B285" s="1729"/>
      <c r="C285" s="1729"/>
      <c r="D285" s="1730"/>
      <c r="E285" s="1101">
        <f>SUM(E270:E284)</f>
        <v>8100000</v>
      </c>
      <c r="F285" s="1102"/>
      <c r="G285" s="1102">
        <v>540000</v>
      </c>
      <c r="H285" s="1101">
        <f>E285+G285</f>
        <v>8640000</v>
      </c>
      <c r="I285" s="334"/>
      <c r="J285" s="334"/>
    </row>
    <row r="286" spans="1:10" ht="19.5" customHeight="1">
      <c r="A286" s="1722" t="s">
        <v>1280</v>
      </c>
      <c r="B286" s="1723"/>
      <c r="C286" s="1723"/>
      <c r="D286" s="1723"/>
      <c r="E286" s="1723"/>
      <c r="F286" s="1723"/>
      <c r="G286" s="1723"/>
      <c r="H286" s="1723"/>
      <c r="I286" s="1723"/>
      <c r="J286" s="1724"/>
    </row>
    <row r="287" spans="1:10" ht="19.5" customHeight="1">
      <c r="A287" s="838">
        <v>1</v>
      </c>
      <c r="B287" s="330" t="s">
        <v>462</v>
      </c>
      <c r="C287" s="838">
        <v>1983</v>
      </c>
      <c r="D287" s="332" t="s">
        <v>207</v>
      </c>
      <c r="E287" s="378">
        <v>540000</v>
      </c>
      <c r="F287" s="333"/>
      <c r="G287" s="333"/>
      <c r="H287" s="378">
        <v>540000</v>
      </c>
      <c r="I287" s="339"/>
      <c r="J287" s="344"/>
    </row>
    <row r="288" spans="1:10" ht="19.5" customHeight="1">
      <c r="A288" s="838">
        <v>2</v>
      </c>
      <c r="B288" s="330" t="s">
        <v>958</v>
      </c>
      <c r="C288" s="838">
        <v>1977</v>
      </c>
      <c r="D288" s="332" t="s">
        <v>194</v>
      </c>
      <c r="E288" s="378">
        <v>540000</v>
      </c>
      <c r="F288" s="333"/>
      <c r="G288" s="333"/>
      <c r="H288" s="378">
        <v>540000</v>
      </c>
      <c r="I288" s="339"/>
      <c r="J288" s="344"/>
    </row>
    <row r="289" spans="1:10" ht="19.5" customHeight="1">
      <c r="A289" s="838">
        <v>3</v>
      </c>
      <c r="B289" s="330" t="s">
        <v>456</v>
      </c>
      <c r="C289" s="838">
        <v>1970</v>
      </c>
      <c r="D289" s="332" t="s">
        <v>194</v>
      </c>
      <c r="E289" s="378">
        <v>540000</v>
      </c>
      <c r="F289" s="333"/>
      <c r="G289" s="333"/>
      <c r="H289" s="378">
        <v>540000</v>
      </c>
      <c r="I289" s="339"/>
      <c r="J289" s="344"/>
    </row>
    <row r="290" spans="1:10" ht="19.5" customHeight="1">
      <c r="A290" s="838">
        <v>4</v>
      </c>
      <c r="B290" s="330" t="s">
        <v>2129</v>
      </c>
      <c r="C290" s="838">
        <v>1968</v>
      </c>
      <c r="D290" s="332" t="s">
        <v>200</v>
      </c>
      <c r="E290" s="378">
        <v>540000</v>
      </c>
      <c r="F290" s="333"/>
      <c r="G290" s="333"/>
      <c r="H290" s="378">
        <v>540000</v>
      </c>
      <c r="I290" s="339"/>
      <c r="J290" s="344"/>
    </row>
    <row r="291" spans="1:10" ht="19.5" customHeight="1">
      <c r="A291" s="838">
        <v>5</v>
      </c>
      <c r="B291" s="330" t="s">
        <v>477</v>
      </c>
      <c r="C291" s="838">
        <v>1993</v>
      </c>
      <c r="D291" s="332" t="s">
        <v>198</v>
      </c>
      <c r="E291" s="378">
        <v>540000</v>
      </c>
      <c r="F291" s="333"/>
      <c r="G291" s="333"/>
      <c r="H291" s="378">
        <v>540000</v>
      </c>
      <c r="I291" s="339"/>
      <c r="J291" s="344"/>
    </row>
    <row r="292" spans="1:10" ht="19.5" customHeight="1">
      <c r="A292" s="838">
        <v>6</v>
      </c>
      <c r="B292" s="330" t="s">
        <v>458</v>
      </c>
      <c r="C292" s="838">
        <v>1994</v>
      </c>
      <c r="D292" s="332" t="s">
        <v>196</v>
      </c>
      <c r="E292" s="378">
        <v>540000</v>
      </c>
      <c r="F292" s="333"/>
      <c r="G292" s="333"/>
      <c r="H292" s="378">
        <v>540000</v>
      </c>
      <c r="I292" s="339"/>
      <c r="J292" s="344"/>
    </row>
    <row r="293" spans="1:10" ht="19.5" customHeight="1">
      <c r="A293" s="838">
        <v>7</v>
      </c>
      <c r="B293" s="330" t="s">
        <v>460</v>
      </c>
      <c r="C293" s="838">
        <v>1985</v>
      </c>
      <c r="D293" s="332" t="s">
        <v>202</v>
      </c>
      <c r="E293" s="378">
        <v>540000</v>
      </c>
      <c r="F293" s="333"/>
      <c r="G293" s="333"/>
      <c r="H293" s="378">
        <v>540000</v>
      </c>
      <c r="I293" s="339"/>
      <c r="J293" s="344"/>
    </row>
    <row r="294" spans="1:10" ht="19.5" customHeight="1">
      <c r="A294" s="838">
        <v>8</v>
      </c>
      <c r="B294" s="330" t="s">
        <v>463</v>
      </c>
      <c r="C294" s="838">
        <v>1984</v>
      </c>
      <c r="D294" s="332" t="s">
        <v>202</v>
      </c>
      <c r="E294" s="378">
        <v>540000</v>
      </c>
      <c r="F294" s="333"/>
      <c r="G294" s="333"/>
      <c r="H294" s="378">
        <v>540000</v>
      </c>
      <c r="I294" s="339"/>
      <c r="J294" s="344"/>
    </row>
    <row r="295" spans="1:10" ht="19.5" customHeight="1">
      <c r="A295" s="838">
        <v>9</v>
      </c>
      <c r="B295" s="330" t="s">
        <v>468</v>
      </c>
      <c r="C295" s="838">
        <v>1998</v>
      </c>
      <c r="D295" s="332" t="s">
        <v>379</v>
      </c>
      <c r="E295" s="378">
        <v>540000</v>
      </c>
      <c r="F295" s="333"/>
      <c r="G295" s="333"/>
      <c r="H295" s="378">
        <v>540000</v>
      </c>
      <c r="I295" s="339"/>
      <c r="J295" s="344"/>
    </row>
    <row r="296" spans="1:10" ht="19.5" customHeight="1">
      <c r="A296" s="838">
        <v>10</v>
      </c>
      <c r="B296" s="330" t="s">
        <v>1731</v>
      </c>
      <c r="C296" s="838">
        <v>1966</v>
      </c>
      <c r="D296" s="332" t="s">
        <v>379</v>
      </c>
      <c r="E296" s="378">
        <v>540000</v>
      </c>
      <c r="F296" s="933"/>
      <c r="G296" s="933"/>
      <c r="H296" s="378">
        <v>540000</v>
      </c>
      <c r="I296" s="1083"/>
      <c r="J296" s="1075"/>
    </row>
    <row r="297" spans="1:10" ht="19.5" customHeight="1">
      <c r="A297" s="838">
        <v>11</v>
      </c>
      <c r="B297" s="330" t="s">
        <v>474</v>
      </c>
      <c r="C297" s="838">
        <v>1992</v>
      </c>
      <c r="D297" s="332" t="s">
        <v>246</v>
      </c>
      <c r="E297" s="378">
        <v>540000</v>
      </c>
      <c r="F297" s="333"/>
      <c r="G297" s="333"/>
      <c r="H297" s="378">
        <v>540000</v>
      </c>
      <c r="I297" s="339"/>
      <c r="J297" s="344"/>
    </row>
    <row r="298" spans="1:10" ht="19.5" customHeight="1">
      <c r="A298" s="838">
        <v>12</v>
      </c>
      <c r="B298" s="330" t="s">
        <v>475</v>
      </c>
      <c r="C298" s="838">
        <v>1969</v>
      </c>
      <c r="D298" s="332" t="s">
        <v>246</v>
      </c>
      <c r="E298" s="378">
        <v>540000</v>
      </c>
      <c r="F298" s="333"/>
      <c r="G298" s="333"/>
      <c r="H298" s="378">
        <v>540000</v>
      </c>
      <c r="I298" s="339"/>
      <c r="J298" s="344"/>
    </row>
    <row r="299" spans="1:10" ht="19.5" customHeight="1">
      <c r="A299" s="838">
        <v>13</v>
      </c>
      <c r="B299" s="330" t="s">
        <v>476</v>
      </c>
      <c r="C299" s="838">
        <v>1966</v>
      </c>
      <c r="D299" s="332" t="s">
        <v>194</v>
      </c>
      <c r="E299" s="378">
        <v>540000</v>
      </c>
      <c r="F299" s="333"/>
      <c r="G299" s="333"/>
      <c r="H299" s="378">
        <v>540000</v>
      </c>
      <c r="I299" s="339"/>
      <c r="J299" s="344"/>
    </row>
    <row r="300" spans="1:10" ht="19.5" customHeight="1">
      <c r="A300" s="838">
        <v>14</v>
      </c>
      <c r="B300" s="330" t="s">
        <v>470</v>
      </c>
      <c r="C300" s="838">
        <v>1992</v>
      </c>
      <c r="D300" s="332" t="s">
        <v>200</v>
      </c>
      <c r="E300" s="378">
        <v>540000</v>
      </c>
      <c r="F300" s="333"/>
      <c r="G300" s="333"/>
      <c r="H300" s="378">
        <v>540000</v>
      </c>
      <c r="I300" s="339"/>
      <c r="J300" s="344"/>
    </row>
    <row r="301" spans="1:10" ht="19.5" customHeight="1">
      <c r="A301" s="838">
        <v>15</v>
      </c>
      <c r="B301" s="330" t="s">
        <v>1204</v>
      </c>
      <c r="C301" s="838">
        <v>1970</v>
      </c>
      <c r="D301" s="332" t="s">
        <v>200</v>
      </c>
      <c r="E301" s="378">
        <v>540000</v>
      </c>
      <c r="F301" s="333"/>
      <c r="G301" s="333"/>
      <c r="H301" s="378">
        <v>540000</v>
      </c>
      <c r="I301" s="339"/>
      <c r="J301" s="344"/>
    </row>
    <row r="302" spans="1:10" ht="19.5" customHeight="1">
      <c r="A302" s="838">
        <v>16</v>
      </c>
      <c r="B302" s="330" t="s">
        <v>469</v>
      </c>
      <c r="C302" s="838">
        <v>1966</v>
      </c>
      <c r="D302" s="332" t="s">
        <v>202</v>
      </c>
      <c r="E302" s="378">
        <v>540000</v>
      </c>
      <c r="F302" s="333"/>
      <c r="G302" s="333"/>
      <c r="H302" s="378">
        <v>540000</v>
      </c>
      <c r="I302" s="339"/>
      <c r="J302" s="344"/>
    </row>
    <row r="303" spans="1:10" ht="19.5" customHeight="1">
      <c r="A303" s="838">
        <v>17</v>
      </c>
      <c r="B303" s="330" t="s">
        <v>478</v>
      </c>
      <c r="C303" s="838">
        <v>1981</v>
      </c>
      <c r="D303" s="332" t="s">
        <v>202</v>
      </c>
      <c r="E303" s="378">
        <v>540000</v>
      </c>
      <c r="F303" s="333"/>
      <c r="G303" s="333"/>
      <c r="H303" s="378">
        <v>540000</v>
      </c>
      <c r="I303" s="339"/>
      <c r="J303" s="344"/>
    </row>
    <row r="304" spans="1:10" ht="19.5" customHeight="1">
      <c r="A304" s="838">
        <v>18</v>
      </c>
      <c r="B304" s="330" t="s">
        <v>479</v>
      </c>
      <c r="C304" s="838">
        <v>1960</v>
      </c>
      <c r="D304" s="332" t="s">
        <v>202</v>
      </c>
      <c r="E304" s="378">
        <v>540000</v>
      </c>
      <c r="F304" s="333"/>
      <c r="G304" s="333"/>
      <c r="H304" s="378">
        <v>540000</v>
      </c>
      <c r="I304" s="339"/>
      <c r="J304" s="344"/>
    </row>
    <row r="305" spans="1:10" ht="19.5" customHeight="1">
      <c r="A305" s="838">
        <v>19</v>
      </c>
      <c r="B305" s="330" t="s">
        <v>480</v>
      </c>
      <c r="C305" s="838">
        <v>1973</v>
      </c>
      <c r="D305" s="332" t="s">
        <v>202</v>
      </c>
      <c r="E305" s="378">
        <v>540000</v>
      </c>
      <c r="F305" s="333"/>
      <c r="G305" s="333"/>
      <c r="H305" s="378">
        <v>540000</v>
      </c>
      <c r="I305" s="339"/>
      <c r="J305" s="344"/>
    </row>
    <row r="306" spans="1:10" ht="19.5" customHeight="1">
      <c r="A306" s="838">
        <v>21</v>
      </c>
      <c r="B306" s="330" t="s">
        <v>461</v>
      </c>
      <c r="C306" s="838">
        <v>1997</v>
      </c>
      <c r="D306" s="332" t="s">
        <v>196</v>
      </c>
      <c r="E306" s="378">
        <v>540000</v>
      </c>
      <c r="F306" s="333"/>
      <c r="G306" s="333"/>
      <c r="H306" s="378">
        <f>SUM(E306:G306)</f>
        <v>540000</v>
      </c>
      <c r="I306" s="339"/>
      <c r="J306" s="344"/>
    </row>
    <row r="307" spans="1:10" ht="19.5" customHeight="1">
      <c r="A307" s="838">
        <v>22</v>
      </c>
      <c r="B307" s="330" t="s">
        <v>459</v>
      </c>
      <c r="C307" s="838">
        <v>1962</v>
      </c>
      <c r="D307" s="332" t="s">
        <v>202</v>
      </c>
      <c r="E307" s="378">
        <v>540000</v>
      </c>
      <c r="F307" s="333"/>
      <c r="G307" s="333"/>
      <c r="H307" s="378">
        <f>SUM(E307:G307)</f>
        <v>540000</v>
      </c>
      <c r="I307" s="339"/>
      <c r="J307" s="344"/>
    </row>
    <row r="308" spans="1:10" ht="19.5" customHeight="1">
      <c r="A308" s="838">
        <v>23</v>
      </c>
      <c r="B308" s="330" t="s">
        <v>455</v>
      </c>
      <c r="C308" s="838">
        <v>1960</v>
      </c>
      <c r="D308" s="332" t="s">
        <v>195</v>
      </c>
      <c r="E308" s="378">
        <v>540000</v>
      </c>
      <c r="F308" s="333"/>
      <c r="G308" s="333"/>
      <c r="H308" s="378">
        <f>SUM(E308:G308)</f>
        <v>540000</v>
      </c>
      <c r="I308" s="339"/>
      <c r="J308" s="344"/>
    </row>
    <row r="309" spans="1:10" ht="19.5" customHeight="1">
      <c r="A309" s="838">
        <v>24</v>
      </c>
      <c r="B309" s="330" t="s">
        <v>457</v>
      </c>
      <c r="C309" s="838">
        <v>1968</v>
      </c>
      <c r="D309" s="332" t="s">
        <v>195</v>
      </c>
      <c r="E309" s="378">
        <v>540000</v>
      </c>
      <c r="F309" s="333"/>
      <c r="G309" s="333"/>
      <c r="H309" s="378">
        <f>SUM(E309:G309)</f>
        <v>540000</v>
      </c>
      <c r="I309" s="339"/>
      <c r="J309" s="344"/>
    </row>
    <row r="310" spans="1:10" ht="19.5" customHeight="1">
      <c r="A310" s="838">
        <v>25</v>
      </c>
      <c r="B310" s="394" t="s">
        <v>504</v>
      </c>
      <c r="C310" s="395">
        <v>2000</v>
      </c>
      <c r="D310" s="396" t="s">
        <v>194</v>
      </c>
      <c r="E310" s="400">
        <v>540000</v>
      </c>
      <c r="F310" s="398"/>
      <c r="G310" s="401"/>
      <c r="H310" s="400">
        <f>SUM(E310:G310)</f>
        <v>540000</v>
      </c>
      <c r="I310" s="339"/>
      <c r="J310" s="344"/>
    </row>
    <row r="311" spans="1:10" ht="19.5" customHeight="1">
      <c r="A311" s="1492" t="s">
        <v>1282</v>
      </c>
      <c r="B311" s="1492"/>
      <c r="C311" s="1492"/>
      <c r="D311" s="1492"/>
      <c r="E311" s="1103">
        <f>SUM(E287:E310)</f>
        <v>12960000</v>
      </c>
      <c r="F311" s="1103">
        <f>SUM(F287:F310)</f>
        <v>0</v>
      </c>
      <c r="G311" s="1103">
        <f>SUM(G287:G310)</f>
        <v>0</v>
      </c>
      <c r="H311" s="1103">
        <f>SUM(H287:H310)</f>
        <v>12960000</v>
      </c>
      <c r="I311" s="339"/>
      <c r="J311" s="344"/>
    </row>
    <row r="312" spans="1:10" ht="19.5" customHeight="1">
      <c r="A312" s="1725" t="s">
        <v>2053</v>
      </c>
      <c r="B312" s="1726"/>
      <c r="C312" s="1726"/>
      <c r="D312" s="1726"/>
      <c r="E312" s="1726"/>
      <c r="F312" s="1726"/>
      <c r="G312" s="1726"/>
      <c r="H312" s="1726"/>
      <c r="I312" s="1726"/>
      <c r="J312" s="1727"/>
    </row>
    <row r="313" spans="1:10" ht="19.5" customHeight="1">
      <c r="A313" s="838">
        <v>1</v>
      </c>
      <c r="B313" s="330" t="s">
        <v>492</v>
      </c>
      <c r="C313" s="838">
        <v>1954</v>
      </c>
      <c r="D313" s="332" t="s">
        <v>207</v>
      </c>
      <c r="E313" s="378">
        <v>675000</v>
      </c>
      <c r="F313" s="333"/>
      <c r="G313" s="333"/>
      <c r="H313" s="378">
        <v>675000</v>
      </c>
      <c r="I313" s="339"/>
      <c r="J313" s="344"/>
    </row>
    <row r="314" spans="1:10" ht="19.5" customHeight="1">
      <c r="A314" s="838">
        <v>2</v>
      </c>
      <c r="B314" s="330" t="s">
        <v>481</v>
      </c>
      <c r="C314" s="838">
        <v>1942</v>
      </c>
      <c r="D314" s="332" t="s">
        <v>194</v>
      </c>
      <c r="E314" s="378">
        <v>675000</v>
      </c>
      <c r="F314" s="333"/>
      <c r="G314" s="333"/>
      <c r="H314" s="378">
        <v>675000</v>
      </c>
      <c r="I314" s="339"/>
      <c r="J314" s="344"/>
    </row>
    <row r="315" spans="1:10" ht="19.5" customHeight="1">
      <c r="A315" s="838">
        <v>3</v>
      </c>
      <c r="B315" s="330" t="s">
        <v>482</v>
      </c>
      <c r="C315" s="838">
        <v>1929</v>
      </c>
      <c r="D315" s="332" t="s">
        <v>222</v>
      </c>
      <c r="E315" s="378">
        <v>675000</v>
      </c>
      <c r="F315" s="333"/>
      <c r="G315" s="333"/>
      <c r="H315" s="378">
        <v>675000</v>
      </c>
      <c r="I315" s="339"/>
      <c r="J315" s="344"/>
    </row>
    <row r="316" spans="1:10" ht="19.5" customHeight="1">
      <c r="A316" s="838">
        <v>4</v>
      </c>
      <c r="B316" s="330" t="s">
        <v>1451</v>
      </c>
      <c r="C316" s="838">
        <v>1957</v>
      </c>
      <c r="D316" s="332" t="s">
        <v>205</v>
      </c>
      <c r="E316" s="378">
        <v>675000</v>
      </c>
      <c r="F316" s="333"/>
      <c r="G316" s="333"/>
      <c r="H316" s="378">
        <f>G316+E316</f>
        <v>675000</v>
      </c>
      <c r="I316" s="339"/>
      <c r="J316" s="344"/>
    </row>
    <row r="317" spans="1:10" ht="19.5" customHeight="1">
      <c r="A317" s="838">
        <v>5</v>
      </c>
      <c r="B317" s="330" t="s">
        <v>484</v>
      </c>
      <c r="C317" s="838">
        <v>1931</v>
      </c>
      <c r="D317" s="332" t="s">
        <v>195</v>
      </c>
      <c r="E317" s="378">
        <v>675000</v>
      </c>
      <c r="F317" s="333"/>
      <c r="G317" s="333"/>
      <c r="H317" s="378">
        <v>675000</v>
      </c>
      <c r="I317" s="339"/>
      <c r="J317" s="344"/>
    </row>
    <row r="318" spans="1:10" ht="19.5" customHeight="1">
      <c r="A318" s="838">
        <v>6</v>
      </c>
      <c r="B318" s="330" t="s">
        <v>145</v>
      </c>
      <c r="C318" s="838">
        <v>1931</v>
      </c>
      <c r="D318" s="332" t="s">
        <v>195</v>
      </c>
      <c r="E318" s="378">
        <v>675000</v>
      </c>
      <c r="F318" s="333"/>
      <c r="G318" s="333"/>
      <c r="H318" s="378">
        <v>675000</v>
      </c>
      <c r="I318" s="339"/>
      <c r="J318" s="344"/>
    </row>
    <row r="319" spans="1:10" ht="19.5" customHeight="1">
      <c r="A319" s="838">
        <v>7</v>
      </c>
      <c r="B319" s="330" t="s">
        <v>1087</v>
      </c>
      <c r="C319" s="838">
        <v>1945</v>
      </c>
      <c r="D319" s="332" t="s">
        <v>195</v>
      </c>
      <c r="E319" s="378">
        <v>675000</v>
      </c>
      <c r="F319" s="333"/>
      <c r="G319" s="333"/>
      <c r="H319" s="378">
        <v>675000</v>
      </c>
      <c r="I319" s="339"/>
      <c r="J319" s="344"/>
    </row>
    <row r="320" spans="1:10" ht="19.5" customHeight="1">
      <c r="A320" s="838">
        <v>8</v>
      </c>
      <c r="B320" s="330" t="s">
        <v>485</v>
      </c>
      <c r="C320" s="838">
        <v>1932</v>
      </c>
      <c r="D320" s="332" t="s">
        <v>196</v>
      </c>
      <c r="E320" s="378">
        <v>675000</v>
      </c>
      <c r="F320" s="333"/>
      <c r="G320" s="333"/>
      <c r="H320" s="378">
        <v>675000</v>
      </c>
      <c r="I320" s="339"/>
      <c r="J320" s="344"/>
    </row>
    <row r="321" spans="1:10" ht="19.5" customHeight="1">
      <c r="A321" s="838">
        <v>9</v>
      </c>
      <c r="B321" s="330" t="s">
        <v>486</v>
      </c>
      <c r="C321" s="838">
        <v>1932</v>
      </c>
      <c r="D321" s="332" t="s">
        <v>196</v>
      </c>
      <c r="E321" s="378">
        <v>675000</v>
      </c>
      <c r="F321" s="333"/>
      <c r="G321" s="333"/>
      <c r="H321" s="378">
        <v>675000</v>
      </c>
      <c r="I321" s="339"/>
      <c r="J321" s="344"/>
    </row>
    <row r="322" spans="1:10" ht="19.5" customHeight="1">
      <c r="A322" s="838">
        <v>10</v>
      </c>
      <c r="B322" s="330" t="s">
        <v>487</v>
      </c>
      <c r="C322" s="838">
        <v>1927</v>
      </c>
      <c r="D322" s="332" t="s">
        <v>196</v>
      </c>
      <c r="E322" s="378">
        <v>675000</v>
      </c>
      <c r="F322" s="333"/>
      <c r="G322" s="333"/>
      <c r="H322" s="378">
        <v>675000</v>
      </c>
      <c r="I322" s="339"/>
      <c r="J322" s="344"/>
    </row>
    <row r="323" spans="1:10" ht="19.5" customHeight="1">
      <c r="A323" s="838">
        <v>11</v>
      </c>
      <c r="B323" s="330" t="s">
        <v>488</v>
      </c>
      <c r="C323" s="838">
        <v>1943</v>
      </c>
      <c r="D323" s="332" t="s">
        <v>2803</v>
      </c>
      <c r="E323" s="378">
        <v>675000</v>
      </c>
      <c r="F323" s="333"/>
      <c r="G323" s="333"/>
      <c r="H323" s="378">
        <v>675000</v>
      </c>
      <c r="I323" s="339"/>
      <c r="J323" s="344"/>
    </row>
    <row r="324" spans="1:10" ht="19.5" customHeight="1">
      <c r="A324" s="838">
        <v>12</v>
      </c>
      <c r="B324" s="341" t="s">
        <v>304</v>
      </c>
      <c r="C324" s="339">
        <v>1935</v>
      </c>
      <c r="D324" s="336" t="s">
        <v>195</v>
      </c>
      <c r="E324" s="378">
        <v>675000</v>
      </c>
      <c r="F324" s="333"/>
      <c r="G324" s="333"/>
      <c r="H324" s="378">
        <f>SUM(E324:G324)</f>
        <v>675000</v>
      </c>
      <c r="I324" s="339"/>
      <c r="J324" s="1075"/>
    </row>
    <row r="325" spans="1:10" ht="19.5" customHeight="1">
      <c r="A325" s="838">
        <v>13</v>
      </c>
      <c r="B325" s="330" t="s">
        <v>494</v>
      </c>
      <c r="C325" s="838">
        <v>1927</v>
      </c>
      <c r="D325" s="332" t="s">
        <v>207</v>
      </c>
      <c r="E325" s="378">
        <v>675000</v>
      </c>
      <c r="F325" s="333"/>
      <c r="G325" s="333"/>
      <c r="H325" s="378">
        <v>675000</v>
      </c>
      <c r="I325" s="339"/>
      <c r="J325" s="344"/>
    </row>
    <row r="326" spans="1:10" ht="19.5" customHeight="1">
      <c r="A326" s="838">
        <v>14</v>
      </c>
      <c r="B326" s="330" t="s">
        <v>493</v>
      </c>
      <c r="C326" s="838">
        <v>1938</v>
      </c>
      <c r="D326" s="332" t="s">
        <v>246</v>
      </c>
      <c r="E326" s="378">
        <v>675000</v>
      </c>
      <c r="F326" s="333"/>
      <c r="G326" s="333"/>
      <c r="H326" s="378">
        <v>675000</v>
      </c>
      <c r="I326" s="339"/>
      <c r="J326" s="344"/>
    </row>
    <row r="327" spans="1:10" ht="19.5" customHeight="1">
      <c r="A327" s="838">
        <v>15</v>
      </c>
      <c r="B327" s="330" t="s">
        <v>497</v>
      </c>
      <c r="C327" s="838">
        <v>1938</v>
      </c>
      <c r="D327" s="332" t="s">
        <v>196</v>
      </c>
      <c r="E327" s="378">
        <v>675000</v>
      </c>
      <c r="F327" s="333"/>
      <c r="G327" s="333"/>
      <c r="H327" s="378">
        <v>675000</v>
      </c>
      <c r="I327" s="339"/>
      <c r="J327" s="344"/>
    </row>
    <row r="328" spans="1:10" ht="19.5" customHeight="1">
      <c r="A328" s="838">
        <v>16</v>
      </c>
      <c r="B328" s="330" t="s">
        <v>495</v>
      </c>
      <c r="C328" s="838">
        <v>1934</v>
      </c>
      <c r="D328" s="332" t="s">
        <v>202</v>
      </c>
      <c r="E328" s="378">
        <v>675000</v>
      </c>
      <c r="F328" s="333"/>
      <c r="G328" s="333"/>
      <c r="H328" s="378">
        <v>675000</v>
      </c>
      <c r="I328" s="339"/>
      <c r="J328" s="344"/>
    </row>
    <row r="329" spans="1:10" ht="19.5" customHeight="1">
      <c r="A329" s="838">
        <v>17</v>
      </c>
      <c r="B329" s="330" t="s">
        <v>1579</v>
      </c>
      <c r="C329" s="838">
        <v>1949</v>
      </c>
      <c r="D329" s="332" t="s">
        <v>205</v>
      </c>
      <c r="E329" s="378">
        <v>675000</v>
      </c>
      <c r="F329" s="333"/>
      <c r="G329" s="333"/>
      <c r="H329" s="378">
        <v>675000</v>
      </c>
      <c r="I329" s="339"/>
      <c r="J329" s="344"/>
    </row>
    <row r="330" spans="1:10" ht="19.5" customHeight="1">
      <c r="A330" s="838">
        <v>18</v>
      </c>
      <c r="B330" s="330" t="s">
        <v>496</v>
      </c>
      <c r="C330" s="838">
        <v>1937</v>
      </c>
      <c r="D330" s="332" t="s">
        <v>566</v>
      </c>
      <c r="E330" s="378">
        <v>675000</v>
      </c>
      <c r="F330" s="333"/>
      <c r="G330" s="333"/>
      <c r="H330" s="378">
        <v>675000</v>
      </c>
      <c r="I330" s="339"/>
      <c r="J330" s="344"/>
    </row>
    <row r="331" spans="1:10" ht="19.5" customHeight="1">
      <c r="A331" s="838">
        <v>19</v>
      </c>
      <c r="B331" s="330" t="s">
        <v>483</v>
      </c>
      <c r="C331" s="838">
        <v>1923</v>
      </c>
      <c r="D331" s="332" t="s">
        <v>222</v>
      </c>
      <c r="E331" s="378">
        <v>675000</v>
      </c>
      <c r="F331" s="333"/>
      <c r="G331" s="333"/>
      <c r="H331" s="378">
        <f aca="true" t="shared" si="10" ref="H331:H336">SUM(E331:G331)</f>
        <v>675000</v>
      </c>
      <c r="I331" s="339"/>
      <c r="J331" s="344"/>
    </row>
    <row r="332" spans="1:10" ht="19.5" customHeight="1">
      <c r="A332" s="838">
        <v>20</v>
      </c>
      <c r="B332" s="330" t="s">
        <v>491</v>
      </c>
      <c r="C332" s="838">
        <v>1937</v>
      </c>
      <c r="D332" s="332" t="s">
        <v>202</v>
      </c>
      <c r="E332" s="378">
        <v>675000</v>
      </c>
      <c r="F332" s="333"/>
      <c r="G332" s="333"/>
      <c r="H332" s="378">
        <f t="shared" si="10"/>
        <v>675000</v>
      </c>
      <c r="I332" s="339"/>
      <c r="J332" s="344"/>
    </row>
    <row r="333" spans="1:10" ht="19.5" customHeight="1">
      <c r="A333" s="838">
        <v>21</v>
      </c>
      <c r="B333" s="330" t="s">
        <v>489</v>
      </c>
      <c r="C333" s="838">
        <v>1927</v>
      </c>
      <c r="D333" s="332" t="s">
        <v>205</v>
      </c>
      <c r="E333" s="378">
        <v>675000</v>
      </c>
      <c r="F333" s="333"/>
      <c r="G333" s="333"/>
      <c r="H333" s="378">
        <f t="shared" si="10"/>
        <v>675000</v>
      </c>
      <c r="I333" s="339"/>
      <c r="J333" s="344"/>
    </row>
    <row r="334" spans="1:10" ht="19.5" customHeight="1">
      <c r="A334" s="838">
        <v>22</v>
      </c>
      <c r="B334" s="330" t="s">
        <v>441</v>
      </c>
      <c r="C334" s="838">
        <v>1954</v>
      </c>
      <c r="D334" s="332" t="s">
        <v>205</v>
      </c>
      <c r="E334" s="378">
        <v>675000</v>
      </c>
      <c r="F334" s="333"/>
      <c r="G334" s="333"/>
      <c r="H334" s="378">
        <f t="shared" si="10"/>
        <v>675000</v>
      </c>
      <c r="I334" s="339"/>
      <c r="J334" s="344"/>
    </row>
    <row r="335" spans="1:10" ht="19.5" customHeight="1">
      <c r="A335" s="838">
        <v>23</v>
      </c>
      <c r="B335" s="394" t="s">
        <v>1801</v>
      </c>
      <c r="C335" s="395">
        <v>1942</v>
      </c>
      <c r="D335" s="396" t="s">
        <v>1802</v>
      </c>
      <c r="E335" s="400">
        <v>675000</v>
      </c>
      <c r="F335" s="398"/>
      <c r="G335" s="398"/>
      <c r="H335" s="400">
        <f t="shared" si="10"/>
        <v>675000</v>
      </c>
      <c r="I335" s="339"/>
      <c r="J335" s="1104"/>
    </row>
    <row r="336" spans="1:10" ht="19.5" customHeight="1">
      <c r="A336" s="838">
        <v>24</v>
      </c>
      <c r="B336" s="394" t="s">
        <v>471</v>
      </c>
      <c r="C336" s="395">
        <v>1950</v>
      </c>
      <c r="D336" s="396" t="s">
        <v>2613</v>
      </c>
      <c r="E336" s="400">
        <v>675000</v>
      </c>
      <c r="F336" s="398"/>
      <c r="G336" s="398"/>
      <c r="H336" s="400">
        <f t="shared" si="10"/>
        <v>675000</v>
      </c>
      <c r="I336" s="339"/>
      <c r="J336" s="1104"/>
    </row>
    <row r="337" spans="1:10" ht="19.5" customHeight="1">
      <c r="A337" s="838">
        <v>25</v>
      </c>
      <c r="B337" s="394" t="s">
        <v>2783</v>
      </c>
      <c r="C337" s="395">
        <v>1943</v>
      </c>
      <c r="D337" s="396" t="s">
        <v>391</v>
      </c>
      <c r="E337" s="400">
        <v>675000</v>
      </c>
      <c r="F337" s="398"/>
      <c r="G337" s="398"/>
      <c r="H337" s="400">
        <f>SUM(E336:G336)</f>
        <v>675000</v>
      </c>
      <c r="I337" s="339"/>
      <c r="J337" s="1104"/>
    </row>
    <row r="338" spans="1:10" ht="19.5" customHeight="1">
      <c r="A338" s="1720" t="s">
        <v>1282</v>
      </c>
      <c r="B338" s="1721"/>
      <c r="C338" s="1721"/>
      <c r="D338" s="1721"/>
      <c r="E338" s="1103">
        <f>SUM(E313:E337)</f>
        <v>16875000</v>
      </c>
      <c r="F338" s="1105"/>
      <c r="G338" s="1105"/>
      <c r="H338" s="1103">
        <f>E338+G338</f>
        <v>16875000</v>
      </c>
      <c r="I338" s="339"/>
      <c r="J338" s="344"/>
    </row>
    <row r="339" spans="1:10" ht="19.5" customHeight="1">
      <c r="A339" s="1722" t="s">
        <v>2052</v>
      </c>
      <c r="B339" s="1723"/>
      <c r="C339" s="1723"/>
      <c r="D339" s="1723"/>
      <c r="E339" s="1723"/>
      <c r="F339" s="1723"/>
      <c r="G339" s="1723"/>
      <c r="H339" s="1723"/>
      <c r="I339" s="1723"/>
      <c r="J339" s="1724"/>
    </row>
    <row r="340" spans="1:10" ht="19.5" customHeight="1">
      <c r="A340" s="838">
        <v>1</v>
      </c>
      <c r="B340" s="330" t="s">
        <v>502</v>
      </c>
      <c r="C340" s="838">
        <v>2012</v>
      </c>
      <c r="D340" s="332" t="s">
        <v>246</v>
      </c>
      <c r="E340" s="378">
        <v>675000</v>
      </c>
      <c r="F340" s="333"/>
      <c r="G340" s="333"/>
      <c r="H340" s="378">
        <v>675000</v>
      </c>
      <c r="I340" s="339"/>
      <c r="J340" s="344"/>
    </row>
    <row r="341" spans="1:10" ht="19.5" customHeight="1">
      <c r="A341" s="838">
        <v>2</v>
      </c>
      <c r="B341" s="330" t="s">
        <v>499</v>
      </c>
      <c r="C341" s="838">
        <v>2004</v>
      </c>
      <c r="D341" s="332" t="s">
        <v>222</v>
      </c>
      <c r="E341" s="378">
        <v>675000</v>
      </c>
      <c r="F341" s="333"/>
      <c r="G341" s="333"/>
      <c r="H341" s="378">
        <v>675000</v>
      </c>
      <c r="I341" s="339"/>
      <c r="J341" s="344"/>
    </row>
    <row r="342" spans="1:10" ht="19.5" customHeight="1">
      <c r="A342" s="838">
        <v>3</v>
      </c>
      <c r="B342" s="330" t="s">
        <v>501</v>
      </c>
      <c r="C342" s="838">
        <v>2006</v>
      </c>
      <c r="D342" s="332" t="s">
        <v>198</v>
      </c>
      <c r="E342" s="378">
        <v>675000</v>
      </c>
      <c r="F342" s="333"/>
      <c r="G342" s="333"/>
      <c r="H342" s="378">
        <v>675000</v>
      </c>
      <c r="I342" s="339"/>
      <c r="J342" s="344"/>
    </row>
    <row r="343" spans="1:10" ht="19.5" customHeight="1">
      <c r="A343" s="838">
        <v>4</v>
      </c>
      <c r="B343" s="330" t="s">
        <v>498</v>
      </c>
      <c r="C343" s="838">
        <v>2008</v>
      </c>
      <c r="D343" s="332" t="s">
        <v>205</v>
      </c>
      <c r="E343" s="378">
        <v>675000</v>
      </c>
      <c r="F343" s="333"/>
      <c r="G343" s="333"/>
      <c r="H343" s="378">
        <v>675000</v>
      </c>
      <c r="I343" s="339"/>
      <c r="J343" s="344"/>
    </row>
    <row r="344" spans="1:10" ht="19.5" customHeight="1">
      <c r="A344" s="838">
        <v>5</v>
      </c>
      <c r="B344" s="330" t="s">
        <v>1732</v>
      </c>
      <c r="C344" s="838">
        <v>2015</v>
      </c>
      <c r="D344" s="332" t="s">
        <v>205</v>
      </c>
      <c r="E344" s="378">
        <v>675000</v>
      </c>
      <c r="F344" s="333"/>
      <c r="G344" s="333"/>
      <c r="H344" s="378">
        <v>675000</v>
      </c>
      <c r="I344" s="339"/>
      <c r="J344" s="344"/>
    </row>
    <row r="345" spans="1:10" ht="19.5" customHeight="1">
      <c r="A345" s="838">
        <v>6</v>
      </c>
      <c r="B345" s="330" t="s">
        <v>503</v>
      </c>
      <c r="C345" s="838">
        <v>2002</v>
      </c>
      <c r="D345" s="332" t="s">
        <v>202</v>
      </c>
      <c r="E345" s="378">
        <v>675000</v>
      </c>
      <c r="F345" s="333"/>
      <c r="G345" s="333"/>
      <c r="H345" s="378">
        <v>675000</v>
      </c>
      <c r="I345" s="339"/>
      <c r="J345" s="344"/>
    </row>
    <row r="346" spans="1:10" ht="19.5" customHeight="1">
      <c r="A346" s="838">
        <v>7</v>
      </c>
      <c r="B346" s="330" t="s">
        <v>500</v>
      </c>
      <c r="C346" s="838">
        <v>2004</v>
      </c>
      <c r="D346" s="332" t="s">
        <v>195</v>
      </c>
      <c r="E346" s="378">
        <v>675000</v>
      </c>
      <c r="F346" s="333"/>
      <c r="G346" s="333"/>
      <c r="H346" s="378">
        <f>SUM(E346:G346)</f>
        <v>675000</v>
      </c>
      <c r="I346" s="339"/>
      <c r="J346" s="344"/>
    </row>
    <row r="347" spans="1:10" ht="19.5" customHeight="1">
      <c r="A347" s="838">
        <v>8</v>
      </c>
      <c r="B347" s="330" t="s">
        <v>826</v>
      </c>
      <c r="C347" s="838">
        <v>2004</v>
      </c>
      <c r="D347" s="332" t="s">
        <v>205</v>
      </c>
      <c r="E347" s="378">
        <v>675000</v>
      </c>
      <c r="F347" s="333"/>
      <c r="G347" s="333"/>
      <c r="H347" s="378">
        <f>SUM(E347:G347)</f>
        <v>675000</v>
      </c>
      <c r="I347" s="339"/>
      <c r="J347" s="344"/>
    </row>
    <row r="348" spans="1:10" ht="19.5" customHeight="1">
      <c r="A348" s="1720" t="s">
        <v>1282</v>
      </c>
      <c r="B348" s="1720"/>
      <c r="C348" s="1720"/>
      <c r="D348" s="1720"/>
      <c r="E348" s="1106">
        <f>SUM(E340:E347)</f>
        <v>5400000</v>
      </c>
      <c r="F348" s="1084"/>
      <c r="G348" s="1102"/>
      <c r="H348" s="1106">
        <f>E348+G348</f>
        <v>5400000</v>
      </c>
      <c r="I348" s="339"/>
      <c r="J348" s="344"/>
    </row>
    <row r="349" spans="1:10" ht="19.5" customHeight="1">
      <c r="A349" s="1722" t="s">
        <v>519</v>
      </c>
      <c r="B349" s="1723"/>
      <c r="C349" s="1723"/>
      <c r="D349" s="1723"/>
      <c r="E349" s="1723"/>
      <c r="F349" s="1723"/>
      <c r="G349" s="1723"/>
      <c r="H349" s="1723"/>
      <c r="I349" s="1723"/>
      <c r="J349" s="1724"/>
    </row>
    <row r="350" spans="1:10" ht="19.5" customHeight="1">
      <c r="A350" s="339">
        <v>1</v>
      </c>
      <c r="B350" s="330" t="s">
        <v>2373</v>
      </c>
      <c r="C350" s="838">
        <v>1956</v>
      </c>
      <c r="D350" s="332" t="s">
        <v>207</v>
      </c>
      <c r="E350" s="378">
        <v>270000</v>
      </c>
      <c r="F350" s="333"/>
      <c r="G350" s="333"/>
      <c r="H350" s="378">
        <f>E350+G350</f>
        <v>270000</v>
      </c>
      <c r="I350" s="339"/>
      <c r="J350" s="339"/>
    </row>
    <row r="351" spans="1:10" ht="19.5" customHeight="1">
      <c r="A351" s="339">
        <v>2</v>
      </c>
      <c r="B351" s="330" t="s">
        <v>549</v>
      </c>
      <c r="C351" s="838">
        <v>1953</v>
      </c>
      <c r="D351" s="332" t="s">
        <v>207</v>
      </c>
      <c r="E351" s="378">
        <v>270000</v>
      </c>
      <c r="F351" s="333"/>
      <c r="G351" s="333"/>
      <c r="H351" s="378">
        <f aca="true" t="shared" si="11" ref="H351:H403">E351+G351</f>
        <v>270000</v>
      </c>
      <c r="I351" s="339"/>
      <c r="J351" s="344"/>
    </row>
    <row r="352" spans="1:10" ht="19.5" customHeight="1">
      <c r="A352" s="339">
        <v>3</v>
      </c>
      <c r="B352" s="330" t="s">
        <v>521</v>
      </c>
      <c r="C352" s="838">
        <v>1973</v>
      </c>
      <c r="D352" s="332" t="s">
        <v>194</v>
      </c>
      <c r="E352" s="378">
        <v>270000</v>
      </c>
      <c r="F352" s="333"/>
      <c r="G352" s="333"/>
      <c r="H352" s="378">
        <f t="shared" si="11"/>
        <v>270000</v>
      </c>
      <c r="I352" s="339"/>
      <c r="J352" s="339"/>
    </row>
    <row r="353" spans="1:10" ht="19.5" customHeight="1">
      <c r="A353" s="339">
        <v>4</v>
      </c>
      <c r="B353" s="330" t="s">
        <v>522</v>
      </c>
      <c r="C353" s="838">
        <v>1973</v>
      </c>
      <c r="D353" s="332" t="s">
        <v>194</v>
      </c>
      <c r="E353" s="378">
        <v>270000</v>
      </c>
      <c r="F353" s="333"/>
      <c r="G353" s="333"/>
      <c r="H353" s="378">
        <f t="shared" si="11"/>
        <v>270000</v>
      </c>
      <c r="I353" s="339"/>
      <c r="J353" s="339"/>
    </row>
    <row r="354" spans="1:10" ht="19.5" customHeight="1">
      <c r="A354" s="339">
        <v>5</v>
      </c>
      <c r="B354" s="330" t="s">
        <v>527</v>
      </c>
      <c r="C354" s="838">
        <v>1967</v>
      </c>
      <c r="D354" s="332" t="s">
        <v>194</v>
      </c>
      <c r="E354" s="378">
        <v>270000</v>
      </c>
      <c r="F354" s="333"/>
      <c r="G354" s="333"/>
      <c r="H354" s="378">
        <f t="shared" si="11"/>
        <v>270000</v>
      </c>
      <c r="I354" s="339"/>
      <c r="J354" s="339"/>
    </row>
    <row r="355" spans="1:10" ht="19.5" customHeight="1">
      <c r="A355" s="339">
        <v>6</v>
      </c>
      <c r="B355" s="330" t="s">
        <v>536</v>
      </c>
      <c r="C355" s="838">
        <v>1965</v>
      </c>
      <c r="D355" s="332" t="s">
        <v>194</v>
      </c>
      <c r="E355" s="378">
        <v>270000</v>
      </c>
      <c r="F355" s="333"/>
      <c r="G355" s="333"/>
      <c r="H355" s="378">
        <f t="shared" si="11"/>
        <v>270000</v>
      </c>
      <c r="I355" s="339"/>
      <c r="J355" s="344"/>
    </row>
    <row r="356" spans="1:10" ht="19.5" customHeight="1">
      <c r="A356" s="339">
        <v>7</v>
      </c>
      <c r="B356" s="330" t="s">
        <v>537</v>
      </c>
      <c r="C356" s="838">
        <v>1937</v>
      </c>
      <c r="D356" s="332" t="s">
        <v>194</v>
      </c>
      <c r="E356" s="378">
        <v>270000</v>
      </c>
      <c r="F356" s="333"/>
      <c r="G356" s="333"/>
      <c r="H356" s="378">
        <f t="shared" si="11"/>
        <v>270000</v>
      </c>
      <c r="I356" s="339"/>
      <c r="J356" s="344"/>
    </row>
    <row r="357" spans="1:10" ht="19.5" customHeight="1">
      <c r="A357" s="339">
        <v>8</v>
      </c>
      <c r="B357" s="330" t="s">
        <v>494</v>
      </c>
      <c r="C357" s="838">
        <v>1927</v>
      </c>
      <c r="D357" s="332" t="s">
        <v>207</v>
      </c>
      <c r="E357" s="378">
        <v>270000</v>
      </c>
      <c r="F357" s="333"/>
      <c r="G357" s="333"/>
      <c r="H357" s="378">
        <f t="shared" si="11"/>
        <v>270000</v>
      </c>
      <c r="I357" s="339"/>
      <c r="J357" s="344"/>
    </row>
    <row r="358" spans="1:10" ht="19.5" customHeight="1">
      <c r="A358" s="339">
        <v>9</v>
      </c>
      <c r="B358" s="330" t="s">
        <v>313</v>
      </c>
      <c r="C358" s="838">
        <v>1962</v>
      </c>
      <c r="D358" s="332" t="s">
        <v>194</v>
      </c>
      <c r="E358" s="378">
        <v>270000</v>
      </c>
      <c r="F358" s="333"/>
      <c r="G358" s="333"/>
      <c r="H358" s="378">
        <f t="shared" si="11"/>
        <v>270000</v>
      </c>
      <c r="I358" s="339"/>
      <c r="J358" s="344"/>
    </row>
    <row r="359" spans="1:10" ht="19.5" customHeight="1">
      <c r="A359" s="339">
        <v>10</v>
      </c>
      <c r="B359" s="330" t="s">
        <v>316</v>
      </c>
      <c r="C359" s="838">
        <v>1962</v>
      </c>
      <c r="D359" s="332" t="s">
        <v>246</v>
      </c>
      <c r="E359" s="378">
        <v>270000</v>
      </c>
      <c r="F359" s="333"/>
      <c r="G359" s="333"/>
      <c r="H359" s="378">
        <f t="shared" si="11"/>
        <v>270000</v>
      </c>
      <c r="I359" s="339"/>
      <c r="J359" s="339"/>
    </row>
    <row r="360" spans="1:10" ht="19.5" customHeight="1">
      <c r="A360" s="339">
        <v>11</v>
      </c>
      <c r="B360" s="330" t="s">
        <v>475</v>
      </c>
      <c r="C360" s="838">
        <v>1970</v>
      </c>
      <c r="D360" s="332" t="s">
        <v>246</v>
      </c>
      <c r="E360" s="378">
        <v>270000</v>
      </c>
      <c r="F360" s="333"/>
      <c r="G360" s="333"/>
      <c r="H360" s="378">
        <f t="shared" si="11"/>
        <v>270000</v>
      </c>
      <c r="I360" s="339"/>
      <c r="J360" s="339"/>
    </row>
    <row r="361" spans="1:10" ht="19.5" customHeight="1">
      <c r="A361" s="339">
        <v>12</v>
      </c>
      <c r="B361" s="330" t="s">
        <v>2162</v>
      </c>
      <c r="C361" s="838">
        <v>1979</v>
      </c>
      <c r="D361" s="332" t="s">
        <v>246</v>
      </c>
      <c r="E361" s="378">
        <v>270000</v>
      </c>
      <c r="F361" s="333"/>
      <c r="G361" s="333"/>
      <c r="H361" s="378">
        <f t="shared" si="11"/>
        <v>270000</v>
      </c>
      <c r="I361" s="339"/>
      <c r="J361" s="344"/>
    </row>
    <row r="362" spans="1:10" ht="19.5" customHeight="1">
      <c r="A362" s="339">
        <v>13</v>
      </c>
      <c r="B362" s="330" t="s">
        <v>538</v>
      </c>
      <c r="C362" s="838">
        <v>1967</v>
      </c>
      <c r="D362" s="332" t="s">
        <v>222</v>
      </c>
      <c r="E362" s="378">
        <v>270000</v>
      </c>
      <c r="F362" s="333"/>
      <c r="G362" s="333"/>
      <c r="H362" s="378">
        <f t="shared" si="11"/>
        <v>270000</v>
      </c>
      <c r="I362" s="339"/>
      <c r="J362" s="344"/>
    </row>
    <row r="363" spans="1:10" ht="19.5" customHeight="1">
      <c r="A363" s="339">
        <v>14</v>
      </c>
      <c r="B363" s="330" t="s">
        <v>158</v>
      </c>
      <c r="C363" s="838">
        <v>1918</v>
      </c>
      <c r="D363" s="332" t="s">
        <v>222</v>
      </c>
      <c r="E363" s="378">
        <v>270000</v>
      </c>
      <c r="F363" s="333"/>
      <c r="G363" s="333"/>
      <c r="H363" s="378">
        <f t="shared" si="11"/>
        <v>270000</v>
      </c>
      <c r="I363" s="339"/>
      <c r="J363" s="344"/>
    </row>
    <row r="364" spans="1:10" ht="19.5" customHeight="1">
      <c r="A364" s="339">
        <v>15</v>
      </c>
      <c r="B364" s="330" t="s">
        <v>545</v>
      </c>
      <c r="C364" s="838">
        <v>1976</v>
      </c>
      <c r="D364" s="332" t="s">
        <v>222</v>
      </c>
      <c r="E364" s="378">
        <v>270000</v>
      </c>
      <c r="F364" s="333"/>
      <c r="G364" s="333"/>
      <c r="H364" s="378">
        <f t="shared" si="11"/>
        <v>270000</v>
      </c>
      <c r="I364" s="339"/>
      <c r="J364" s="344"/>
    </row>
    <row r="365" spans="1:10" ht="19.5" customHeight="1">
      <c r="A365" s="339">
        <v>16</v>
      </c>
      <c r="B365" s="330" t="s">
        <v>2195</v>
      </c>
      <c r="C365" s="838">
        <v>1969</v>
      </c>
      <c r="D365" s="332" t="s">
        <v>200</v>
      </c>
      <c r="E365" s="378">
        <v>270000</v>
      </c>
      <c r="F365" s="333"/>
      <c r="G365" s="333"/>
      <c r="H365" s="378">
        <f t="shared" si="11"/>
        <v>270000</v>
      </c>
      <c r="I365" s="339"/>
      <c r="J365" s="339"/>
    </row>
    <row r="366" spans="1:10" ht="19.5" customHeight="1">
      <c r="A366" s="339">
        <v>17</v>
      </c>
      <c r="B366" s="330" t="s">
        <v>528</v>
      </c>
      <c r="C366" s="838">
        <v>1991</v>
      </c>
      <c r="D366" s="332" t="s">
        <v>200</v>
      </c>
      <c r="E366" s="378">
        <v>270000</v>
      </c>
      <c r="F366" s="333"/>
      <c r="G366" s="333"/>
      <c r="H366" s="378">
        <f t="shared" si="11"/>
        <v>270000</v>
      </c>
      <c r="I366" s="339"/>
      <c r="J366" s="339"/>
    </row>
    <row r="367" spans="1:10" ht="19.5" customHeight="1">
      <c r="A367" s="339">
        <v>18</v>
      </c>
      <c r="B367" s="330" t="s">
        <v>422</v>
      </c>
      <c r="C367" s="838">
        <v>1967</v>
      </c>
      <c r="D367" s="332" t="s">
        <v>200</v>
      </c>
      <c r="E367" s="378">
        <v>270000</v>
      </c>
      <c r="F367" s="333"/>
      <c r="G367" s="333"/>
      <c r="H367" s="378">
        <f t="shared" si="11"/>
        <v>270000</v>
      </c>
      <c r="I367" s="339"/>
      <c r="J367" s="344"/>
    </row>
    <row r="368" spans="1:10" ht="19.5" customHeight="1">
      <c r="A368" s="339">
        <v>19</v>
      </c>
      <c r="B368" s="330" t="s">
        <v>520</v>
      </c>
      <c r="C368" s="838">
        <v>1958</v>
      </c>
      <c r="D368" s="332" t="s">
        <v>195</v>
      </c>
      <c r="E368" s="378">
        <v>270000</v>
      </c>
      <c r="F368" s="333"/>
      <c r="G368" s="333"/>
      <c r="H368" s="378">
        <f t="shared" si="11"/>
        <v>270000</v>
      </c>
      <c r="I368" s="339"/>
      <c r="J368" s="339"/>
    </row>
    <row r="369" spans="1:10" ht="19.5" customHeight="1">
      <c r="A369" s="339">
        <v>20</v>
      </c>
      <c r="B369" s="330" t="s">
        <v>457</v>
      </c>
      <c r="C369" s="838">
        <v>1968</v>
      </c>
      <c r="D369" s="332" t="s">
        <v>195</v>
      </c>
      <c r="E369" s="378">
        <v>270000</v>
      </c>
      <c r="F369" s="333"/>
      <c r="G369" s="333"/>
      <c r="H369" s="378">
        <f t="shared" si="11"/>
        <v>270000</v>
      </c>
      <c r="I369" s="339"/>
      <c r="J369" s="339"/>
    </row>
    <row r="370" spans="1:10" ht="19.5" customHeight="1">
      <c r="A370" s="339">
        <v>21</v>
      </c>
      <c r="B370" s="330" t="s">
        <v>539</v>
      </c>
      <c r="C370" s="838">
        <v>1971</v>
      </c>
      <c r="D370" s="332" t="s">
        <v>195</v>
      </c>
      <c r="E370" s="378">
        <v>270000</v>
      </c>
      <c r="F370" s="333"/>
      <c r="G370" s="333"/>
      <c r="H370" s="378">
        <f t="shared" si="11"/>
        <v>270000</v>
      </c>
      <c r="I370" s="339"/>
      <c r="J370" s="344"/>
    </row>
    <row r="371" spans="1:10" ht="19.5" customHeight="1">
      <c r="A371" s="339">
        <v>22</v>
      </c>
      <c r="B371" s="489" t="s">
        <v>145</v>
      </c>
      <c r="C371" s="838">
        <v>1931</v>
      </c>
      <c r="D371" s="332" t="s">
        <v>195</v>
      </c>
      <c r="E371" s="378">
        <v>270000</v>
      </c>
      <c r="F371" s="333"/>
      <c r="G371" s="333"/>
      <c r="H371" s="378">
        <f t="shared" si="11"/>
        <v>270000</v>
      </c>
      <c r="I371" s="339"/>
      <c r="J371" s="344"/>
    </row>
    <row r="372" spans="1:10" ht="19.5" customHeight="1">
      <c r="A372" s="339">
        <v>23</v>
      </c>
      <c r="B372" s="330" t="s">
        <v>547</v>
      </c>
      <c r="C372" s="838">
        <v>1978</v>
      </c>
      <c r="D372" s="332" t="s">
        <v>195</v>
      </c>
      <c r="E372" s="378">
        <v>270000</v>
      </c>
      <c r="F372" s="333"/>
      <c r="G372" s="333"/>
      <c r="H372" s="378">
        <f t="shared" si="11"/>
        <v>270000</v>
      </c>
      <c r="I372" s="339"/>
      <c r="J372" s="344"/>
    </row>
    <row r="373" spans="1:10" ht="19.5" customHeight="1">
      <c r="A373" s="339">
        <v>24</v>
      </c>
      <c r="B373" s="330" t="s">
        <v>1088</v>
      </c>
      <c r="C373" s="838">
        <v>1979</v>
      </c>
      <c r="D373" s="332" t="s">
        <v>195</v>
      </c>
      <c r="E373" s="378">
        <v>270000</v>
      </c>
      <c r="F373" s="333"/>
      <c r="G373" s="1107"/>
      <c r="H373" s="378">
        <f t="shared" si="11"/>
        <v>270000</v>
      </c>
      <c r="I373" s="339"/>
      <c r="J373" s="344"/>
    </row>
    <row r="374" spans="1:10" ht="19.5" customHeight="1">
      <c r="A374" s="339">
        <v>25</v>
      </c>
      <c r="B374" s="330" t="s">
        <v>529</v>
      </c>
      <c r="C374" s="838">
        <v>1972</v>
      </c>
      <c r="D374" s="332" t="s">
        <v>198</v>
      </c>
      <c r="E374" s="378">
        <v>270000</v>
      </c>
      <c r="F374" s="333"/>
      <c r="G374" s="333"/>
      <c r="H374" s="378">
        <f t="shared" si="11"/>
        <v>270000</v>
      </c>
      <c r="I374" s="339"/>
      <c r="J374" s="339"/>
    </row>
    <row r="375" spans="1:10" ht="19.5" customHeight="1">
      <c r="A375" s="339">
        <v>26</v>
      </c>
      <c r="B375" s="330" t="s">
        <v>546</v>
      </c>
      <c r="C375" s="838">
        <v>1978</v>
      </c>
      <c r="D375" s="332" t="s">
        <v>198</v>
      </c>
      <c r="E375" s="378">
        <v>270000</v>
      </c>
      <c r="F375" s="333"/>
      <c r="G375" s="333"/>
      <c r="H375" s="378">
        <f t="shared" si="11"/>
        <v>270000</v>
      </c>
      <c r="I375" s="339"/>
      <c r="J375" s="344"/>
    </row>
    <row r="376" spans="1:10" ht="19.5" customHeight="1">
      <c r="A376" s="339">
        <v>27</v>
      </c>
      <c r="B376" s="330" t="s">
        <v>530</v>
      </c>
      <c r="C376" s="838">
        <v>1962</v>
      </c>
      <c r="D376" s="332" t="s">
        <v>196</v>
      </c>
      <c r="E376" s="378">
        <v>270000</v>
      </c>
      <c r="F376" s="333"/>
      <c r="G376" s="333"/>
      <c r="H376" s="378">
        <f t="shared" si="11"/>
        <v>270000</v>
      </c>
      <c r="I376" s="339"/>
      <c r="J376" s="339"/>
    </row>
    <row r="377" spans="1:10" ht="19.5" customHeight="1">
      <c r="A377" s="339">
        <v>28</v>
      </c>
      <c r="B377" s="330" t="s">
        <v>535</v>
      </c>
      <c r="C377" s="838">
        <v>1972</v>
      </c>
      <c r="D377" s="332" t="s">
        <v>196</v>
      </c>
      <c r="E377" s="378">
        <v>270000</v>
      </c>
      <c r="F377" s="333"/>
      <c r="G377" s="333"/>
      <c r="H377" s="378">
        <f t="shared" si="11"/>
        <v>270000</v>
      </c>
      <c r="I377" s="339"/>
      <c r="J377" s="344"/>
    </row>
    <row r="378" spans="1:10" ht="19.5" customHeight="1">
      <c r="A378" s="339">
        <v>29</v>
      </c>
      <c r="B378" s="330" t="s">
        <v>540</v>
      </c>
      <c r="C378" s="838">
        <v>1958</v>
      </c>
      <c r="D378" s="332" t="s">
        <v>196</v>
      </c>
      <c r="E378" s="378">
        <v>270000</v>
      </c>
      <c r="F378" s="333"/>
      <c r="G378" s="333"/>
      <c r="H378" s="378">
        <f t="shared" si="11"/>
        <v>270000</v>
      </c>
      <c r="I378" s="339"/>
      <c r="J378" s="344"/>
    </row>
    <row r="379" spans="1:10" ht="19.5" customHeight="1">
      <c r="A379" s="339">
        <v>30</v>
      </c>
      <c r="B379" s="330" t="s">
        <v>541</v>
      </c>
      <c r="C379" s="838">
        <v>1968</v>
      </c>
      <c r="D379" s="332" t="s">
        <v>196</v>
      </c>
      <c r="E379" s="378">
        <v>270000</v>
      </c>
      <c r="F379" s="333"/>
      <c r="G379" s="333"/>
      <c r="H379" s="378">
        <f t="shared" si="11"/>
        <v>270000</v>
      </c>
      <c r="I379" s="339"/>
      <c r="J379" s="344"/>
    </row>
    <row r="380" spans="1:10" ht="19.5" customHeight="1">
      <c r="A380" s="339">
        <v>31</v>
      </c>
      <c r="B380" s="330" t="s">
        <v>497</v>
      </c>
      <c r="C380" s="838">
        <v>1938</v>
      </c>
      <c r="D380" s="332" t="s">
        <v>196</v>
      </c>
      <c r="E380" s="378">
        <v>270000</v>
      </c>
      <c r="F380" s="333"/>
      <c r="G380" s="379"/>
      <c r="H380" s="378">
        <f t="shared" si="11"/>
        <v>270000</v>
      </c>
      <c r="I380" s="339"/>
      <c r="J380" s="344"/>
    </row>
    <row r="381" spans="1:10" ht="19.5" customHeight="1">
      <c r="A381" s="339">
        <v>32</v>
      </c>
      <c r="B381" s="330" t="s">
        <v>487</v>
      </c>
      <c r="C381" s="838">
        <v>1968</v>
      </c>
      <c r="D381" s="332" t="s">
        <v>196</v>
      </c>
      <c r="E381" s="378">
        <v>270000</v>
      </c>
      <c r="F381" s="333"/>
      <c r="G381" s="333"/>
      <c r="H381" s="378">
        <f t="shared" si="11"/>
        <v>270000</v>
      </c>
      <c r="I381" s="339"/>
      <c r="J381" s="344"/>
    </row>
    <row r="382" spans="1:10" ht="19.5" customHeight="1">
      <c r="A382" s="339">
        <v>33</v>
      </c>
      <c r="B382" s="330" t="s">
        <v>495</v>
      </c>
      <c r="C382" s="838">
        <v>1937</v>
      </c>
      <c r="D382" s="332" t="s">
        <v>202</v>
      </c>
      <c r="E382" s="378">
        <v>270000</v>
      </c>
      <c r="F382" s="333"/>
      <c r="G382" s="333"/>
      <c r="H382" s="378">
        <f t="shared" si="11"/>
        <v>270000</v>
      </c>
      <c r="I382" s="339"/>
      <c r="J382" s="344"/>
    </row>
    <row r="383" spans="1:10" ht="19.5" customHeight="1">
      <c r="A383" s="339">
        <v>34</v>
      </c>
      <c r="B383" s="330" t="s">
        <v>478</v>
      </c>
      <c r="C383" s="838">
        <v>1978</v>
      </c>
      <c r="D383" s="332" t="s">
        <v>202</v>
      </c>
      <c r="E383" s="378">
        <v>270000</v>
      </c>
      <c r="F383" s="333"/>
      <c r="G383" s="333"/>
      <c r="H383" s="378">
        <f t="shared" si="11"/>
        <v>270000</v>
      </c>
      <c r="I383" s="334"/>
      <c r="J383" s="1069"/>
    </row>
    <row r="384" spans="1:10" ht="19.5" customHeight="1">
      <c r="A384" s="339">
        <v>35</v>
      </c>
      <c r="B384" s="330" t="s">
        <v>531</v>
      </c>
      <c r="C384" s="838">
        <v>1964</v>
      </c>
      <c r="D384" s="332" t="s">
        <v>202</v>
      </c>
      <c r="E384" s="378">
        <v>270000</v>
      </c>
      <c r="F384" s="333"/>
      <c r="G384" s="333"/>
      <c r="H384" s="378">
        <f t="shared" si="11"/>
        <v>270000</v>
      </c>
      <c r="I384" s="339"/>
      <c r="J384" s="344"/>
    </row>
    <row r="385" spans="1:10" ht="19.5" customHeight="1">
      <c r="A385" s="339">
        <v>36</v>
      </c>
      <c r="B385" s="330" t="s">
        <v>532</v>
      </c>
      <c r="C385" s="838">
        <v>1945</v>
      </c>
      <c r="D385" s="332" t="s">
        <v>202</v>
      </c>
      <c r="E385" s="378">
        <v>270000</v>
      </c>
      <c r="F385" s="333"/>
      <c r="G385" s="333"/>
      <c r="H385" s="378">
        <f t="shared" si="11"/>
        <v>270000</v>
      </c>
      <c r="I385" s="339"/>
      <c r="J385" s="344"/>
    </row>
    <row r="386" spans="1:10" ht="19.5" customHeight="1">
      <c r="A386" s="339">
        <v>37</v>
      </c>
      <c r="B386" s="330" t="s">
        <v>533</v>
      </c>
      <c r="C386" s="838">
        <v>1937</v>
      </c>
      <c r="D386" s="332" t="s">
        <v>202</v>
      </c>
      <c r="E386" s="378">
        <v>270000</v>
      </c>
      <c r="F386" s="333"/>
      <c r="G386" s="333"/>
      <c r="H386" s="378">
        <f t="shared" si="11"/>
        <v>270000</v>
      </c>
      <c r="I386" s="339"/>
      <c r="J386" s="344"/>
    </row>
    <row r="387" spans="1:10" ht="19.5" customHeight="1">
      <c r="A387" s="339">
        <v>38</v>
      </c>
      <c r="B387" s="332" t="s">
        <v>2050</v>
      </c>
      <c r="C387" s="838">
        <v>1967</v>
      </c>
      <c r="D387" s="332" t="s">
        <v>202</v>
      </c>
      <c r="E387" s="378">
        <v>270000</v>
      </c>
      <c r="F387" s="333"/>
      <c r="G387" s="333"/>
      <c r="H387" s="378">
        <f t="shared" si="11"/>
        <v>270000</v>
      </c>
      <c r="I387" s="339"/>
      <c r="J387" s="344"/>
    </row>
    <row r="388" spans="1:10" ht="19.5" customHeight="1">
      <c r="A388" s="339">
        <v>39</v>
      </c>
      <c r="B388" s="332" t="s">
        <v>2051</v>
      </c>
      <c r="C388" s="838">
        <v>1967</v>
      </c>
      <c r="D388" s="332" t="s">
        <v>202</v>
      </c>
      <c r="E388" s="378">
        <v>270000</v>
      </c>
      <c r="F388" s="333"/>
      <c r="G388" s="333"/>
      <c r="H388" s="378">
        <f t="shared" si="11"/>
        <v>270000</v>
      </c>
      <c r="I388" s="339"/>
      <c r="J388" s="344"/>
    </row>
    <row r="389" spans="1:10" ht="19.5" customHeight="1">
      <c r="A389" s="339">
        <v>40</v>
      </c>
      <c r="B389" s="332" t="s">
        <v>463</v>
      </c>
      <c r="C389" s="838">
        <v>1983</v>
      </c>
      <c r="D389" s="332" t="s">
        <v>202</v>
      </c>
      <c r="E389" s="378">
        <v>270000</v>
      </c>
      <c r="F389" s="333"/>
      <c r="G389" s="333"/>
      <c r="H389" s="378">
        <f t="shared" si="11"/>
        <v>270000</v>
      </c>
      <c r="I389" s="339"/>
      <c r="J389" s="344"/>
    </row>
    <row r="390" spans="1:10" ht="19.5" customHeight="1">
      <c r="A390" s="339">
        <v>41</v>
      </c>
      <c r="B390" s="332" t="s">
        <v>1416</v>
      </c>
      <c r="C390" s="838">
        <v>1966</v>
      </c>
      <c r="D390" s="332" t="s">
        <v>202</v>
      </c>
      <c r="E390" s="378">
        <v>270000</v>
      </c>
      <c r="F390" s="333"/>
      <c r="G390" s="333"/>
      <c r="H390" s="378">
        <f t="shared" si="11"/>
        <v>270000</v>
      </c>
      <c r="I390" s="339"/>
      <c r="J390" s="344"/>
    </row>
    <row r="391" spans="1:10" ht="19.5" customHeight="1">
      <c r="A391" s="339">
        <v>42</v>
      </c>
      <c r="B391" s="330" t="s">
        <v>491</v>
      </c>
      <c r="C391" s="1108">
        <v>1937</v>
      </c>
      <c r="D391" s="332" t="s">
        <v>202</v>
      </c>
      <c r="E391" s="378">
        <v>270000</v>
      </c>
      <c r="F391" s="333"/>
      <c r="G391" s="333"/>
      <c r="H391" s="378">
        <f t="shared" si="11"/>
        <v>270000</v>
      </c>
      <c r="I391" s="339"/>
      <c r="J391" s="344"/>
    </row>
    <row r="392" spans="1:10" ht="19.5" customHeight="1">
      <c r="A392" s="339">
        <v>43</v>
      </c>
      <c r="B392" s="330" t="s">
        <v>534</v>
      </c>
      <c r="C392" s="838">
        <v>1993</v>
      </c>
      <c r="D392" s="332" t="s">
        <v>205</v>
      </c>
      <c r="E392" s="378">
        <v>270000</v>
      </c>
      <c r="F392" s="333"/>
      <c r="G392" s="333"/>
      <c r="H392" s="378">
        <f t="shared" si="11"/>
        <v>270000</v>
      </c>
      <c r="I392" s="339"/>
      <c r="J392" s="344"/>
    </row>
    <row r="393" spans="1:10" ht="19.5" customHeight="1">
      <c r="A393" s="339">
        <v>44</v>
      </c>
      <c r="B393" s="330" t="s">
        <v>542</v>
      </c>
      <c r="C393" s="838">
        <v>1960</v>
      </c>
      <c r="D393" s="332" t="s">
        <v>205</v>
      </c>
      <c r="E393" s="378">
        <v>270000</v>
      </c>
      <c r="F393" s="333"/>
      <c r="G393" s="333"/>
      <c r="H393" s="378">
        <f t="shared" si="11"/>
        <v>270000</v>
      </c>
      <c r="I393" s="339"/>
      <c r="J393" s="344"/>
    </row>
    <row r="394" spans="1:10" ht="19.5" customHeight="1">
      <c r="A394" s="339">
        <v>45</v>
      </c>
      <c r="B394" s="330" t="s">
        <v>544</v>
      </c>
      <c r="C394" s="838">
        <v>1971</v>
      </c>
      <c r="D394" s="332" t="s">
        <v>205</v>
      </c>
      <c r="E394" s="378">
        <v>270000</v>
      </c>
      <c r="F394" s="333"/>
      <c r="G394" s="333"/>
      <c r="H394" s="378">
        <f t="shared" si="11"/>
        <v>270000</v>
      </c>
      <c r="I394" s="339"/>
      <c r="J394" s="344"/>
    </row>
    <row r="395" spans="1:10" ht="19.5" customHeight="1">
      <c r="A395" s="339">
        <v>46</v>
      </c>
      <c r="B395" s="330" t="s">
        <v>489</v>
      </c>
      <c r="C395" s="1108">
        <v>1937</v>
      </c>
      <c r="D395" s="332" t="s">
        <v>205</v>
      </c>
      <c r="E395" s="378">
        <v>270000</v>
      </c>
      <c r="F395" s="333"/>
      <c r="G395" s="333"/>
      <c r="H395" s="378">
        <f t="shared" si="11"/>
        <v>270000</v>
      </c>
      <c r="I395" s="339"/>
      <c r="J395" s="344"/>
    </row>
    <row r="396" spans="1:10" ht="19.5" customHeight="1">
      <c r="A396" s="339">
        <v>47</v>
      </c>
      <c r="B396" s="330" t="s">
        <v>2128</v>
      </c>
      <c r="C396" s="838">
        <v>1970</v>
      </c>
      <c r="D396" s="332" t="s">
        <v>205</v>
      </c>
      <c r="E396" s="378">
        <v>270000</v>
      </c>
      <c r="F396" s="333"/>
      <c r="G396" s="379"/>
      <c r="H396" s="378">
        <f t="shared" si="11"/>
        <v>270000</v>
      </c>
      <c r="I396" s="339"/>
      <c r="J396" s="344"/>
    </row>
    <row r="397" spans="1:10" ht="19.5" customHeight="1">
      <c r="A397" s="339">
        <v>48</v>
      </c>
      <c r="B397" s="330" t="s">
        <v>543</v>
      </c>
      <c r="C397" s="838">
        <v>1979</v>
      </c>
      <c r="D397" s="332" t="s">
        <v>2803</v>
      </c>
      <c r="E397" s="378">
        <v>270000</v>
      </c>
      <c r="F397" s="333"/>
      <c r="G397" s="1073"/>
      <c r="H397" s="378">
        <f t="shared" si="11"/>
        <v>270000</v>
      </c>
      <c r="I397" s="339"/>
      <c r="J397" s="344"/>
    </row>
    <row r="398" spans="1:10" ht="19.5" customHeight="1">
      <c r="A398" s="339">
        <v>49</v>
      </c>
      <c r="B398" s="330" t="s">
        <v>496</v>
      </c>
      <c r="C398" s="1108">
        <v>1937</v>
      </c>
      <c r="D398" s="332" t="s">
        <v>566</v>
      </c>
      <c r="E398" s="378">
        <v>270000</v>
      </c>
      <c r="F398" s="333"/>
      <c r="G398" s="1073"/>
      <c r="H398" s="378">
        <f t="shared" si="11"/>
        <v>270000</v>
      </c>
      <c r="I398" s="339"/>
      <c r="J398" s="344"/>
    </row>
    <row r="399" spans="1:10" ht="19.5" customHeight="1">
      <c r="A399" s="339">
        <v>50</v>
      </c>
      <c r="B399" s="330" t="s">
        <v>548</v>
      </c>
      <c r="C399" s="838">
        <v>1966</v>
      </c>
      <c r="D399" s="332" t="s">
        <v>379</v>
      </c>
      <c r="E399" s="378">
        <v>270000</v>
      </c>
      <c r="F399" s="333"/>
      <c r="G399" s="1073"/>
      <c r="H399" s="378">
        <f t="shared" si="11"/>
        <v>270000</v>
      </c>
      <c r="I399" s="339"/>
      <c r="J399" s="344"/>
    </row>
    <row r="400" spans="1:10" ht="19.5" customHeight="1">
      <c r="A400" s="339">
        <v>51</v>
      </c>
      <c r="B400" s="330" t="s">
        <v>548</v>
      </c>
      <c r="C400" s="838">
        <v>1962</v>
      </c>
      <c r="D400" s="332" t="s">
        <v>2604</v>
      </c>
      <c r="E400" s="378">
        <v>270000</v>
      </c>
      <c r="F400" s="333"/>
      <c r="G400" s="1073"/>
      <c r="H400" s="378">
        <f t="shared" si="11"/>
        <v>270000</v>
      </c>
      <c r="I400" s="339"/>
      <c r="J400" s="344"/>
    </row>
    <row r="401" spans="1:10" ht="19.5" customHeight="1">
      <c r="A401" s="339">
        <v>52</v>
      </c>
      <c r="B401" s="330" t="s">
        <v>1299</v>
      </c>
      <c r="C401" s="838">
        <v>1969</v>
      </c>
      <c r="D401" s="332" t="s">
        <v>379</v>
      </c>
      <c r="E401" s="378">
        <v>270000</v>
      </c>
      <c r="F401" s="333"/>
      <c r="G401" s="1073"/>
      <c r="H401" s="378">
        <f t="shared" si="11"/>
        <v>270000</v>
      </c>
      <c r="I401" s="339"/>
      <c r="J401" s="340"/>
    </row>
    <row r="402" spans="1:10" ht="19.5" customHeight="1">
      <c r="A402" s="339">
        <v>53</v>
      </c>
      <c r="B402" s="330" t="s">
        <v>1300</v>
      </c>
      <c r="C402" s="838">
        <v>1989</v>
      </c>
      <c r="D402" s="332" t="s">
        <v>1301</v>
      </c>
      <c r="E402" s="378">
        <v>270000</v>
      </c>
      <c r="F402" s="333"/>
      <c r="G402" s="1073"/>
      <c r="H402" s="378">
        <f t="shared" si="11"/>
        <v>270000</v>
      </c>
      <c r="I402" s="339"/>
      <c r="J402" s="340"/>
    </row>
    <row r="403" spans="1:10" ht="19.5" customHeight="1">
      <c r="A403" s="339">
        <v>54</v>
      </c>
      <c r="B403" s="330" t="s">
        <v>1302</v>
      </c>
      <c r="C403" s="838">
        <v>1936</v>
      </c>
      <c r="D403" s="332" t="s">
        <v>1303</v>
      </c>
      <c r="E403" s="378">
        <v>270000</v>
      </c>
      <c r="F403" s="333"/>
      <c r="G403" s="1073"/>
      <c r="H403" s="378">
        <f t="shared" si="11"/>
        <v>270000</v>
      </c>
      <c r="I403" s="339"/>
      <c r="J403" s="340"/>
    </row>
    <row r="404" spans="1:10" ht="19.5" customHeight="1">
      <c r="A404" s="339">
        <v>55</v>
      </c>
      <c r="B404" s="330" t="s">
        <v>1800</v>
      </c>
      <c r="C404" s="838">
        <v>1940</v>
      </c>
      <c r="D404" s="332" t="s">
        <v>817</v>
      </c>
      <c r="E404" s="378">
        <v>270000</v>
      </c>
      <c r="F404" s="333"/>
      <c r="G404" s="378"/>
      <c r="H404" s="378">
        <f>SUM(E404:G404)</f>
        <v>270000</v>
      </c>
      <c r="I404" s="339"/>
      <c r="J404" s="340"/>
    </row>
    <row r="405" spans="1:10" ht="19.5" customHeight="1">
      <c r="A405" s="339">
        <v>56</v>
      </c>
      <c r="B405" s="330" t="s">
        <v>818</v>
      </c>
      <c r="C405" s="838">
        <v>1950</v>
      </c>
      <c r="D405" s="332" t="s">
        <v>819</v>
      </c>
      <c r="E405" s="378">
        <v>270000</v>
      </c>
      <c r="F405" s="333"/>
      <c r="G405" s="378"/>
      <c r="H405" s="378">
        <f>SUM(E405:G405)</f>
        <v>270000</v>
      </c>
      <c r="I405" s="339" t="s">
        <v>1297</v>
      </c>
      <c r="J405" s="340"/>
    </row>
    <row r="406" spans="1:10" ht="19.5" customHeight="1">
      <c r="A406" s="339">
        <v>57</v>
      </c>
      <c r="B406" s="330" t="s">
        <v>1801</v>
      </c>
      <c r="C406" s="838">
        <v>1942</v>
      </c>
      <c r="D406" s="332" t="s">
        <v>1303</v>
      </c>
      <c r="E406" s="378">
        <v>270000</v>
      </c>
      <c r="F406" s="333"/>
      <c r="G406" s="378"/>
      <c r="H406" s="378">
        <f>SUM(E406:G406)</f>
        <v>270000</v>
      </c>
      <c r="I406" s="339"/>
      <c r="J406" s="340"/>
    </row>
    <row r="407" spans="1:10" ht="19.5" customHeight="1">
      <c r="A407" s="339">
        <v>58</v>
      </c>
      <c r="B407" s="330" t="s">
        <v>304</v>
      </c>
      <c r="C407" s="838">
        <v>1935</v>
      </c>
      <c r="D407" s="332" t="s">
        <v>391</v>
      </c>
      <c r="E407" s="378">
        <v>270000</v>
      </c>
      <c r="F407" s="333"/>
      <c r="G407" s="1073"/>
      <c r="H407" s="378">
        <f>E407+G407</f>
        <v>270000</v>
      </c>
      <c r="I407" s="339"/>
      <c r="J407" s="340"/>
    </row>
    <row r="408" spans="1:10" ht="19.5" customHeight="1">
      <c r="A408" s="339">
        <v>59</v>
      </c>
      <c r="B408" s="489" t="s">
        <v>1858</v>
      </c>
      <c r="C408" s="423">
        <v>1975</v>
      </c>
      <c r="D408" s="423" t="s">
        <v>2787</v>
      </c>
      <c r="E408" s="378">
        <v>270000</v>
      </c>
      <c r="H408" s="378">
        <f>E408+G408</f>
        <v>270000</v>
      </c>
      <c r="I408" s="339"/>
      <c r="J408" s="1109"/>
    </row>
    <row r="409" spans="1:11" ht="19.5" customHeight="1">
      <c r="A409" s="1720" t="s">
        <v>1282</v>
      </c>
      <c r="B409" s="1720"/>
      <c r="C409" s="1720"/>
      <c r="D409" s="1720"/>
      <c r="E409" s="1106">
        <f>SUM(E350:E408)</f>
        <v>15930000</v>
      </c>
      <c r="F409" s="1106">
        <f>SUM(F350:F407)</f>
        <v>0</v>
      </c>
      <c r="G409" s="1106">
        <f>SUM(G350:G407)</f>
        <v>0</v>
      </c>
      <c r="H409" s="1106">
        <f>E409+G409</f>
        <v>15930000</v>
      </c>
      <c r="I409" s="339"/>
      <c r="J409" s="344"/>
      <c r="K409" s="423" t="s">
        <v>1297</v>
      </c>
    </row>
    <row r="410" spans="1:10" ht="19.5" customHeight="1">
      <c r="A410" s="334"/>
      <c r="B410" s="1078" t="s">
        <v>837</v>
      </c>
      <c r="C410" s="1079"/>
      <c r="D410" s="1079"/>
      <c r="E410" s="1079"/>
      <c r="F410" s="1079"/>
      <c r="G410" s="1079"/>
      <c r="H410" s="1079"/>
      <c r="I410" s="1079"/>
      <c r="J410" s="1080"/>
    </row>
    <row r="411" spans="1:10" ht="19.5" customHeight="1">
      <c r="A411" s="334">
        <v>1</v>
      </c>
      <c r="B411" s="341" t="s">
        <v>2605</v>
      </c>
      <c r="C411" s="339">
        <v>1992</v>
      </c>
      <c r="D411" s="336" t="s">
        <v>2606</v>
      </c>
      <c r="E411" s="342">
        <v>405000</v>
      </c>
      <c r="F411" s="333"/>
      <c r="G411" s="333"/>
      <c r="H411" s="342">
        <f>E411+G411</f>
        <v>405000</v>
      </c>
      <c r="I411" s="339"/>
      <c r="J411" s="344" t="s">
        <v>1297</v>
      </c>
    </row>
    <row r="412" spans="1:10" ht="19.5" customHeight="1">
      <c r="A412" s="339">
        <v>2</v>
      </c>
      <c r="B412" s="341" t="s">
        <v>380</v>
      </c>
      <c r="C412" s="339">
        <v>1985</v>
      </c>
      <c r="D412" s="336" t="s">
        <v>205</v>
      </c>
      <c r="E412" s="342">
        <v>405000</v>
      </c>
      <c r="F412" s="333"/>
      <c r="G412" s="333"/>
      <c r="H412" s="342">
        <f>E412+G412</f>
        <v>405000</v>
      </c>
      <c r="I412" s="339"/>
      <c r="J412" s="344"/>
    </row>
    <row r="413" spans="1:10" ht="19.5" customHeight="1">
      <c r="A413" s="1492" t="s">
        <v>1282</v>
      </c>
      <c r="B413" s="1492"/>
      <c r="C413" s="1492"/>
      <c r="D413" s="1492"/>
      <c r="E413" s="337">
        <f>SUM(E411:E412)</f>
        <v>810000</v>
      </c>
      <c r="F413" s="333"/>
      <c r="G413" s="1091"/>
      <c r="H413" s="337">
        <f>SUM(E413:G413)</f>
        <v>810000</v>
      </c>
      <c r="I413" s="339"/>
      <c r="J413" s="344"/>
    </row>
    <row r="414" spans="1:10" ht="19.5" customHeight="1">
      <c r="A414" s="409">
        <v>23</v>
      </c>
      <c r="B414" s="1660" t="s">
        <v>586</v>
      </c>
      <c r="C414" s="1661"/>
      <c r="D414" s="1661"/>
      <c r="E414" s="1661"/>
      <c r="F414" s="1661"/>
      <c r="G414" s="1661"/>
      <c r="H414" s="1661"/>
      <c r="I414" s="1661"/>
      <c r="J414" s="1662"/>
    </row>
    <row r="415" spans="1:10" ht="19.5" customHeight="1">
      <c r="A415" s="409">
        <v>1</v>
      </c>
      <c r="B415" s="1592" t="s">
        <v>1420</v>
      </c>
      <c r="C415" s="1593"/>
      <c r="D415" s="1594"/>
      <c r="E415" s="1016" t="s">
        <v>198</v>
      </c>
      <c r="F415" s="1110"/>
      <c r="G415" s="1111"/>
      <c r="H415" s="1016">
        <v>5400000</v>
      </c>
      <c r="I415" s="1110"/>
      <c r="J415" s="1110"/>
    </row>
    <row r="416" spans="1:10" ht="19.5" customHeight="1">
      <c r="A416" s="838"/>
      <c r="B416" s="1716" t="s">
        <v>2672</v>
      </c>
      <c r="C416" s="1717"/>
      <c r="D416" s="1718"/>
      <c r="E416" s="1019">
        <f>SUM(E415:E415)</f>
        <v>0</v>
      </c>
      <c r="F416" s="337"/>
      <c r="G416" s="1101"/>
      <c r="H416" s="1090">
        <f>SUM(H415:H415)</f>
        <v>5400000</v>
      </c>
      <c r="I416" s="339"/>
      <c r="J416" s="344"/>
    </row>
    <row r="417" spans="1:12" ht="19.5" customHeight="1">
      <c r="A417" s="1492" t="s">
        <v>1320</v>
      </c>
      <c r="B417" s="1492"/>
      <c r="C417" s="1492"/>
      <c r="D417" s="1492"/>
      <c r="E417" s="1101">
        <f>E413+E409+E348+E338+E311+E285+E268+E241+E163+E159+E150+E147+E16+E13+E10+E416</f>
        <v>143235000</v>
      </c>
      <c r="F417" s="1101"/>
      <c r="G417" s="1101">
        <f>G416+G413+G409+G348+G338+G311+G285+G268+G241+G163+G159+G150+G147+G16+G13+G10</f>
        <v>2970000</v>
      </c>
      <c r="H417" s="1101">
        <f>H413+H409+H348+H338+H311+H285+H268+H241+H163+H159+H150+H147+H16+H13+H10+H416</f>
        <v>151605000</v>
      </c>
      <c r="I417" s="1069"/>
      <c r="J417" s="1112"/>
      <c r="L417" s="423" t="s">
        <v>1297</v>
      </c>
    </row>
    <row r="418" spans="1:10" ht="19.5" customHeight="1">
      <c r="A418" s="1719" t="s">
        <v>2225</v>
      </c>
      <c r="B418" s="1719"/>
      <c r="C418" s="1719"/>
      <c r="D418" s="1719"/>
      <c r="E418" s="1719"/>
      <c r="F418" s="1719"/>
      <c r="G418" s="1719"/>
      <c r="H418" s="1719"/>
      <c r="I418" s="1719"/>
      <c r="J418" s="1719"/>
    </row>
    <row r="419" spans="1:10" ht="19.5" customHeight="1">
      <c r="A419" s="535"/>
      <c r="B419" s="403"/>
      <c r="C419" s="536"/>
      <c r="D419" s="1656" t="s">
        <v>2524</v>
      </c>
      <c r="E419" s="1656"/>
      <c r="F419" s="1656"/>
      <c r="G419" s="1656"/>
      <c r="H419" s="1656"/>
      <c r="I419" s="1656"/>
      <c r="J419" s="1656"/>
    </row>
    <row r="420" spans="1:10" ht="19.5" customHeight="1">
      <c r="A420" s="535"/>
      <c r="B420" s="222" t="s">
        <v>1785</v>
      </c>
      <c r="C420" s="536"/>
      <c r="D420" s="222" t="s">
        <v>1786</v>
      </c>
      <c r="E420" s="222" t="s">
        <v>1787</v>
      </c>
      <c r="F420" s="222"/>
      <c r="G420" s="222"/>
      <c r="H420" s="222"/>
      <c r="I420" s="222"/>
      <c r="J420" s="537"/>
    </row>
    <row r="421" spans="1:10" ht="19.5" customHeight="1">
      <c r="A421" s="535"/>
      <c r="B421" s="539"/>
      <c r="C421" s="536"/>
      <c r="D421" s="380"/>
      <c r="E421" s="539"/>
      <c r="F421" s="539"/>
      <c r="G421" s="539"/>
      <c r="H421" s="539"/>
      <c r="I421" s="539"/>
      <c r="J421" s="539"/>
    </row>
    <row r="422" spans="1:10" ht="19.5" customHeight="1">
      <c r="A422" s="535"/>
      <c r="B422" s="539"/>
      <c r="C422" s="536"/>
      <c r="D422" s="380"/>
      <c r="E422" s="539"/>
      <c r="F422" s="539"/>
      <c r="G422" s="539"/>
      <c r="H422" s="539"/>
      <c r="I422" s="539"/>
      <c r="J422" s="539"/>
    </row>
    <row r="423" spans="1:10" ht="19.5" customHeight="1">
      <c r="A423" s="535"/>
      <c r="B423" s="539"/>
      <c r="C423" s="536"/>
      <c r="D423" s="380"/>
      <c r="E423" s="539"/>
      <c r="F423" s="539"/>
      <c r="G423" s="539"/>
      <c r="H423" s="539"/>
      <c r="I423" s="539"/>
      <c r="J423" s="539"/>
    </row>
    <row r="424" spans="1:10" ht="19.5" customHeight="1">
      <c r="A424" s="535"/>
      <c r="B424" s="1113" t="s">
        <v>2067</v>
      </c>
      <c r="C424" s="1113" t="s">
        <v>1288</v>
      </c>
      <c r="D424" s="1113"/>
      <c r="E424" s="1113"/>
      <c r="F424" s="540"/>
      <c r="G424" s="541"/>
      <c r="H424" s="541"/>
      <c r="I424" s="540"/>
      <c r="J424" s="540"/>
    </row>
    <row r="425" spans="1:10" ht="19.5" customHeight="1">
      <c r="A425" s="535"/>
      <c r="B425" s="1113"/>
      <c r="C425" s="1113"/>
      <c r="D425" s="1113"/>
      <c r="E425" s="1113"/>
      <c r="F425" s="540"/>
      <c r="G425" s="541"/>
      <c r="H425" s="541"/>
      <c r="I425" s="540"/>
      <c r="J425" s="540"/>
    </row>
    <row r="426" spans="1:10" ht="19.5" customHeight="1">
      <c r="A426" s="1444" t="s">
        <v>585</v>
      </c>
      <c r="B426" s="1444"/>
      <c r="C426" s="1444"/>
      <c r="D426" s="1444"/>
      <c r="E426" s="1444"/>
      <c r="F426" s="1444"/>
      <c r="G426" s="1444"/>
      <c r="H426" s="1444"/>
      <c r="I426" s="1444"/>
      <c r="J426" s="1444"/>
    </row>
    <row r="427" spans="1:10" ht="19.5" customHeight="1">
      <c r="A427" s="535"/>
      <c r="B427" s="222" t="s">
        <v>1803</v>
      </c>
      <c r="C427" s="1444" t="s">
        <v>607</v>
      </c>
      <c r="D427" s="1444"/>
      <c r="E427" s="1444"/>
      <c r="F427" s="1444"/>
      <c r="G427" s="1444"/>
      <c r="H427" s="1444"/>
      <c r="I427" s="223"/>
      <c r="J427" s="221"/>
    </row>
    <row r="428" spans="1:10" ht="19.5" customHeight="1">
      <c r="A428" s="535"/>
      <c r="B428" s="540"/>
      <c r="C428" s="540"/>
      <c r="D428" s="540"/>
      <c r="E428" s="540"/>
      <c r="F428" s="540"/>
      <c r="G428" s="541"/>
      <c r="H428" s="541"/>
      <c r="I428" s="540"/>
      <c r="J428" s="540"/>
    </row>
  </sheetData>
  <mergeCells count="49">
    <mergeCell ref="H5:H6"/>
    <mergeCell ref="A2:B2"/>
    <mergeCell ref="B5:B6"/>
    <mergeCell ref="C5:C6"/>
    <mergeCell ref="F5:G5"/>
    <mergeCell ref="B3:J3"/>
    <mergeCell ref="A4:J4"/>
    <mergeCell ref="A5:A6"/>
    <mergeCell ref="A242:J242"/>
    <mergeCell ref="A164:J164"/>
    <mergeCell ref="J5:J6"/>
    <mergeCell ref="A13:D13"/>
    <mergeCell ref="A10:D10"/>
    <mergeCell ref="E5:E6"/>
    <mergeCell ref="D5:D6"/>
    <mergeCell ref="I5:I6"/>
    <mergeCell ref="A241:D241"/>
    <mergeCell ref="A7:J7"/>
    <mergeCell ref="A159:D159"/>
    <mergeCell ref="A160:J160"/>
    <mergeCell ref="A163:D163"/>
    <mergeCell ref="A409:D409"/>
    <mergeCell ref="A268:D268"/>
    <mergeCell ref="A269:J269"/>
    <mergeCell ref="A285:D285"/>
    <mergeCell ref="A286:J286"/>
    <mergeCell ref="A311:D311"/>
    <mergeCell ref="A312:J312"/>
    <mergeCell ref="A150:D150"/>
    <mergeCell ref="A151:J151"/>
    <mergeCell ref="A148:J148"/>
    <mergeCell ref="A11:J11"/>
    <mergeCell ref="A14:J14"/>
    <mergeCell ref="A17:J17"/>
    <mergeCell ref="A16:D16"/>
    <mergeCell ref="A338:D338"/>
    <mergeCell ref="A339:J339"/>
    <mergeCell ref="A348:D348"/>
    <mergeCell ref="A349:J349"/>
    <mergeCell ref="K233:K240"/>
    <mergeCell ref="B416:D416"/>
    <mergeCell ref="C427:H427"/>
    <mergeCell ref="A417:D417"/>
    <mergeCell ref="A418:J418"/>
    <mergeCell ref="D419:J419"/>
    <mergeCell ref="A426:J426"/>
    <mergeCell ref="A413:D413"/>
    <mergeCell ref="B414:J414"/>
    <mergeCell ref="B415:D415"/>
  </mergeCells>
  <printOptions/>
  <pageMargins left="0.2" right="0.21" top="0.4" bottom="0.3" header="0.28" footer="0.2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0972.645.777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LeminhTuan</dc:creator>
  <cp:keywords/>
  <dc:description/>
  <cp:lastModifiedBy>User</cp:lastModifiedBy>
  <cp:lastPrinted>2017-07-07T01:57:52Z</cp:lastPrinted>
  <dcterms:created xsi:type="dcterms:W3CDTF">2015-05-14T03:41:27Z</dcterms:created>
  <dcterms:modified xsi:type="dcterms:W3CDTF">2017-07-10T00:45:40Z</dcterms:modified>
  <cp:category/>
  <cp:version/>
  <cp:contentType/>
  <cp:contentStatus/>
</cp:coreProperties>
</file>