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3"/>
  </bookViews>
  <sheets>
    <sheet name="KP" sheetId="1" r:id="rId1"/>
    <sheet name="gao" sheetId="2" r:id="rId2"/>
    <sheet name="NCT" sheetId="3" r:id="rId3"/>
    <sheet name="MAU SO 4" sheetId="4" r:id="rId4"/>
  </sheets>
  <definedNames/>
  <calcPr fullCalcOnLoad="1"/>
</workbook>
</file>

<file path=xl/sharedStrings.xml><?xml version="1.0" encoding="utf-8"?>
<sst xmlns="http://schemas.openxmlformats.org/spreadsheetml/2006/main" count="330" uniqueCount="202">
  <si>
    <t>SỐ LIỆU</t>
  </si>
  <si>
    <t>Số TT</t>
  </si>
  <si>
    <t>Chỉ tiêu</t>
  </si>
  <si>
    <r>
      <t xml:space="preserve">Tổng số </t>
    </r>
    <r>
      <rPr>
        <i/>
        <sz val="10"/>
        <rFont val="Times New Roman"/>
        <family val="1"/>
      </rPr>
      <t>(Người)</t>
    </r>
  </si>
  <si>
    <t>Trong đó</t>
  </si>
  <si>
    <r>
      <t xml:space="preserve">Nam </t>
    </r>
    <r>
      <rPr>
        <i/>
        <sz val="10"/>
        <rFont val="Times New Roman"/>
        <family val="1"/>
      </rPr>
      <t>(Người)</t>
    </r>
  </si>
  <si>
    <t>Nữ</t>
  </si>
  <si>
    <r>
      <t xml:space="preserve"> </t>
    </r>
    <r>
      <rPr>
        <i/>
        <sz val="10"/>
        <rFont val="Times New Roman"/>
        <family val="1"/>
      </rPr>
      <t>(Người)</t>
    </r>
  </si>
  <si>
    <t>I</t>
  </si>
  <si>
    <t>TRỢ CẤP XÃ HỘI HÀNG THÁNG</t>
  </si>
  <si>
    <t xml:space="preserve">Trẻ em dưới 16 tuổi không có nguồn nuôi dưỡng </t>
  </si>
  <si>
    <t>Trong đó: Dưới 4 tuổi</t>
  </si>
  <si>
    <t xml:space="preserve">Người từ 16 tuổi đến 22 tuổi đang học phổ thông, học nghề, trung học chuyên nghiệp, cao đẳng, đại học </t>
  </si>
  <si>
    <t xml:space="preserve">Người bị nhiễm HIV thuộc hộ nghèo </t>
  </si>
  <si>
    <t>Người đơn thân nghèo đang nuôi con</t>
  </si>
  <si>
    <t xml:space="preserve">Người cao tuổi </t>
  </si>
  <si>
    <t xml:space="preserve">Người cao tuổi nghèo không có người có nghĩa vụ và quyền phụng dưỡng </t>
  </si>
  <si>
    <t>Người từ đủ 80 tuổi trở lên không  có lương hưu, trợ cấp bảo hiểm xã hội hàng tháng</t>
  </si>
  <si>
    <t>Trong đó: thuộc diện hộ nghèo</t>
  </si>
  <si>
    <t xml:space="preserve">Người khuyết tật </t>
  </si>
  <si>
    <t>Người khuyết tật đặc biệt nặng</t>
  </si>
  <si>
    <t>a)</t>
  </si>
  <si>
    <t>Dưới 16 tuổi</t>
  </si>
  <si>
    <t>b)</t>
  </si>
  <si>
    <t>Từ 16 đến 60 tuổi</t>
  </si>
  <si>
    <t>c)</t>
  </si>
  <si>
    <t>Từ đủ 60 tuổi trở lên</t>
  </si>
  <si>
    <t>Người khuyết tật nặng</t>
  </si>
  <si>
    <t>II.</t>
  </si>
  <si>
    <t>HỖ TRỢ CHI PHÍ MAI TÁNG</t>
  </si>
  <si>
    <t>Mẫu số 2</t>
  </si>
  <si>
    <t xml:space="preserve">SỐ LIỆU </t>
  </si>
  <si>
    <t>THỰC HIỆN TRỢ GIÚP XÃ HỘI ĐỘT XUẤT</t>
  </si>
  <si>
    <t>Chỉ tiêu</t>
  </si>
  <si>
    <t>Đơn vị tính</t>
  </si>
  <si>
    <t>Số lượng</t>
  </si>
  <si>
    <t xml:space="preserve">Tình hình thiệt hại </t>
  </si>
  <si>
    <t>Số hộ thiếu đói</t>
  </si>
  <si>
    <t>Lượt hộ</t>
  </si>
  <si>
    <t>Số người thiếu đói</t>
  </si>
  <si>
    <t>Lượt người</t>
  </si>
  <si>
    <t>Số người chết</t>
  </si>
  <si>
    <t>Người</t>
  </si>
  <si>
    <t>Số người mất tích</t>
  </si>
  <si>
    <t>Người bị thương</t>
  </si>
  <si>
    <t>Hộ có nhà bị đổ, sập, trôi cháy</t>
  </si>
  <si>
    <t>Hộ</t>
  </si>
  <si>
    <t>Hộ có nhà hư hỏng nặng</t>
  </si>
  <si>
    <t>Hộ phải di rời nhà ở</t>
  </si>
  <si>
    <t>Hộ</t>
  </si>
  <si>
    <t>Kết quả hỗ trợ</t>
  </si>
  <si>
    <t>Số hộ được hỗ trợ lương thực</t>
  </si>
  <si>
    <t>Số người được hỗ trợ lương thực</t>
  </si>
  <si>
    <t>Số người chết được hỗ trợ mai táng</t>
  </si>
  <si>
    <t>Hộ được hỗ trợ làm nhà ở</t>
  </si>
  <si>
    <t>Nhà</t>
  </si>
  <si>
    <t>Hộ được hỗ trợ sửa chữa nhà ở</t>
  </si>
  <si>
    <t>Hộ được hỗ trợ di rời nhà ở</t>
  </si>
  <si>
    <t>Nguồn lực hỗ trợ</t>
  </si>
  <si>
    <t>3.1.</t>
  </si>
  <si>
    <t>Tấn</t>
  </si>
  <si>
    <t xml:space="preserve">Trong đó:  </t>
  </si>
  <si>
    <t xml:space="preserve">     + Trung ương cấp</t>
  </si>
  <si>
    <t xml:space="preserve">     + Địa phương      </t>
  </si>
  <si>
    <t xml:space="preserve">     + Huy động</t>
  </si>
  <si>
    <t>3.2.</t>
  </si>
  <si>
    <t>Tổng kinh phí</t>
  </si>
  <si>
    <t>Tỷ đồng</t>
  </si>
  <si>
    <t xml:space="preserve">Trong đó: </t>
  </si>
  <si>
    <t xml:space="preserve">   + Ngân sách Trung ương cấp</t>
  </si>
  <si>
    <t xml:space="preserve">   + Ngân sách địa phương</t>
  </si>
  <si>
    <t xml:space="preserve">   + Huy động (bao gồm cả hiện vật quy đổi)</t>
  </si>
  <si>
    <t>KẾT QUẢ THỰC HIỆN CHÍNH SÁCH ĐỐI VỚI NGƯỜI CAO TUỔI</t>
  </si>
  <si>
    <t>Tổng số</t>
  </si>
  <si>
    <t>Nam</t>
  </si>
  <si>
    <t>Tổng số người cao tuổi</t>
  </si>
  <si>
    <t>Số người cao tuổi thuộc hộ nghèo</t>
  </si>
  <si>
    <t>Số NCT không có người có quyền và nghĩa vụ phụng dưỡng</t>
  </si>
  <si>
    <t>Số người cao tuổi khuyết tật</t>
  </si>
  <si>
    <t>Số NCT đang hưởng lương hưu, trợ cấp bảo hiểm xã hội</t>
  </si>
  <si>
    <t>Số NCT đang hưởng trợ cấp người có công</t>
  </si>
  <si>
    <t>Số NCT đang hưởng trợ cấp xã hội hàng tháng</t>
  </si>
  <si>
    <t>NCT thuộc hộ gia đình nghèo không có người có quyền, nghĩa vụ phụng dưỡng</t>
  </si>
  <si>
    <t>Người từ đủ 80 tuổi không có lương hưu, trợ cấp BHXH</t>
  </si>
  <si>
    <t>Người cao tuổi khuyết tật nặng, đặc biệt nặng</t>
  </si>
  <si>
    <t>Khác</t>
  </si>
  <si>
    <t>Số NCT đang nuôi dưỡng, chăm sóc trong cơ sở bảo trợ xã hội, nhà xã hội</t>
  </si>
  <si>
    <t>Số NCT có thẻ BHYT</t>
  </si>
  <si>
    <t>Số người cao tuổi được lập hồ sơ theo dõi sức khỏe</t>
  </si>
  <si>
    <t>Số NCT được hỗ trợ nhà ở</t>
  </si>
  <si>
    <t>Số cơ sở văn hóa, thể thao giải trí có bán vé, thu phí trên địa bàn</t>
  </si>
  <si>
    <t>Cơ sở</t>
  </si>
  <si>
    <t>Trong đó:</t>
  </si>
  <si>
    <t>- Số cơ sở văn hóa, thể thao giải trí có bán vé, thu phí trên địa bàn thực hiện miễn, giảm giá vé, phí cho người cao tuổi</t>
  </si>
  <si>
    <t>- Số lượt người cao tuổi được  miễn giảm vé, phí dịch vụ</t>
  </si>
  <si>
    <t>14</t>
  </si>
  <si>
    <t>Số tổ chức cung cấp dịch vụ vận tải thực hiện giảm giá vé, phí dịch vụ cho NCT</t>
  </si>
  <si>
    <t>Tổ chức</t>
  </si>
  <si>
    <t>Trong đó: Số lượt người cao tuổi được miễn, giảm</t>
  </si>
  <si>
    <t>15</t>
  </si>
  <si>
    <t>Số người cao tuổi được chúc thọ, mừng thọ</t>
  </si>
  <si>
    <r>
      <t>Trong đó:</t>
    </r>
    <r>
      <rPr>
        <sz val="13"/>
        <rFont val="Times New Roman"/>
        <family val="1"/>
      </rPr>
      <t xml:space="preserve"> - 100 tuổi</t>
    </r>
  </si>
  <si>
    <t>- 90 tuổi</t>
  </si>
  <si>
    <t>- Trên 100 tuổi</t>
  </si>
  <si>
    <t>- Tuổi 70, 75, 80, 85, 95</t>
  </si>
  <si>
    <t>16</t>
  </si>
  <si>
    <t>Số NCT tham gia Hội NCT</t>
  </si>
  <si>
    <t>17</t>
  </si>
  <si>
    <t>Số NCT tham gia công tác Đảng, chính quyền, MTTQ và các tổ chức đoàn thể</t>
  </si>
  <si>
    <t>18</t>
  </si>
  <si>
    <t>Số NCT trên địa bàn tham gia công tác khuyến học, thanh tra nhân dân, hòa giải, tổ an ninh…</t>
  </si>
  <si>
    <t>19</t>
  </si>
  <si>
    <t>Số xã, phường, thị trấn (gọi chung xã) có các loại hình CLB có NCT tham gia</t>
  </si>
  <si>
    <t>Xã</t>
  </si>
  <si>
    <t>20</t>
  </si>
  <si>
    <t>Tổng số CLB có NCT tham gia trên địa bàn</t>
  </si>
  <si>
    <t>CLB</t>
  </si>
  <si>
    <r>
      <t>Trong đó:</t>
    </r>
    <r>
      <rPr>
        <sz val="13"/>
        <rFont val="Times New Roman"/>
        <family val="1"/>
      </rPr>
      <t xml:space="preserve"> Câu lạc bộ Liên thế hệ giúp nhau</t>
    </r>
  </si>
  <si>
    <t>21</t>
  </si>
  <si>
    <t>22</t>
  </si>
  <si>
    <t>Số cơ sở chăm sóc NCT</t>
  </si>
  <si>
    <t>23</t>
  </si>
  <si>
    <t>Số bệnh viện có khoa lão khoa, hoặc phòng điều trị riêng cho người cao tuổi</t>
  </si>
  <si>
    <t>Bệnh viện</t>
  </si>
  <si>
    <t>24</t>
  </si>
  <si>
    <t>Số xã/phường/thị trấn (gọi chung xã) có Quỹ chăm sóc và phát huy vai trò người cao tuổi</t>
  </si>
  <si>
    <t>- Tổng số tiền của Quỹ chăm sóc và phát huy vai trò người cao tuổi</t>
  </si>
  <si>
    <t>Triệu đồng</t>
  </si>
  <si>
    <t>-  Tổng số tiền huy động trong năm của Quỹ chăm sóc và phát huy vai trò người cao tuổi</t>
  </si>
  <si>
    <t>25</t>
  </si>
  <si>
    <t>Số cán bộ được tập huấn về công tác NCT</t>
  </si>
  <si>
    <t>26</t>
  </si>
  <si>
    <t>Kinh phí thực hiện chính sách</t>
  </si>
  <si>
    <t>Chính sách trợ giúp xã hội</t>
  </si>
  <si>
    <t>Chúc thọ mừng thọ</t>
  </si>
  <si>
    <t>Các chế độ chính sách khác</t>
  </si>
  <si>
    <t>Mẫu số 4</t>
  </si>
  <si>
    <t>SỐ LIỆU KẾT QUẢ</t>
  </si>
  <si>
    <t xml:space="preserve"> THỰC HIỆN CHÍNH SÁCH ĐỐI VỚI NGƯỜI KHUYẾT TẬT</t>
  </si>
  <si>
    <t>1</t>
  </si>
  <si>
    <t>Tổng số người khuyết tật</t>
  </si>
  <si>
    <t>1.1</t>
  </si>
  <si>
    <t>Chia theo dạng tật:</t>
  </si>
  <si>
    <t>Vận động</t>
  </si>
  <si>
    <t>Nghe nói</t>
  </si>
  <si>
    <t>Nhìn</t>
  </si>
  <si>
    <t>Thần kinh</t>
  </si>
  <si>
    <t>Trí tuệ</t>
  </si>
  <si>
    <t>Khác</t>
  </si>
  <si>
    <t>1.2</t>
  </si>
  <si>
    <t>Chia theo mức độ khuyết tật</t>
  </si>
  <si>
    <t>Đặc biệt nặng</t>
  </si>
  <si>
    <t>Nặng</t>
  </si>
  <si>
    <t>2</t>
  </si>
  <si>
    <t>Số người khuyết tật thuộc hộ nghèo</t>
  </si>
  <si>
    <t>2.1</t>
  </si>
  <si>
    <t>Khuyết tật đặc biệt nặng</t>
  </si>
  <si>
    <t>2.2</t>
  </si>
  <si>
    <t>Khuyết tật nặng</t>
  </si>
  <si>
    <t>2.3</t>
  </si>
  <si>
    <t>Khuyết tật nhẹ</t>
  </si>
  <si>
    <t>3</t>
  </si>
  <si>
    <t>4</t>
  </si>
  <si>
    <t>Số NKT đang hưởng lương hưu, trợ cấp bảo hiểm xã hội</t>
  </si>
  <si>
    <t>5</t>
  </si>
  <si>
    <t>Số NKT đang hưởng TC người có công</t>
  </si>
  <si>
    <t>6</t>
  </si>
  <si>
    <t>Số NKT đang hưởng TCXH hàng tháng</t>
  </si>
  <si>
    <t>6.1</t>
  </si>
  <si>
    <t>- Dưới 16 tuổi</t>
  </si>
  <si>
    <t>- Từ 16  - 60 tuổi</t>
  </si>
  <si>
    <t>6.2</t>
  </si>
  <si>
    <t xml:space="preserve"> Từ đủ 60 tuổi</t>
  </si>
  <si>
    <t>PHÒNG LAO ĐỘNG-TB&amp;XH HUYỆN CAM LỘ</t>
  </si>
  <si>
    <t>Nhẹ</t>
  </si>
  <si>
    <t>PHÒNG LĐ-TBXH HUYỆN CAM LỘ</t>
  </si>
  <si>
    <t>BẢNG SỐ LIỆU</t>
  </si>
  <si>
    <t>Tình hình thực hiện chính sách đối với người cao tuổi</t>
  </si>
  <si>
    <r>
      <t xml:space="preserve">Kinh phí </t>
    </r>
    <r>
      <rPr>
        <i/>
        <sz val="11"/>
        <rFont val="Times New Roman"/>
        <family val="1"/>
      </rPr>
      <t>(ngàn</t>
    </r>
  </si>
  <si>
    <t>TRƯỞNG PHÒNG</t>
  </si>
  <si>
    <t>Khuyết tật nặng</t>
  </si>
  <si>
    <t>Tấn</t>
  </si>
  <si>
    <t>Gao</t>
  </si>
  <si>
    <t>Người lập</t>
  </si>
  <si>
    <t xml:space="preserve"> </t>
  </si>
  <si>
    <t>III</t>
  </si>
  <si>
    <t>Đơn vị tính</t>
  </si>
  <si>
    <t>Số NCT tham gia các loại hình CLB trên  địa bàn</t>
  </si>
  <si>
    <t>Triệu đồng/6 th</t>
  </si>
  <si>
    <t>Triệu đồng/th</t>
  </si>
  <si>
    <t>CHĂM SÓC TẠI HỘ+NHẬN NUÔI DƯỠNG CHĂM   SÓC TẠI CỘNG ĐỒNG</t>
  </si>
  <si>
    <t>Người KTN+ĐBN nuôi con dưới 36 tháng tuổi</t>
  </si>
  <si>
    <t>-</t>
  </si>
  <si>
    <t>đồng)/tháng 5</t>
  </si>
  <si>
    <t>22,320</t>
  </si>
  <si>
    <t>KẾT QUẢ THỰC HIỆN TRỢ GIÚP XÃ HỘI THƯỜNG XUYÊN 6 THÁNG ĐẦU NĂM 2016</t>
  </si>
  <si>
    <t>Số NCT đang được chăm sóc tại hộ + nhận chăm sóc, nuôi dưỡng tại cộng đồng</t>
  </si>
  <si>
    <t>NCT có người nhận chăm sóc tại cộng đồng.</t>
  </si>
  <si>
    <t>NCT có người nhận chăm sóc tại cộng đồng</t>
  </si>
  <si>
    <t>+2 ngoài</t>
  </si>
  <si>
    <t>(Số liệu báo cáo tính đến thời điểm tháng 20/3/2017)</t>
  </si>
  <si>
    <t>Cam Lộ, ngày 20 tháng 3 năm 2017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</si>
</sst>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35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2"/>
      <name val="Times New Roman"/>
      <family val="1"/>
    </font>
    <font>
      <i/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13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3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48"/>
      <name val="Times New Roman"/>
      <family val="1"/>
    </font>
    <font>
      <sz val="12"/>
      <color indexed="4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/>
    </xf>
    <xf numFmtId="0" fontId="15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3" fontId="2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114300</xdr:rowOff>
    </xdr:from>
    <xdr:to>
      <xdr:col>1</xdr:col>
      <xdr:colOff>2581275</xdr:colOff>
      <xdr:row>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80975" y="32385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1</xdr:col>
      <xdr:colOff>1724025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123825" y="2762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85725</xdr:rowOff>
    </xdr:from>
    <xdr:to>
      <xdr:col>2</xdr:col>
      <xdr:colOff>104775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200025" y="295275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1">
      <selection activeCell="A5" sqref="A5:F5"/>
    </sheetView>
  </sheetViews>
  <sheetFormatPr defaultColWidth="9.00390625" defaultRowHeight="15.75"/>
  <cols>
    <col min="1" max="1" width="7.25390625" style="6" customWidth="1"/>
    <col min="2" max="2" width="45.875" style="0" customWidth="1"/>
    <col min="3" max="3" width="6.875" style="6" customWidth="1"/>
    <col min="4" max="4" width="7.00390625" style="6" customWidth="1"/>
    <col min="5" max="5" width="6.375" style="6" customWidth="1"/>
    <col min="6" max="6" width="14.25390625" style="6" customWidth="1"/>
    <col min="7" max="7" width="10.875" style="0" bestFit="1" customWidth="1"/>
  </cols>
  <sheetData>
    <row r="1" spans="1:4" ht="16.5">
      <c r="A1" s="109" t="s">
        <v>173</v>
      </c>
      <c r="B1" s="109"/>
      <c r="C1" s="109"/>
      <c r="D1" s="109"/>
    </row>
    <row r="2" spans="1:2" ht="18.75">
      <c r="A2" s="12"/>
      <c r="B2" s="12"/>
    </row>
    <row r="3" spans="1:6" ht="20.25">
      <c r="A3" s="110" t="s">
        <v>0</v>
      </c>
      <c r="B3" s="110"/>
      <c r="C3" s="110"/>
      <c r="D3" s="110"/>
      <c r="E3" s="110"/>
      <c r="F3" s="110"/>
    </row>
    <row r="4" spans="1:6" ht="16.5">
      <c r="A4" s="111" t="s">
        <v>195</v>
      </c>
      <c r="B4" s="111"/>
      <c r="C4" s="111"/>
      <c r="D4" s="111"/>
      <c r="E4" s="111"/>
      <c r="F4" s="111"/>
    </row>
    <row r="5" spans="1:6" ht="19.5">
      <c r="A5" s="112" t="s">
        <v>200</v>
      </c>
      <c r="B5" s="112"/>
      <c r="C5" s="112"/>
      <c r="D5" s="112"/>
      <c r="E5" s="112"/>
      <c r="F5" s="112"/>
    </row>
    <row r="6" ht="18.75">
      <c r="A6" s="2"/>
    </row>
    <row r="7" spans="1:6" ht="29.25" customHeight="1">
      <c r="A7" s="115" t="s">
        <v>1</v>
      </c>
      <c r="B7" s="115" t="s">
        <v>2</v>
      </c>
      <c r="C7" s="116" t="s">
        <v>3</v>
      </c>
      <c r="D7" s="116" t="s">
        <v>4</v>
      </c>
      <c r="E7" s="116"/>
      <c r="F7" s="55" t="s">
        <v>178</v>
      </c>
    </row>
    <row r="8" spans="1:6" ht="21" customHeight="1">
      <c r="A8" s="115"/>
      <c r="B8" s="115"/>
      <c r="C8" s="116"/>
      <c r="D8" s="116" t="s">
        <v>5</v>
      </c>
      <c r="E8" s="55" t="s">
        <v>6</v>
      </c>
      <c r="F8" s="56" t="s">
        <v>193</v>
      </c>
    </row>
    <row r="9" spans="1:6" ht="30.75" customHeight="1">
      <c r="A9" s="115"/>
      <c r="B9" s="115"/>
      <c r="C9" s="116"/>
      <c r="D9" s="116"/>
      <c r="E9" s="55" t="s">
        <v>7</v>
      </c>
      <c r="F9" s="57"/>
    </row>
    <row r="10" spans="1:6" s="23" customFormat="1" ht="16.5">
      <c r="A10" s="58" t="s">
        <v>8</v>
      </c>
      <c r="B10" s="59" t="s">
        <v>9</v>
      </c>
      <c r="C10" s="60">
        <f>C11+C14+C15+C16+C21</f>
        <v>2065</v>
      </c>
      <c r="D10" s="60">
        <f>D11+D14+D15+D16+D21</f>
        <v>814</v>
      </c>
      <c r="E10" s="60">
        <f>E11+E14+E15+E16+E21</f>
        <v>1251</v>
      </c>
      <c r="F10" s="60">
        <f>F11+F14+F15+F16+F21</f>
        <v>835515000</v>
      </c>
    </row>
    <row r="11" spans="1:6" s="24" customFormat="1" ht="16.5">
      <c r="A11" s="61">
        <v>1</v>
      </c>
      <c r="B11" s="62" t="s">
        <v>10</v>
      </c>
      <c r="C11" s="63">
        <f>C12+C13</f>
        <v>10</v>
      </c>
      <c r="D11" s="63">
        <f>D12+D13</f>
        <v>5</v>
      </c>
      <c r="E11" s="63">
        <f>E12+E13</f>
        <v>5</v>
      </c>
      <c r="F11" s="64">
        <f>C11*405000</f>
        <v>4050000</v>
      </c>
    </row>
    <row r="12" spans="1:6" ht="16.5">
      <c r="A12" s="65"/>
      <c r="B12" s="66" t="s">
        <v>11</v>
      </c>
      <c r="C12" s="63">
        <f>D12+E12</f>
        <v>6</v>
      </c>
      <c r="D12" s="67">
        <v>3</v>
      </c>
      <c r="E12" s="67">
        <v>3</v>
      </c>
      <c r="F12" s="68">
        <f>C12*405000</f>
        <v>2430000</v>
      </c>
    </row>
    <row r="13" spans="1:6" ht="33.75" customHeight="1">
      <c r="A13" s="69">
        <v>2</v>
      </c>
      <c r="B13" s="70" t="s">
        <v>12</v>
      </c>
      <c r="C13" s="63">
        <f aca="true" t="shared" si="0" ref="C13:C20">D13+E13</f>
        <v>4</v>
      </c>
      <c r="D13" s="71">
        <v>2</v>
      </c>
      <c r="E13" s="71">
        <v>2</v>
      </c>
      <c r="F13" s="68">
        <f>C13*405000</f>
        <v>1620000</v>
      </c>
    </row>
    <row r="14" spans="1:7" s="24" customFormat="1" ht="16.5">
      <c r="A14" s="61">
        <v>3</v>
      </c>
      <c r="B14" s="62" t="s">
        <v>13</v>
      </c>
      <c r="C14" s="63">
        <f t="shared" si="0"/>
        <v>0</v>
      </c>
      <c r="D14" s="63"/>
      <c r="E14" s="63"/>
      <c r="F14" s="64"/>
      <c r="G14" s="24" t="s">
        <v>184</v>
      </c>
    </row>
    <row r="15" spans="1:6" s="24" customFormat="1" ht="16.5">
      <c r="A15" s="61">
        <v>4</v>
      </c>
      <c r="B15" s="62" t="s">
        <v>14</v>
      </c>
      <c r="C15" s="63">
        <f t="shared" si="0"/>
        <v>102</v>
      </c>
      <c r="D15" s="63">
        <v>16</v>
      </c>
      <c r="E15" s="63">
        <v>86</v>
      </c>
      <c r="F15" s="64">
        <f>(270000*47)+(55*540000)</f>
        <v>42390000</v>
      </c>
    </row>
    <row r="16" spans="1:6" s="24" customFormat="1" ht="16.5">
      <c r="A16" s="61">
        <v>5</v>
      </c>
      <c r="B16" s="62" t="s">
        <v>15</v>
      </c>
      <c r="C16" s="63">
        <f t="shared" si="0"/>
        <v>948</v>
      </c>
      <c r="D16" s="63">
        <f>D17+D18+D20</f>
        <v>314</v>
      </c>
      <c r="E16" s="63">
        <f>E17+E18+E20</f>
        <v>634</v>
      </c>
      <c r="F16" s="63">
        <f>F17+F18+F20</f>
        <v>272160000</v>
      </c>
    </row>
    <row r="17" spans="1:6" ht="33">
      <c r="A17" s="69">
        <v>5.1</v>
      </c>
      <c r="B17" s="70" t="s">
        <v>16</v>
      </c>
      <c r="C17" s="63">
        <f t="shared" si="0"/>
        <v>93</v>
      </c>
      <c r="D17" s="71">
        <v>13</v>
      </c>
      <c r="E17" s="71">
        <v>80</v>
      </c>
      <c r="F17" s="68">
        <f>(66*405000)+(27*540000)</f>
        <v>41310000</v>
      </c>
    </row>
    <row r="18" spans="1:6" ht="33">
      <c r="A18" s="69">
        <v>5.2</v>
      </c>
      <c r="B18" s="70" t="s">
        <v>17</v>
      </c>
      <c r="C18" s="63">
        <f>D18+E18</f>
        <v>855</v>
      </c>
      <c r="D18" s="31">
        <v>301</v>
      </c>
      <c r="E18" s="31">
        <v>554</v>
      </c>
      <c r="F18" s="68">
        <f>C18*270000</f>
        <v>230850000</v>
      </c>
    </row>
    <row r="19" spans="1:6" ht="16.5">
      <c r="A19" s="69"/>
      <c r="B19" s="66" t="s">
        <v>18</v>
      </c>
      <c r="C19" s="63">
        <f t="shared" si="0"/>
        <v>164</v>
      </c>
      <c r="D19" s="31">
        <v>35</v>
      </c>
      <c r="E19" s="31">
        <v>129</v>
      </c>
      <c r="F19" s="68">
        <f>C19*270000</f>
        <v>44280000</v>
      </c>
    </row>
    <row r="20" spans="1:6" ht="16.5">
      <c r="A20" s="69">
        <v>5.3</v>
      </c>
      <c r="B20" s="70" t="s">
        <v>197</v>
      </c>
      <c r="C20" s="63">
        <f t="shared" si="0"/>
        <v>0</v>
      </c>
      <c r="D20" s="71"/>
      <c r="E20" s="71"/>
      <c r="F20" s="68"/>
    </row>
    <row r="21" spans="1:6" s="24" customFormat="1" ht="16.5">
      <c r="A21" s="61">
        <v>6</v>
      </c>
      <c r="B21" s="62" t="s">
        <v>19</v>
      </c>
      <c r="C21" s="63">
        <f>C22+C26</f>
        <v>1005</v>
      </c>
      <c r="D21" s="63">
        <f>D22+D26</f>
        <v>479</v>
      </c>
      <c r="E21" s="63">
        <f>E22+E26</f>
        <v>526</v>
      </c>
      <c r="F21" s="63">
        <f>F22+F26</f>
        <v>516915000</v>
      </c>
    </row>
    <row r="22" spans="1:6" s="26" customFormat="1" ht="16.5">
      <c r="A22" s="72">
        <v>6.1</v>
      </c>
      <c r="B22" s="73" t="s">
        <v>20</v>
      </c>
      <c r="C22" s="74">
        <f>C23+C24+C25</f>
        <v>393</v>
      </c>
      <c r="D22" s="74">
        <f>D23+D24+D25</f>
        <v>174</v>
      </c>
      <c r="E22" s="74">
        <f>E23+E24+E25</f>
        <v>219</v>
      </c>
      <c r="F22" s="74">
        <f>F23+F24+F25</f>
        <v>236115000</v>
      </c>
    </row>
    <row r="23" spans="1:7" ht="16.5">
      <c r="A23" s="69" t="s">
        <v>21</v>
      </c>
      <c r="B23" s="75" t="s">
        <v>22</v>
      </c>
      <c r="C23" s="71">
        <f>D23+E23</f>
        <v>64</v>
      </c>
      <c r="D23" s="71">
        <v>51</v>
      </c>
      <c r="E23" s="71">
        <v>13</v>
      </c>
      <c r="F23" s="68">
        <f>C23*675000</f>
        <v>43200000</v>
      </c>
      <c r="G23" t="s">
        <v>184</v>
      </c>
    </row>
    <row r="24" spans="1:6" ht="16.5">
      <c r="A24" s="69" t="s">
        <v>23</v>
      </c>
      <c r="B24" s="75" t="s">
        <v>24</v>
      </c>
      <c r="C24" s="71">
        <f>D24+E24</f>
        <v>216</v>
      </c>
      <c r="D24" s="71">
        <v>84</v>
      </c>
      <c r="E24" s="71">
        <v>132</v>
      </c>
      <c r="F24" s="68">
        <f>C24*540000</f>
        <v>116640000</v>
      </c>
    </row>
    <row r="25" spans="1:6" ht="16.5">
      <c r="A25" s="69" t="s">
        <v>25</v>
      </c>
      <c r="B25" s="75" t="s">
        <v>26</v>
      </c>
      <c r="C25" s="71">
        <f>D25+E25</f>
        <v>113</v>
      </c>
      <c r="D25" s="71">
        <v>39</v>
      </c>
      <c r="E25" s="71">
        <v>74</v>
      </c>
      <c r="F25" s="68">
        <f>C25*675000</f>
        <v>76275000</v>
      </c>
    </row>
    <row r="26" spans="1:6" s="26" customFormat="1" ht="16.5">
      <c r="A26" s="72">
        <v>6.2</v>
      </c>
      <c r="B26" s="76" t="s">
        <v>27</v>
      </c>
      <c r="C26" s="74">
        <f>C27+C28+C29</f>
        <v>612</v>
      </c>
      <c r="D26" s="74">
        <f>D27+D28+D29</f>
        <v>305</v>
      </c>
      <c r="E26" s="74">
        <f>E27+E28+E29</f>
        <v>307</v>
      </c>
      <c r="F26" s="74">
        <f>F27+F28+F29</f>
        <v>280800000</v>
      </c>
    </row>
    <row r="27" spans="1:6" ht="16.5">
      <c r="A27" s="69" t="s">
        <v>21</v>
      </c>
      <c r="B27" s="75" t="s">
        <v>22</v>
      </c>
      <c r="C27" s="71">
        <f>D27+E27</f>
        <v>72</v>
      </c>
      <c r="D27" s="71">
        <v>45</v>
      </c>
      <c r="E27" s="71">
        <v>27</v>
      </c>
      <c r="F27" s="68">
        <f>C27*540000</f>
        <v>38880000</v>
      </c>
    </row>
    <row r="28" spans="1:6" ht="16.5">
      <c r="A28" s="69" t="s">
        <v>23</v>
      </c>
      <c r="B28" s="75" t="s">
        <v>24</v>
      </c>
      <c r="C28" s="71">
        <f>D28+E28</f>
        <v>368</v>
      </c>
      <c r="D28" s="71">
        <v>190</v>
      </c>
      <c r="E28" s="71">
        <v>178</v>
      </c>
      <c r="F28" s="68">
        <f>C28*405000</f>
        <v>149040000</v>
      </c>
    </row>
    <row r="29" spans="1:6" ht="16.5">
      <c r="A29" s="69" t="s">
        <v>25</v>
      </c>
      <c r="B29" s="75" t="s">
        <v>26</v>
      </c>
      <c r="C29" s="71">
        <f>D29+E29</f>
        <v>172</v>
      </c>
      <c r="D29" s="71">
        <v>70</v>
      </c>
      <c r="E29" s="71">
        <v>102</v>
      </c>
      <c r="F29" s="68">
        <f>C29*540000</f>
        <v>92880000</v>
      </c>
    </row>
    <row r="30" spans="1:6" s="23" customFormat="1" ht="31.5">
      <c r="A30" s="77" t="s">
        <v>28</v>
      </c>
      <c r="B30" s="78" t="s">
        <v>190</v>
      </c>
      <c r="C30" s="79">
        <f>C31+C33</f>
        <v>410</v>
      </c>
      <c r="D30" s="79">
        <f>D31+D33</f>
        <v>177</v>
      </c>
      <c r="E30" s="79">
        <f>E31+E33</f>
        <v>231</v>
      </c>
      <c r="F30" s="80">
        <f>F31+F33</f>
        <v>112860000</v>
      </c>
    </row>
    <row r="31" spans="1:6" s="25" customFormat="1" ht="17.25">
      <c r="A31" s="81">
        <v>1</v>
      </c>
      <c r="B31" s="82" t="s">
        <v>10</v>
      </c>
      <c r="C31" s="63">
        <f>D31+E31</f>
        <v>6</v>
      </c>
      <c r="D31" s="83">
        <v>2</v>
      </c>
      <c r="E31" s="83">
        <v>4</v>
      </c>
      <c r="F31" s="84">
        <f>C31*405000</f>
        <v>2430000</v>
      </c>
    </row>
    <row r="32" spans="1:6" ht="16.5">
      <c r="A32" s="65"/>
      <c r="B32" s="85" t="s">
        <v>11</v>
      </c>
      <c r="C32" s="67"/>
      <c r="D32" s="67"/>
      <c r="E32" s="67"/>
      <c r="F32" s="68"/>
    </row>
    <row r="33" spans="1:6" s="25" customFormat="1" ht="17.25">
      <c r="A33" s="81">
        <v>2</v>
      </c>
      <c r="B33" s="82" t="s">
        <v>20</v>
      </c>
      <c r="C33" s="83">
        <f>C34+C35+C36+C37</f>
        <v>404</v>
      </c>
      <c r="D33" s="83">
        <f>D34+D35+D36+D37</f>
        <v>175</v>
      </c>
      <c r="E33" s="83">
        <f>E34+E35+E36+E37</f>
        <v>227</v>
      </c>
      <c r="F33" s="83">
        <f>F34+F35+F36+F37</f>
        <v>110430000</v>
      </c>
    </row>
    <row r="34" spans="1:7" ht="16.5">
      <c r="A34" s="69"/>
      <c r="B34" s="75" t="s">
        <v>22</v>
      </c>
      <c r="C34" s="63">
        <f>D34+E34</f>
        <v>64</v>
      </c>
      <c r="D34" s="71">
        <f aca="true" t="shared" si="1" ref="D34:E36">D23</f>
        <v>51</v>
      </c>
      <c r="E34" s="71">
        <f t="shared" si="1"/>
        <v>13</v>
      </c>
      <c r="F34" s="68">
        <f>C34*270000</f>
        <v>17280000</v>
      </c>
      <c r="G34" s="106"/>
    </row>
    <row r="35" spans="1:6" ht="16.5">
      <c r="A35" s="69"/>
      <c r="B35" s="75" t="s">
        <v>24</v>
      </c>
      <c r="C35" s="63">
        <f>D35+E35</f>
        <v>216</v>
      </c>
      <c r="D35" s="71">
        <f t="shared" si="1"/>
        <v>84</v>
      </c>
      <c r="E35" s="71">
        <f t="shared" si="1"/>
        <v>132</v>
      </c>
      <c r="F35" s="68">
        <f>C35*270000</f>
        <v>58320000</v>
      </c>
    </row>
    <row r="36" spans="1:7" ht="16.5">
      <c r="A36" s="69"/>
      <c r="B36" s="75" t="s">
        <v>26</v>
      </c>
      <c r="C36" s="63">
        <f>D36+E36+2</f>
        <v>115</v>
      </c>
      <c r="D36" s="71">
        <f t="shared" si="1"/>
        <v>39</v>
      </c>
      <c r="E36" s="71">
        <f t="shared" si="1"/>
        <v>74</v>
      </c>
      <c r="F36" s="68">
        <f>C36*270000</f>
        <v>31050000</v>
      </c>
      <c r="G36" s="107" t="s">
        <v>199</v>
      </c>
    </row>
    <row r="37" spans="1:6" ht="16.5">
      <c r="A37" s="69"/>
      <c r="B37" s="75" t="s">
        <v>191</v>
      </c>
      <c r="C37" s="63">
        <f>D37+E37</f>
        <v>9</v>
      </c>
      <c r="D37" s="71">
        <v>1</v>
      </c>
      <c r="E37" s="71">
        <v>8</v>
      </c>
      <c r="F37" s="68">
        <f>(8*405000)+(1*540000)</f>
        <v>3780000</v>
      </c>
    </row>
    <row r="38" spans="1:6" ht="16.5">
      <c r="A38" s="69">
        <v>3</v>
      </c>
      <c r="B38" s="75" t="s">
        <v>198</v>
      </c>
      <c r="C38" s="71" t="s">
        <v>192</v>
      </c>
      <c r="D38" s="71" t="s">
        <v>192</v>
      </c>
      <c r="E38" s="71" t="s">
        <v>192</v>
      </c>
      <c r="F38" s="68" t="s">
        <v>192</v>
      </c>
    </row>
    <row r="39" spans="1:6" ht="17.25">
      <c r="A39" s="86" t="s">
        <v>185</v>
      </c>
      <c r="B39" s="87" t="s">
        <v>29</v>
      </c>
      <c r="C39" s="83">
        <f>D39+E39</f>
        <v>12</v>
      </c>
      <c r="D39" s="108">
        <v>4</v>
      </c>
      <c r="E39" s="108">
        <v>8</v>
      </c>
      <c r="F39" s="108">
        <f>C39*5400000</f>
        <v>64800000</v>
      </c>
    </row>
    <row r="40" spans="1:6" ht="16.5">
      <c r="A40" s="13"/>
      <c r="B40" s="14"/>
      <c r="C40" s="113" t="s">
        <v>201</v>
      </c>
      <c r="D40" s="113"/>
      <c r="E40" s="113"/>
      <c r="F40" s="113"/>
    </row>
    <row r="41" spans="1:6" ht="18.75">
      <c r="A41" s="2"/>
      <c r="B41" s="4" t="s">
        <v>183</v>
      </c>
      <c r="C41" s="114" t="s">
        <v>179</v>
      </c>
      <c r="D41" s="114"/>
      <c r="E41" s="114"/>
      <c r="F41" s="114"/>
    </row>
    <row r="42" spans="1:6" ht="18.75">
      <c r="A42" s="2"/>
      <c r="B42" s="4"/>
      <c r="C42" s="17"/>
      <c r="D42" s="17"/>
      <c r="E42" s="17"/>
      <c r="F42" s="17"/>
    </row>
    <row r="43" spans="1:2" ht="15.75">
      <c r="A43" s="3"/>
      <c r="B43" s="4"/>
    </row>
    <row r="44" spans="1:2" ht="18.75">
      <c r="A44" s="2"/>
      <c r="B44" s="4"/>
    </row>
    <row r="45" ht="15.75">
      <c r="B45" s="4"/>
    </row>
    <row r="46" ht="15.75">
      <c r="B46" s="4"/>
    </row>
    <row r="47" ht="15.75">
      <c r="B47" s="4"/>
    </row>
    <row r="48" ht="15.75">
      <c r="B48" s="4"/>
    </row>
    <row r="49" ht="15.75">
      <c r="B49" s="4"/>
    </row>
    <row r="50" ht="15.75">
      <c r="B50" s="4"/>
    </row>
    <row r="51" ht="15.75">
      <c r="B51" s="4"/>
    </row>
    <row r="52" ht="15.75">
      <c r="B52" s="4"/>
    </row>
    <row r="53" ht="15.75">
      <c r="B53" s="4"/>
    </row>
    <row r="54" ht="15.75">
      <c r="B54" s="4"/>
    </row>
    <row r="55" ht="15.75">
      <c r="B55" s="4"/>
    </row>
    <row r="56" ht="15.75">
      <c r="B56" s="4"/>
    </row>
    <row r="57" ht="15.75">
      <c r="B57" s="4"/>
    </row>
    <row r="58" ht="15.75">
      <c r="B58" s="4"/>
    </row>
    <row r="59" ht="15.75">
      <c r="B59" s="4"/>
    </row>
    <row r="60" ht="15.75">
      <c r="B60" s="4"/>
    </row>
    <row r="61" ht="15.75">
      <c r="B61" s="4"/>
    </row>
    <row r="62" ht="15.75">
      <c r="B62" s="4"/>
    </row>
    <row r="63" ht="15.75">
      <c r="B63" s="4"/>
    </row>
    <row r="64" ht="15.75">
      <c r="B64" s="4"/>
    </row>
    <row r="65" ht="15.75">
      <c r="B65" s="4"/>
    </row>
    <row r="66" ht="15.75">
      <c r="B66" s="4"/>
    </row>
    <row r="67" ht="15.75">
      <c r="B67" s="4"/>
    </row>
    <row r="68" ht="15.75">
      <c r="B68" s="4"/>
    </row>
    <row r="69" ht="15.75">
      <c r="B69" s="4"/>
    </row>
    <row r="70" ht="15.75">
      <c r="B70" s="4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  <row r="128" ht="15.75">
      <c r="B128" s="4"/>
    </row>
    <row r="129" ht="15.75">
      <c r="B129" s="4"/>
    </row>
    <row r="130" ht="15.75">
      <c r="B130" s="4"/>
    </row>
    <row r="131" ht="15.75">
      <c r="B131" s="4"/>
    </row>
    <row r="132" ht="15.75">
      <c r="B132" s="4"/>
    </row>
    <row r="133" ht="15.75">
      <c r="B133" s="4"/>
    </row>
  </sheetData>
  <mergeCells count="11">
    <mergeCell ref="C40:F40"/>
    <mergeCell ref="C41:F41"/>
    <mergeCell ref="A7:A9"/>
    <mergeCell ref="B7:B9"/>
    <mergeCell ref="D7:E7"/>
    <mergeCell ref="D8:D9"/>
    <mergeCell ref="C7:C9"/>
    <mergeCell ref="A1:D1"/>
    <mergeCell ref="A3:F3"/>
    <mergeCell ref="A4:F4"/>
    <mergeCell ref="A5:F5"/>
  </mergeCells>
  <printOptions/>
  <pageMargins left="0.25" right="0.25" top="0.5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6">
      <selection activeCell="B36" sqref="B36:D36"/>
    </sheetView>
  </sheetViews>
  <sheetFormatPr defaultColWidth="9.00390625" defaultRowHeight="15.75"/>
  <cols>
    <col min="1" max="1" width="8.00390625" style="6" customWidth="1"/>
    <col min="2" max="2" width="46.25390625" style="0" customWidth="1"/>
    <col min="3" max="3" width="13.125" style="0" customWidth="1"/>
    <col min="4" max="4" width="12.875" style="6" customWidth="1"/>
  </cols>
  <sheetData>
    <row r="1" spans="1:4" ht="18.75">
      <c r="A1" s="119" t="s">
        <v>175</v>
      </c>
      <c r="B1" s="120"/>
      <c r="D1" s="2" t="s">
        <v>30</v>
      </c>
    </row>
    <row r="2" spans="1:4" ht="16.5">
      <c r="A2" s="111" t="s">
        <v>31</v>
      </c>
      <c r="B2" s="111"/>
      <c r="C2" s="111"/>
      <c r="D2" s="111"/>
    </row>
    <row r="3" spans="1:4" ht="16.5">
      <c r="A3" s="111" t="s">
        <v>32</v>
      </c>
      <c r="B3" s="111"/>
      <c r="C3" s="111"/>
      <c r="D3" s="111"/>
    </row>
    <row r="4" spans="1:4" ht="17.25">
      <c r="A4" s="121" t="s">
        <v>200</v>
      </c>
      <c r="B4" s="121"/>
      <c r="C4" s="121"/>
      <c r="D4" s="121"/>
    </row>
    <row r="5" ht="18.75">
      <c r="A5" s="2"/>
    </row>
    <row r="6" spans="1:4" ht="21" customHeight="1">
      <c r="A6" s="88" t="s">
        <v>1</v>
      </c>
      <c r="B6" s="89" t="s">
        <v>33</v>
      </c>
      <c r="C6" s="89" t="s">
        <v>34</v>
      </c>
      <c r="D6" s="88" t="s">
        <v>35</v>
      </c>
    </row>
    <row r="7" spans="1:4" ht="16.5">
      <c r="A7" s="90">
        <v>1</v>
      </c>
      <c r="B7" s="91" t="s">
        <v>36</v>
      </c>
      <c r="C7" s="91"/>
      <c r="D7" s="71"/>
    </row>
    <row r="8" spans="1:4" ht="16.5">
      <c r="A8" s="71">
        <v>1.1</v>
      </c>
      <c r="B8" s="70" t="s">
        <v>37</v>
      </c>
      <c r="C8" s="92" t="s">
        <v>38</v>
      </c>
      <c r="D8" s="71">
        <v>2614</v>
      </c>
    </row>
    <row r="9" spans="1:4" ht="15.75" customHeight="1">
      <c r="A9" s="71">
        <v>1.2</v>
      </c>
      <c r="B9" s="70" t="s">
        <v>39</v>
      </c>
      <c r="C9" s="92" t="s">
        <v>40</v>
      </c>
      <c r="D9" s="71">
        <v>4204</v>
      </c>
    </row>
    <row r="10" spans="1:4" ht="16.5">
      <c r="A10" s="71">
        <v>1.3</v>
      </c>
      <c r="B10" s="70" t="s">
        <v>41</v>
      </c>
      <c r="C10" s="92" t="s">
        <v>42</v>
      </c>
      <c r="D10" s="71"/>
    </row>
    <row r="11" spans="1:4" ht="16.5">
      <c r="A11" s="71">
        <v>1.4</v>
      </c>
      <c r="B11" s="70" t="s">
        <v>43</v>
      </c>
      <c r="C11" s="92" t="s">
        <v>42</v>
      </c>
      <c r="D11" s="71"/>
    </row>
    <row r="12" spans="1:4" ht="16.5">
      <c r="A12" s="71">
        <v>1.5</v>
      </c>
      <c r="B12" s="70" t="s">
        <v>44</v>
      </c>
      <c r="C12" s="92" t="s">
        <v>42</v>
      </c>
      <c r="D12" s="71"/>
    </row>
    <row r="13" spans="1:4" ht="16.5">
      <c r="A13" s="71">
        <v>1.6</v>
      </c>
      <c r="B13" s="70" t="s">
        <v>45</v>
      </c>
      <c r="C13" s="92" t="s">
        <v>46</v>
      </c>
      <c r="D13" s="71"/>
    </row>
    <row r="14" spans="1:4" ht="16.5">
      <c r="A14" s="71">
        <v>1.7</v>
      </c>
      <c r="B14" s="70" t="s">
        <v>47</v>
      </c>
      <c r="C14" s="92" t="s">
        <v>46</v>
      </c>
      <c r="D14" s="71"/>
    </row>
    <row r="15" spans="1:4" ht="16.5">
      <c r="A15" s="71">
        <v>1.8</v>
      </c>
      <c r="B15" s="70" t="s">
        <v>48</v>
      </c>
      <c r="C15" s="92" t="s">
        <v>49</v>
      </c>
      <c r="D15" s="71"/>
    </row>
    <row r="16" spans="1:4" ht="16.5">
      <c r="A16" s="90">
        <v>2</v>
      </c>
      <c r="B16" s="91" t="s">
        <v>50</v>
      </c>
      <c r="C16" s="93"/>
      <c r="D16" s="71"/>
    </row>
    <row r="17" spans="1:4" ht="16.5" customHeight="1">
      <c r="A17" s="71">
        <v>2.1</v>
      </c>
      <c r="B17" s="70" t="s">
        <v>51</v>
      </c>
      <c r="C17" s="92" t="s">
        <v>38</v>
      </c>
      <c r="D17" s="71">
        <v>2614</v>
      </c>
    </row>
    <row r="18" spans="1:4" ht="19.5" customHeight="1">
      <c r="A18" s="71">
        <v>2.2</v>
      </c>
      <c r="B18" s="70" t="s">
        <v>52</v>
      </c>
      <c r="C18" s="92" t="s">
        <v>40</v>
      </c>
      <c r="D18" s="71">
        <v>4204</v>
      </c>
    </row>
    <row r="19" spans="1:4" ht="19.5" customHeight="1">
      <c r="A19" s="71">
        <v>2.3</v>
      </c>
      <c r="B19" s="70" t="s">
        <v>53</v>
      </c>
      <c r="C19" s="92" t="s">
        <v>42</v>
      </c>
      <c r="D19" s="71"/>
    </row>
    <row r="20" spans="1:4" ht="16.5">
      <c r="A20" s="71">
        <v>2.4</v>
      </c>
      <c r="B20" s="70" t="s">
        <v>43</v>
      </c>
      <c r="C20" s="92" t="s">
        <v>42</v>
      </c>
      <c r="D20" s="71"/>
    </row>
    <row r="21" spans="1:4" ht="16.5">
      <c r="A21" s="71">
        <v>2.5</v>
      </c>
      <c r="B21" s="70" t="s">
        <v>44</v>
      </c>
      <c r="C21" s="92" t="s">
        <v>42</v>
      </c>
      <c r="D21" s="71"/>
    </row>
    <row r="22" spans="1:4" ht="16.5">
      <c r="A22" s="71">
        <v>2.6</v>
      </c>
      <c r="B22" s="70" t="s">
        <v>54</v>
      </c>
      <c r="C22" s="92" t="s">
        <v>55</v>
      </c>
      <c r="D22" s="71"/>
    </row>
    <row r="23" spans="1:4" ht="16.5">
      <c r="A23" s="71">
        <v>2.7</v>
      </c>
      <c r="B23" s="70" t="s">
        <v>56</v>
      </c>
      <c r="C23" s="92" t="s">
        <v>55</v>
      </c>
      <c r="D23" s="71"/>
    </row>
    <row r="24" spans="1:4" ht="16.5">
      <c r="A24" s="71">
        <v>2.8</v>
      </c>
      <c r="B24" s="70" t="s">
        <v>57</v>
      </c>
      <c r="C24" s="92" t="s">
        <v>49</v>
      </c>
      <c r="D24" s="71"/>
    </row>
    <row r="25" spans="1:4" ht="16.5">
      <c r="A25" s="90">
        <v>3</v>
      </c>
      <c r="B25" s="91" t="s">
        <v>58</v>
      </c>
      <c r="C25" s="93"/>
      <c r="D25" s="90"/>
    </row>
    <row r="26" spans="1:4" ht="16.5">
      <c r="A26" s="71" t="s">
        <v>59</v>
      </c>
      <c r="B26" s="70" t="s">
        <v>182</v>
      </c>
      <c r="C26" s="92" t="s">
        <v>181</v>
      </c>
      <c r="D26" s="71">
        <v>63060</v>
      </c>
    </row>
    <row r="27" spans="1:4" ht="16.5">
      <c r="A27" s="118"/>
      <c r="B27" s="70" t="s">
        <v>61</v>
      </c>
      <c r="C27" s="92"/>
      <c r="D27" s="71"/>
    </row>
    <row r="28" spans="1:4" ht="16.5">
      <c r="A28" s="118"/>
      <c r="B28" s="70" t="s">
        <v>62</v>
      </c>
      <c r="C28" s="92" t="s">
        <v>60</v>
      </c>
      <c r="D28" s="71" t="s">
        <v>194</v>
      </c>
    </row>
    <row r="29" spans="1:4" ht="16.5">
      <c r="A29" s="71"/>
      <c r="B29" s="70" t="s">
        <v>63</v>
      </c>
      <c r="C29" s="92" t="s">
        <v>60</v>
      </c>
      <c r="D29" s="71"/>
    </row>
    <row r="30" spans="1:4" ht="16.5">
      <c r="A30" s="71"/>
      <c r="B30" s="70" t="s">
        <v>64</v>
      </c>
      <c r="C30" s="92" t="s">
        <v>60</v>
      </c>
      <c r="D30" s="71"/>
    </row>
    <row r="31" spans="1:4" ht="16.5">
      <c r="A31" s="71" t="s">
        <v>65</v>
      </c>
      <c r="B31" s="70" t="s">
        <v>66</v>
      </c>
      <c r="C31" s="92" t="s">
        <v>67</v>
      </c>
      <c r="D31" s="67"/>
    </row>
    <row r="32" spans="1:6" ht="16.5">
      <c r="A32" s="118"/>
      <c r="B32" s="70" t="s">
        <v>68</v>
      </c>
      <c r="C32" s="92"/>
      <c r="D32" s="75"/>
      <c r="E32" s="19"/>
      <c r="F32" s="19"/>
    </row>
    <row r="33" spans="1:6" ht="16.5">
      <c r="A33" s="118"/>
      <c r="B33" s="70" t="s">
        <v>69</v>
      </c>
      <c r="C33" s="92" t="s">
        <v>67</v>
      </c>
      <c r="D33" s="75"/>
      <c r="E33" s="19"/>
      <c r="F33" s="19"/>
    </row>
    <row r="34" spans="1:6" ht="16.5">
      <c r="A34" s="71"/>
      <c r="B34" s="70" t="s">
        <v>70</v>
      </c>
      <c r="C34" s="92" t="s">
        <v>67</v>
      </c>
      <c r="D34" s="71"/>
      <c r="E34" s="19"/>
      <c r="F34" s="19"/>
    </row>
    <row r="35" spans="1:7" ht="22.5" customHeight="1">
      <c r="A35" s="71"/>
      <c r="B35" s="70" t="s">
        <v>71</v>
      </c>
      <c r="C35" s="92" t="s">
        <v>67</v>
      </c>
      <c r="D35" s="71"/>
      <c r="E35" s="19"/>
      <c r="F35" s="19"/>
      <c r="G35" s="19"/>
    </row>
    <row r="36" spans="1:7" ht="16.5" customHeight="1">
      <c r="A36" s="13"/>
      <c r="B36" s="117" t="s">
        <v>201</v>
      </c>
      <c r="C36" s="117"/>
      <c r="D36" s="117"/>
      <c r="E36" s="97"/>
      <c r="F36" s="97"/>
      <c r="G36" s="15"/>
    </row>
    <row r="37" spans="1:7" ht="18.75">
      <c r="A37" s="2"/>
      <c r="B37" s="4" t="s">
        <v>183</v>
      </c>
      <c r="C37" s="16" t="s">
        <v>179</v>
      </c>
      <c r="D37" s="16"/>
      <c r="E37" s="19"/>
      <c r="F37" s="16"/>
      <c r="G37" s="16"/>
    </row>
    <row r="38" spans="1:6" ht="15.75">
      <c r="A38" s="3"/>
      <c r="E38" s="19"/>
      <c r="F38" s="19"/>
    </row>
  </sheetData>
  <mergeCells count="7">
    <mergeCell ref="B36:D36"/>
    <mergeCell ref="A27:A28"/>
    <mergeCell ref="A32:A33"/>
    <mergeCell ref="A1:B1"/>
    <mergeCell ref="A2:D2"/>
    <mergeCell ref="A3:D3"/>
    <mergeCell ref="A4:D4"/>
  </mergeCells>
  <printOptions/>
  <pageMargins left="0.75" right="0.2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31">
      <selection activeCell="B56" sqref="B56:F56"/>
    </sheetView>
  </sheetViews>
  <sheetFormatPr defaultColWidth="9.00390625" defaultRowHeight="15.75"/>
  <cols>
    <col min="1" max="1" width="7.75390625" style="6" customWidth="1"/>
    <col min="2" max="2" width="52.25390625" style="0" customWidth="1"/>
    <col min="3" max="3" width="9.875" style="0" customWidth="1"/>
    <col min="4" max="4" width="7.125" style="6" customWidth="1"/>
    <col min="5" max="5" width="7.875" style="6" customWidth="1"/>
    <col min="6" max="6" width="7.125" style="6" customWidth="1"/>
  </cols>
  <sheetData>
    <row r="1" spans="1:6" s="7" customFormat="1" ht="15.75">
      <c r="A1" s="119" t="s">
        <v>175</v>
      </c>
      <c r="B1" s="120"/>
      <c r="D1" s="6"/>
      <c r="E1" s="6"/>
      <c r="F1" s="6"/>
    </row>
    <row r="2" spans="1:6" s="7" customFormat="1" ht="21.75" customHeight="1">
      <c r="A2" s="128" t="s">
        <v>176</v>
      </c>
      <c r="B2" s="128"/>
      <c r="C2" s="128"/>
      <c r="D2" s="128"/>
      <c r="E2" s="128"/>
      <c r="F2" s="6"/>
    </row>
    <row r="3" spans="1:6" s="7" customFormat="1" ht="18.75">
      <c r="A3" s="129" t="s">
        <v>177</v>
      </c>
      <c r="B3" s="129"/>
      <c r="C3" s="129"/>
      <c r="D3" s="129"/>
      <c r="E3" s="129"/>
      <c r="F3" s="6"/>
    </row>
    <row r="4" spans="1:6" ht="18.75">
      <c r="A4" s="122" t="s">
        <v>72</v>
      </c>
      <c r="B4" s="122"/>
      <c r="C4" s="122"/>
      <c r="D4" s="122"/>
      <c r="E4" s="122"/>
      <c r="F4" s="122"/>
    </row>
    <row r="5" spans="1:6" ht="19.5">
      <c r="A5" s="123" t="s">
        <v>200</v>
      </c>
      <c r="B5" s="123"/>
      <c r="C5" s="123"/>
      <c r="D5" s="123"/>
      <c r="E5" s="123"/>
      <c r="F5" s="123"/>
    </row>
    <row r="6" spans="1:6" ht="17.25" customHeight="1">
      <c r="A6" s="124" t="s">
        <v>1</v>
      </c>
      <c r="B6" s="125" t="s">
        <v>2</v>
      </c>
      <c r="C6" s="126" t="s">
        <v>186</v>
      </c>
      <c r="D6" s="130" t="s">
        <v>73</v>
      </c>
      <c r="E6" s="130" t="s">
        <v>4</v>
      </c>
      <c r="F6" s="130"/>
    </row>
    <row r="7" spans="1:6" ht="16.5">
      <c r="A7" s="124"/>
      <c r="B7" s="125"/>
      <c r="C7" s="127"/>
      <c r="D7" s="130"/>
      <c r="E7" s="33" t="s">
        <v>74</v>
      </c>
      <c r="F7" s="33" t="s">
        <v>6</v>
      </c>
    </row>
    <row r="8" spans="1:6" ht="16.5">
      <c r="A8" s="28">
        <v>1</v>
      </c>
      <c r="B8" s="46" t="s">
        <v>75</v>
      </c>
      <c r="C8" s="47" t="s">
        <v>42</v>
      </c>
      <c r="D8" s="98">
        <f>E8+F8</f>
        <v>5827</v>
      </c>
      <c r="E8" s="98">
        <v>2303</v>
      </c>
      <c r="F8" s="98">
        <v>3524</v>
      </c>
    </row>
    <row r="9" spans="1:6" s="7" customFormat="1" ht="16.5">
      <c r="A9" s="28">
        <v>2</v>
      </c>
      <c r="B9" s="30" t="s">
        <v>76</v>
      </c>
      <c r="C9" s="31" t="s">
        <v>42</v>
      </c>
      <c r="D9" s="99">
        <f aca="true" t="shared" si="0" ref="D9:D55">E9+F9</f>
        <v>543</v>
      </c>
      <c r="E9" s="98">
        <v>320</v>
      </c>
      <c r="F9" s="98">
        <v>223</v>
      </c>
    </row>
    <row r="10" spans="1:6" s="7" customFormat="1" ht="15.75" customHeight="1">
      <c r="A10" s="28">
        <v>3</v>
      </c>
      <c r="B10" s="30" t="s">
        <v>77</v>
      </c>
      <c r="C10" s="31" t="s">
        <v>42</v>
      </c>
      <c r="D10" s="99">
        <f t="shared" si="0"/>
        <v>477</v>
      </c>
      <c r="E10" s="98">
        <v>213</v>
      </c>
      <c r="F10" s="98">
        <v>264</v>
      </c>
    </row>
    <row r="11" spans="1:6" s="7" customFormat="1" ht="16.5">
      <c r="A11" s="28">
        <v>4</v>
      </c>
      <c r="B11" s="30" t="s">
        <v>78</v>
      </c>
      <c r="C11" s="31" t="s">
        <v>42</v>
      </c>
      <c r="D11" s="99">
        <f t="shared" si="0"/>
        <v>1411</v>
      </c>
      <c r="E11" s="98">
        <v>593</v>
      </c>
      <c r="F11" s="98">
        <v>818</v>
      </c>
    </row>
    <row r="12" spans="1:6" s="9" customFormat="1" ht="17.25" customHeight="1">
      <c r="A12" s="48">
        <v>5</v>
      </c>
      <c r="B12" s="49" t="s">
        <v>79</v>
      </c>
      <c r="C12" s="50" t="s">
        <v>42</v>
      </c>
      <c r="D12" s="100">
        <f>E12+F12+500</f>
        <v>1492</v>
      </c>
      <c r="E12" s="101">
        <v>615</v>
      </c>
      <c r="F12" s="101">
        <v>377</v>
      </c>
    </row>
    <row r="13" spans="1:6" s="10" customFormat="1" ht="17.25" customHeight="1">
      <c r="A13" s="48">
        <v>6</v>
      </c>
      <c r="B13" s="51" t="s">
        <v>80</v>
      </c>
      <c r="C13" s="52" t="s">
        <v>42</v>
      </c>
      <c r="D13" s="100">
        <f t="shared" si="0"/>
        <v>659</v>
      </c>
      <c r="E13" s="101">
        <v>290</v>
      </c>
      <c r="F13" s="101">
        <v>369</v>
      </c>
    </row>
    <row r="14" spans="1:6" s="10" customFormat="1" ht="17.25" customHeight="1">
      <c r="A14" s="48">
        <v>7</v>
      </c>
      <c r="B14" s="51" t="s">
        <v>81</v>
      </c>
      <c r="C14" s="52" t="s">
        <v>42</v>
      </c>
      <c r="D14" s="100">
        <f>D15+D16+D18+D19</f>
        <v>1953</v>
      </c>
      <c r="E14" s="100">
        <f>E15+E16+E18+E19</f>
        <v>793</v>
      </c>
      <c r="F14" s="100">
        <f>F15+F16+F18+F19</f>
        <v>1160</v>
      </c>
    </row>
    <row r="15" spans="1:6" s="4" customFormat="1" ht="32.25" customHeight="1">
      <c r="A15" s="28">
        <v>7.1</v>
      </c>
      <c r="B15" s="45" t="s">
        <v>82</v>
      </c>
      <c r="C15" s="47" t="s">
        <v>42</v>
      </c>
      <c r="D15" s="99">
        <f t="shared" si="0"/>
        <v>93</v>
      </c>
      <c r="E15" s="98">
        <f>KP!D17</f>
        <v>13</v>
      </c>
      <c r="F15" s="98">
        <f>KP!E17</f>
        <v>80</v>
      </c>
    </row>
    <row r="16" spans="1:6" s="7" customFormat="1" ht="22.5" customHeight="1">
      <c r="A16" s="28">
        <v>7.2</v>
      </c>
      <c r="B16" s="30" t="s">
        <v>83</v>
      </c>
      <c r="C16" s="31" t="s">
        <v>42</v>
      </c>
      <c r="D16" s="99">
        <f t="shared" si="0"/>
        <v>855</v>
      </c>
      <c r="E16" s="98">
        <f>KP!D18</f>
        <v>301</v>
      </c>
      <c r="F16" s="98">
        <f>KP!E18</f>
        <v>554</v>
      </c>
    </row>
    <row r="17" spans="1:6" s="7" customFormat="1" ht="16.5">
      <c r="A17" s="28"/>
      <c r="B17" s="53" t="s">
        <v>18</v>
      </c>
      <c r="C17" s="31"/>
      <c r="D17" s="99">
        <f t="shared" si="0"/>
        <v>164</v>
      </c>
      <c r="E17" s="98">
        <v>40</v>
      </c>
      <c r="F17" s="98">
        <v>124</v>
      </c>
    </row>
    <row r="18" spans="1:6" s="7" customFormat="1" ht="24.75" customHeight="1">
      <c r="A18" s="28">
        <v>7.3</v>
      </c>
      <c r="B18" s="30" t="s">
        <v>84</v>
      </c>
      <c r="C18" s="31" t="s">
        <v>42</v>
      </c>
      <c r="D18" s="99">
        <f t="shared" si="0"/>
        <v>1005</v>
      </c>
      <c r="E18" s="98">
        <f>KP!D21</f>
        <v>479</v>
      </c>
      <c r="F18" s="98">
        <f>KP!E21</f>
        <v>526</v>
      </c>
    </row>
    <row r="19" spans="1:6" s="7" customFormat="1" ht="16.5">
      <c r="A19" s="28">
        <v>7.4</v>
      </c>
      <c r="B19" s="30" t="s">
        <v>85</v>
      </c>
      <c r="C19" s="31" t="s">
        <v>42</v>
      </c>
      <c r="D19" s="99">
        <f t="shared" si="0"/>
        <v>0</v>
      </c>
      <c r="E19" s="98"/>
      <c r="F19" s="98"/>
    </row>
    <row r="20" spans="1:6" s="7" customFormat="1" ht="33">
      <c r="A20" s="28">
        <v>8</v>
      </c>
      <c r="B20" s="30" t="s">
        <v>196</v>
      </c>
      <c r="C20" s="31" t="s">
        <v>42</v>
      </c>
      <c r="D20" s="99">
        <f t="shared" si="0"/>
        <v>402</v>
      </c>
      <c r="E20" s="98">
        <f>KP!D33</f>
        <v>175</v>
      </c>
      <c r="F20" s="98">
        <f>KP!E33</f>
        <v>227</v>
      </c>
    </row>
    <row r="21" spans="1:6" s="7" customFormat="1" ht="32.25" customHeight="1">
      <c r="A21" s="28">
        <v>9</v>
      </c>
      <c r="B21" s="30" t="s">
        <v>86</v>
      </c>
      <c r="C21" s="31" t="s">
        <v>42</v>
      </c>
      <c r="D21" s="99">
        <f t="shared" si="0"/>
        <v>0</v>
      </c>
      <c r="E21" s="98"/>
      <c r="F21" s="98"/>
    </row>
    <row r="22" spans="1:6" s="7" customFormat="1" ht="16.5">
      <c r="A22" s="28">
        <v>10</v>
      </c>
      <c r="B22" s="30" t="s">
        <v>87</v>
      </c>
      <c r="C22" s="31" t="s">
        <v>42</v>
      </c>
      <c r="D22" s="99">
        <f t="shared" si="0"/>
        <v>1742</v>
      </c>
      <c r="E22" s="98">
        <v>895</v>
      </c>
      <c r="F22" s="98">
        <v>847</v>
      </c>
    </row>
    <row r="23" spans="1:6" s="7" customFormat="1" ht="16.5">
      <c r="A23" s="28">
        <v>11</v>
      </c>
      <c r="B23" s="30" t="s">
        <v>88</v>
      </c>
      <c r="C23" s="31" t="s">
        <v>42</v>
      </c>
      <c r="D23" s="99">
        <f>D22</f>
        <v>1742</v>
      </c>
      <c r="E23" s="98">
        <f>E22</f>
        <v>895</v>
      </c>
      <c r="F23" s="98">
        <f>F22</f>
        <v>847</v>
      </c>
    </row>
    <row r="24" spans="1:6" s="7" customFormat="1" ht="16.5">
      <c r="A24" s="28">
        <v>12</v>
      </c>
      <c r="B24" s="30" t="s">
        <v>89</v>
      </c>
      <c r="C24" s="31" t="s">
        <v>42</v>
      </c>
      <c r="D24" s="99">
        <f t="shared" si="0"/>
        <v>31</v>
      </c>
      <c r="E24" s="98">
        <v>15</v>
      </c>
      <c r="F24" s="98">
        <v>16</v>
      </c>
    </row>
    <row r="25" spans="1:6" s="7" customFormat="1" ht="33">
      <c r="A25" s="28">
        <v>13</v>
      </c>
      <c r="B25" s="30" t="s">
        <v>90</v>
      </c>
      <c r="C25" s="31" t="s">
        <v>91</v>
      </c>
      <c r="D25" s="99">
        <f t="shared" si="0"/>
        <v>0</v>
      </c>
      <c r="E25" s="98"/>
      <c r="F25" s="98"/>
    </row>
    <row r="26" spans="1:6" s="7" customFormat="1" ht="16.5">
      <c r="A26" s="28"/>
      <c r="B26" s="53" t="s">
        <v>92</v>
      </c>
      <c r="C26" s="31"/>
      <c r="D26" s="99">
        <f t="shared" si="0"/>
        <v>0</v>
      </c>
      <c r="E26" s="98"/>
      <c r="F26" s="98"/>
    </row>
    <row r="27" spans="1:6" s="7" customFormat="1" ht="33" customHeight="1">
      <c r="A27" s="28"/>
      <c r="B27" s="30" t="s">
        <v>93</v>
      </c>
      <c r="C27" s="31" t="s">
        <v>91</v>
      </c>
      <c r="D27" s="99">
        <f t="shared" si="0"/>
        <v>0</v>
      </c>
      <c r="E27" s="98"/>
      <c r="F27" s="98"/>
    </row>
    <row r="28" spans="1:6" s="7" customFormat="1" ht="20.25" customHeight="1">
      <c r="A28" s="28"/>
      <c r="B28" s="30" t="s">
        <v>94</v>
      </c>
      <c r="C28" s="31" t="s">
        <v>40</v>
      </c>
      <c r="D28" s="99">
        <f t="shared" si="0"/>
        <v>0</v>
      </c>
      <c r="E28" s="98"/>
      <c r="F28" s="98"/>
    </row>
    <row r="29" spans="1:6" s="7" customFormat="1" ht="37.5" customHeight="1">
      <c r="A29" s="28" t="s">
        <v>95</v>
      </c>
      <c r="B29" s="30" t="s">
        <v>96</v>
      </c>
      <c r="C29" s="31" t="s">
        <v>97</v>
      </c>
      <c r="D29" s="99">
        <f t="shared" si="0"/>
        <v>0</v>
      </c>
      <c r="E29" s="98"/>
      <c r="F29" s="98"/>
    </row>
    <row r="30" spans="1:6" s="7" customFormat="1" ht="33" customHeight="1">
      <c r="A30" s="28"/>
      <c r="B30" s="30" t="s">
        <v>98</v>
      </c>
      <c r="C30" s="31" t="s">
        <v>40</v>
      </c>
      <c r="D30" s="99">
        <f t="shared" si="0"/>
        <v>0</v>
      </c>
      <c r="E30" s="98"/>
      <c r="F30" s="98"/>
    </row>
    <row r="31" spans="1:6" s="7" customFormat="1" ht="22.5" customHeight="1">
      <c r="A31" s="28" t="s">
        <v>99</v>
      </c>
      <c r="B31" s="30" t="s">
        <v>100</v>
      </c>
      <c r="C31" s="31" t="s">
        <v>42</v>
      </c>
      <c r="D31" s="99">
        <f>D32+D33+D34+D35</f>
        <v>741</v>
      </c>
      <c r="E31" s="99">
        <f>E32+E33+E34+E35</f>
        <v>200</v>
      </c>
      <c r="F31" s="99">
        <f>F32+F33+F34+F35</f>
        <v>541</v>
      </c>
    </row>
    <row r="32" spans="1:6" s="7" customFormat="1" ht="16.5">
      <c r="A32" s="28"/>
      <c r="B32" s="53" t="s">
        <v>101</v>
      </c>
      <c r="C32" s="31" t="s">
        <v>42</v>
      </c>
      <c r="D32" s="99">
        <f t="shared" si="0"/>
        <v>6</v>
      </c>
      <c r="E32" s="98">
        <v>0</v>
      </c>
      <c r="F32" s="98">
        <v>6</v>
      </c>
    </row>
    <row r="33" spans="1:6" s="7" customFormat="1" ht="16.5">
      <c r="A33" s="28"/>
      <c r="B33" s="30" t="s">
        <v>102</v>
      </c>
      <c r="C33" s="31" t="s">
        <v>42</v>
      </c>
      <c r="D33" s="99">
        <f t="shared" si="0"/>
        <v>50</v>
      </c>
      <c r="E33" s="98">
        <v>9</v>
      </c>
      <c r="F33" s="98">
        <v>41</v>
      </c>
    </row>
    <row r="34" spans="1:6" s="7" customFormat="1" ht="16.5">
      <c r="A34" s="28"/>
      <c r="B34" s="30" t="s">
        <v>103</v>
      </c>
      <c r="C34" s="31" t="s">
        <v>42</v>
      </c>
      <c r="D34" s="99">
        <f t="shared" si="0"/>
        <v>15</v>
      </c>
      <c r="E34" s="98">
        <v>5</v>
      </c>
      <c r="F34" s="98">
        <v>10</v>
      </c>
    </row>
    <row r="35" spans="1:6" s="7" customFormat="1" ht="16.5">
      <c r="A35" s="28"/>
      <c r="B35" s="30" t="s">
        <v>104</v>
      </c>
      <c r="C35" s="31"/>
      <c r="D35" s="99">
        <f t="shared" si="0"/>
        <v>670</v>
      </c>
      <c r="E35" s="98">
        <v>186</v>
      </c>
      <c r="F35" s="98">
        <v>484</v>
      </c>
    </row>
    <row r="36" spans="1:6" s="7" customFormat="1" ht="16.5">
      <c r="A36" s="28" t="s">
        <v>105</v>
      </c>
      <c r="B36" s="30" t="s">
        <v>106</v>
      </c>
      <c r="C36" s="31" t="s">
        <v>42</v>
      </c>
      <c r="D36" s="99">
        <f t="shared" si="0"/>
        <v>47</v>
      </c>
      <c r="E36" s="98">
        <v>40</v>
      </c>
      <c r="F36" s="98">
        <v>7</v>
      </c>
    </row>
    <row r="37" spans="1:6" s="7" customFormat="1" ht="34.5" customHeight="1">
      <c r="A37" s="28" t="s">
        <v>107</v>
      </c>
      <c r="B37" s="30" t="s">
        <v>108</v>
      </c>
      <c r="C37" s="31" t="s">
        <v>42</v>
      </c>
      <c r="D37" s="99">
        <f t="shared" si="0"/>
        <v>260</v>
      </c>
      <c r="E37" s="98">
        <v>167</v>
      </c>
      <c r="F37" s="98">
        <v>93</v>
      </c>
    </row>
    <row r="38" spans="1:6" s="7" customFormat="1" ht="33">
      <c r="A38" s="28" t="s">
        <v>109</v>
      </c>
      <c r="B38" s="30" t="s">
        <v>110</v>
      </c>
      <c r="C38" s="31" t="s">
        <v>42</v>
      </c>
      <c r="D38" s="99">
        <f t="shared" si="0"/>
        <v>110</v>
      </c>
      <c r="E38" s="98">
        <v>75</v>
      </c>
      <c r="F38" s="98">
        <v>35</v>
      </c>
    </row>
    <row r="39" spans="1:6" s="7" customFormat="1" ht="36" customHeight="1">
      <c r="A39" s="28" t="s">
        <v>111</v>
      </c>
      <c r="B39" s="30" t="s">
        <v>112</v>
      </c>
      <c r="C39" s="31" t="s">
        <v>113</v>
      </c>
      <c r="D39" s="105">
        <v>9</v>
      </c>
      <c r="E39" s="98"/>
      <c r="F39" s="98"/>
    </row>
    <row r="40" spans="1:6" s="7" customFormat="1" ht="22.5" customHeight="1">
      <c r="A40" s="28" t="s">
        <v>114</v>
      </c>
      <c r="B40" s="30" t="s">
        <v>115</v>
      </c>
      <c r="C40" s="31" t="s">
        <v>116</v>
      </c>
      <c r="D40" s="99">
        <v>22</v>
      </c>
      <c r="E40" s="98"/>
      <c r="F40" s="98"/>
    </row>
    <row r="41" spans="1:6" s="7" customFormat="1" ht="15.75" customHeight="1">
      <c r="A41" s="28"/>
      <c r="B41" s="53" t="s">
        <v>117</v>
      </c>
      <c r="C41" s="31" t="s">
        <v>116</v>
      </c>
      <c r="D41" s="99">
        <v>5</v>
      </c>
      <c r="E41" s="98"/>
      <c r="F41" s="98"/>
    </row>
    <row r="42" spans="1:6" s="7" customFormat="1" ht="22.5" customHeight="1">
      <c r="A42" s="28" t="s">
        <v>118</v>
      </c>
      <c r="B42" s="30" t="s">
        <v>187</v>
      </c>
      <c r="C42" s="31" t="s">
        <v>42</v>
      </c>
      <c r="D42" s="99">
        <v>95</v>
      </c>
      <c r="E42" s="98"/>
      <c r="F42" s="98"/>
    </row>
    <row r="43" spans="1:6" s="7" customFormat="1" ht="16.5">
      <c r="A43" s="28"/>
      <c r="B43" s="53" t="s">
        <v>117</v>
      </c>
      <c r="C43" s="31" t="s">
        <v>42</v>
      </c>
      <c r="D43" s="99">
        <f t="shared" si="0"/>
        <v>0</v>
      </c>
      <c r="E43" s="98"/>
      <c r="F43" s="98"/>
    </row>
    <row r="44" spans="1:6" s="7" customFormat="1" ht="19.5" customHeight="1">
      <c r="A44" s="131" t="s">
        <v>119</v>
      </c>
      <c r="B44" s="132" t="s">
        <v>120</v>
      </c>
      <c r="C44" s="133" t="s">
        <v>42</v>
      </c>
      <c r="D44" s="99">
        <f t="shared" si="0"/>
        <v>0</v>
      </c>
      <c r="E44" s="98"/>
      <c r="F44" s="98"/>
    </row>
    <row r="45" spans="1:6" s="7" customFormat="1" ht="16.5" customHeight="1" hidden="1" thickBot="1">
      <c r="A45" s="131"/>
      <c r="B45" s="132"/>
      <c r="C45" s="133"/>
      <c r="D45" s="99">
        <f t="shared" si="0"/>
        <v>0</v>
      </c>
      <c r="E45" s="98"/>
      <c r="F45" s="98"/>
    </row>
    <row r="46" spans="1:6" s="7" customFormat="1" ht="33">
      <c r="A46" s="28" t="s">
        <v>121</v>
      </c>
      <c r="B46" s="30" t="s">
        <v>122</v>
      </c>
      <c r="C46" s="31" t="s">
        <v>123</v>
      </c>
      <c r="D46" s="99">
        <f t="shared" si="0"/>
        <v>0</v>
      </c>
      <c r="E46" s="98"/>
      <c r="F46" s="98"/>
    </row>
    <row r="47" spans="1:6" s="7" customFormat="1" ht="18.75" customHeight="1">
      <c r="A47" s="28" t="s">
        <v>124</v>
      </c>
      <c r="B47" s="30" t="s">
        <v>125</v>
      </c>
      <c r="C47" s="31" t="s">
        <v>113</v>
      </c>
      <c r="D47" s="99">
        <f t="shared" si="0"/>
        <v>0</v>
      </c>
      <c r="E47" s="98"/>
      <c r="F47" s="98"/>
    </row>
    <row r="48" spans="1:6" s="7" customFormat="1" ht="18.75" customHeight="1">
      <c r="A48" s="54"/>
      <c r="B48" s="53" t="s">
        <v>92</v>
      </c>
      <c r="C48" s="31"/>
      <c r="D48" s="99">
        <f>D53+D54+D51</f>
        <v>1319</v>
      </c>
      <c r="E48" s="98"/>
      <c r="F48" s="98"/>
    </row>
    <row r="49" spans="1:6" s="7" customFormat="1" ht="33">
      <c r="A49" s="28"/>
      <c r="B49" s="30" t="s">
        <v>126</v>
      </c>
      <c r="C49" s="31" t="s">
        <v>188</v>
      </c>
      <c r="D49" s="6"/>
      <c r="E49" s="98"/>
      <c r="F49" s="98"/>
    </row>
    <row r="50" spans="1:6" s="7" customFormat="1" ht="32.25" customHeight="1">
      <c r="A50" s="28"/>
      <c r="B50" s="30" t="s">
        <v>128</v>
      </c>
      <c r="C50" s="31" t="s">
        <v>127</v>
      </c>
      <c r="D50" s="6"/>
      <c r="E50" s="98"/>
      <c r="F50" s="98"/>
    </row>
    <row r="51" spans="1:6" s="7" customFormat="1" ht="20.25" customHeight="1">
      <c r="A51" s="28" t="s">
        <v>129</v>
      </c>
      <c r="B51" s="30" t="s">
        <v>130</v>
      </c>
      <c r="C51" s="31" t="s">
        <v>40</v>
      </c>
      <c r="D51" s="99">
        <v>770</v>
      </c>
      <c r="E51" s="98">
        <v>561</v>
      </c>
      <c r="F51" s="98">
        <v>209</v>
      </c>
    </row>
    <row r="52" spans="1:6" s="7" customFormat="1" ht="21.75" customHeight="1">
      <c r="A52" s="28" t="s">
        <v>131</v>
      </c>
      <c r="B52" s="30" t="s">
        <v>132</v>
      </c>
      <c r="C52" s="31" t="s">
        <v>127</v>
      </c>
      <c r="D52" s="99">
        <f>D53+D54</f>
        <v>549</v>
      </c>
      <c r="E52" s="98"/>
      <c r="F52" s="98"/>
    </row>
    <row r="53" spans="1:6" s="7" customFormat="1" ht="18" customHeight="1">
      <c r="A53" s="28"/>
      <c r="B53" s="30" t="s">
        <v>133</v>
      </c>
      <c r="C53" s="31" t="s">
        <v>189</v>
      </c>
      <c r="D53" s="99">
        <v>314</v>
      </c>
      <c r="E53" s="98"/>
      <c r="F53" s="98"/>
    </row>
    <row r="54" spans="1:6" s="7" customFormat="1" ht="16.5" customHeight="1">
      <c r="A54" s="28"/>
      <c r="B54" s="30" t="s">
        <v>134</v>
      </c>
      <c r="C54" s="31" t="s">
        <v>188</v>
      </c>
      <c r="D54" s="99">
        <v>235</v>
      </c>
      <c r="E54" s="98"/>
      <c r="F54" s="98"/>
    </row>
    <row r="55" spans="1:6" s="7" customFormat="1" ht="16.5" customHeight="1">
      <c r="A55" s="28"/>
      <c r="B55" s="30" t="s">
        <v>135</v>
      </c>
      <c r="C55" s="31" t="s">
        <v>127</v>
      </c>
      <c r="D55" s="99">
        <f t="shared" si="0"/>
        <v>0</v>
      </c>
      <c r="E55" s="98"/>
      <c r="F55" s="98"/>
    </row>
    <row r="56" spans="1:7" ht="16.5" customHeight="1">
      <c r="A56" s="20"/>
      <c r="B56" s="117" t="s">
        <v>201</v>
      </c>
      <c r="C56" s="117"/>
      <c r="D56" s="117"/>
      <c r="E56" s="117"/>
      <c r="F56" s="117"/>
      <c r="G56" s="19"/>
    </row>
    <row r="57" spans="1:7" ht="16.5">
      <c r="A57" s="13"/>
      <c r="B57" s="14"/>
      <c r="C57" s="15"/>
      <c r="D57" s="15"/>
      <c r="E57" s="15"/>
      <c r="F57" s="15"/>
      <c r="G57" s="15"/>
    </row>
    <row r="58" spans="1:7" ht="18.75">
      <c r="A58" s="22"/>
      <c r="B58" s="21" t="s">
        <v>183</v>
      </c>
      <c r="C58" s="16"/>
      <c r="D58" s="96" t="s">
        <v>179</v>
      </c>
      <c r="E58" s="96"/>
      <c r="F58" s="96"/>
      <c r="G58" s="19"/>
    </row>
    <row r="59" spans="1:3" ht="18.75">
      <c r="A59" s="5"/>
      <c r="B59" s="4"/>
      <c r="C59" s="4"/>
    </row>
    <row r="60" spans="1:3" ht="18.75">
      <c r="A60" s="5"/>
      <c r="B60" s="4"/>
      <c r="C60" s="4"/>
    </row>
    <row r="61" spans="1:3" ht="18.75">
      <c r="A61" s="5"/>
      <c r="B61" s="4"/>
      <c r="C61" s="4"/>
    </row>
  </sheetData>
  <mergeCells count="14">
    <mergeCell ref="B56:F56"/>
    <mergeCell ref="A44:A45"/>
    <mergeCell ref="B44:B45"/>
    <mergeCell ref="C44:C45"/>
    <mergeCell ref="A1:B1"/>
    <mergeCell ref="A4:F4"/>
    <mergeCell ref="A5:F5"/>
    <mergeCell ref="A6:A7"/>
    <mergeCell ref="B6:B7"/>
    <mergeCell ref="C6:C7"/>
    <mergeCell ref="A2:E2"/>
    <mergeCell ref="A3:E3"/>
    <mergeCell ref="D6:D7"/>
    <mergeCell ref="E6:F6"/>
  </mergeCells>
  <printOptions/>
  <pageMargins left="0.25" right="0.2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>
      <selection activeCell="I4" sqref="I4"/>
    </sheetView>
  </sheetViews>
  <sheetFormatPr defaultColWidth="9.00390625" defaultRowHeight="15.75"/>
  <cols>
    <col min="1" max="1" width="7.25390625" style="6" customWidth="1"/>
    <col min="2" max="2" width="37.375" style="0" customWidth="1"/>
    <col min="3" max="3" width="10.50390625" style="0" customWidth="1"/>
  </cols>
  <sheetData>
    <row r="1" spans="1:6" ht="16.5">
      <c r="A1" s="94" t="s">
        <v>173</v>
      </c>
      <c r="B1" s="94"/>
      <c r="C1" s="95"/>
      <c r="D1" s="95"/>
      <c r="E1" s="111" t="s">
        <v>136</v>
      </c>
      <c r="F1" s="111"/>
    </row>
    <row r="2" spans="1:6" ht="16.5">
      <c r="A2" s="94"/>
      <c r="B2" s="94"/>
      <c r="C2" s="95"/>
      <c r="D2" s="95"/>
      <c r="E2" s="18"/>
      <c r="F2" s="18"/>
    </row>
    <row r="3" spans="1:6" ht="16.5">
      <c r="A3" s="111" t="s">
        <v>137</v>
      </c>
      <c r="B3" s="111"/>
      <c r="C3" s="111"/>
      <c r="D3" s="111"/>
      <c r="E3" s="111"/>
      <c r="F3" s="111"/>
    </row>
    <row r="4" spans="1:6" ht="16.5">
      <c r="A4" s="111" t="s">
        <v>138</v>
      </c>
      <c r="B4" s="111"/>
      <c r="C4" s="111"/>
      <c r="D4" s="111"/>
      <c r="E4" s="111"/>
      <c r="F4" s="111"/>
    </row>
    <row r="5" spans="1:6" ht="17.25">
      <c r="A5" s="135" t="s">
        <v>200</v>
      </c>
      <c r="B5" s="135"/>
      <c r="C5" s="135"/>
      <c r="D5" s="135"/>
      <c r="E5" s="135"/>
      <c r="F5" s="135"/>
    </row>
    <row r="6" spans="1:6" ht="17.25" customHeight="1">
      <c r="A6" s="124" t="s">
        <v>1</v>
      </c>
      <c r="B6" s="124" t="s">
        <v>2</v>
      </c>
      <c r="C6" s="130" t="s">
        <v>34</v>
      </c>
      <c r="D6" s="130" t="s">
        <v>73</v>
      </c>
      <c r="E6" s="130" t="s">
        <v>4</v>
      </c>
      <c r="F6" s="130"/>
    </row>
    <row r="7" spans="1:6" ht="16.5">
      <c r="A7" s="124"/>
      <c r="B7" s="124"/>
      <c r="C7" s="130"/>
      <c r="D7" s="130"/>
      <c r="E7" s="27" t="s">
        <v>74</v>
      </c>
      <c r="F7" s="27" t="s">
        <v>6</v>
      </c>
    </row>
    <row r="8" spans="1:6" ht="16.5">
      <c r="A8" s="28" t="s">
        <v>139</v>
      </c>
      <c r="B8" s="29" t="s">
        <v>140</v>
      </c>
      <c r="C8" s="32" t="s">
        <v>42</v>
      </c>
      <c r="D8" s="33">
        <f>E8+F8</f>
        <v>844</v>
      </c>
      <c r="E8" s="33">
        <v>392</v>
      </c>
      <c r="F8" s="33">
        <v>452</v>
      </c>
    </row>
    <row r="9" spans="1:6" s="11" customFormat="1" ht="17.25">
      <c r="A9" s="34" t="s">
        <v>141</v>
      </c>
      <c r="B9" s="35" t="s">
        <v>142</v>
      </c>
      <c r="C9" s="36"/>
      <c r="D9" s="37">
        <f>E9+F9</f>
        <v>441</v>
      </c>
      <c r="E9" s="38">
        <v>425</v>
      </c>
      <c r="F9" s="38">
        <v>16</v>
      </c>
    </row>
    <row r="10" spans="1:6" ht="16.5">
      <c r="A10" s="28"/>
      <c r="B10" s="39" t="s">
        <v>143</v>
      </c>
      <c r="C10" s="40" t="s">
        <v>42</v>
      </c>
      <c r="D10" s="33">
        <f aca="true" t="shared" si="0" ref="D10:D18">E10+F10</f>
        <v>243</v>
      </c>
      <c r="E10" s="33">
        <v>131</v>
      </c>
      <c r="F10" s="33">
        <v>112</v>
      </c>
    </row>
    <row r="11" spans="1:6" ht="16.5">
      <c r="A11" s="28"/>
      <c r="B11" s="39" t="s">
        <v>144</v>
      </c>
      <c r="C11" s="40" t="s">
        <v>42</v>
      </c>
      <c r="D11" s="33">
        <f t="shared" si="0"/>
        <v>76</v>
      </c>
      <c r="E11" s="33">
        <v>35</v>
      </c>
      <c r="F11" s="33">
        <v>41</v>
      </c>
    </row>
    <row r="12" spans="1:6" ht="16.5">
      <c r="A12" s="28"/>
      <c r="B12" s="39" t="s">
        <v>145</v>
      </c>
      <c r="C12" s="40" t="s">
        <v>42</v>
      </c>
      <c r="D12" s="33">
        <f t="shared" si="0"/>
        <v>113</v>
      </c>
      <c r="E12" s="33">
        <v>44</v>
      </c>
      <c r="F12" s="33">
        <v>69</v>
      </c>
    </row>
    <row r="13" spans="1:6" ht="16.5">
      <c r="A13" s="28"/>
      <c r="B13" s="39" t="s">
        <v>146</v>
      </c>
      <c r="C13" s="40" t="s">
        <v>42</v>
      </c>
      <c r="D13" s="33">
        <f t="shared" si="0"/>
        <v>164</v>
      </c>
      <c r="E13" s="33">
        <v>84</v>
      </c>
      <c r="F13" s="33">
        <v>80</v>
      </c>
    </row>
    <row r="14" spans="1:6" ht="16.5">
      <c r="A14" s="28"/>
      <c r="B14" s="39" t="s">
        <v>147</v>
      </c>
      <c r="C14" s="40" t="s">
        <v>42</v>
      </c>
      <c r="D14" s="33">
        <f t="shared" si="0"/>
        <v>151</v>
      </c>
      <c r="E14" s="33">
        <v>82</v>
      </c>
      <c r="F14" s="33">
        <v>69</v>
      </c>
    </row>
    <row r="15" spans="1:6" ht="16.5">
      <c r="A15" s="28"/>
      <c r="B15" s="39" t="s">
        <v>148</v>
      </c>
      <c r="C15" s="40" t="s">
        <v>42</v>
      </c>
      <c r="D15" s="33">
        <f t="shared" si="0"/>
        <v>97</v>
      </c>
      <c r="E15" s="33">
        <v>49</v>
      </c>
      <c r="F15" s="33">
        <v>48</v>
      </c>
    </row>
    <row r="16" spans="1:6" s="11" customFormat="1" ht="18" customHeight="1">
      <c r="A16" s="34" t="s">
        <v>149</v>
      </c>
      <c r="B16" s="35" t="s">
        <v>150</v>
      </c>
      <c r="C16" s="36"/>
      <c r="D16" s="38">
        <f>D17+D18+D19</f>
        <v>844</v>
      </c>
      <c r="E16" s="38">
        <f>E17+E18+E19</f>
        <v>391</v>
      </c>
      <c r="F16" s="38">
        <f>F17+F18+F19</f>
        <v>453</v>
      </c>
    </row>
    <row r="17" spans="1:6" ht="16.5">
      <c r="A17" s="28"/>
      <c r="B17" s="39" t="s">
        <v>151</v>
      </c>
      <c r="C17" s="40" t="s">
        <v>42</v>
      </c>
      <c r="D17" s="33">
        <f t="shared" si="0"/>
        <v>375</v>
      </c>
      <c r="E17" s="33">
        <v>159</v>
      </c>
      <c r="F17" s="33">
        <v>216</v>
      </c>
    </row>
    <row r="18" spans="1:6" ht="16.5">
      <c r="A18" s="28"/>
      <c r="B18" s="39" t="s">
        <v>152</v>
      </c>
      <c r="C18" s="40" t="s">
        <v>42</v>
      </c>
      <c r="D18" s="33">
        <f t="shared" si="0"/>
        <v>469</v>
      </c>
      <c r="E18" s="33">
        <v>232</v>
      </c>
      <c r="F18" s="33">
        <v>237</v>
      </c>
    </row>
    <row r="19" spans="1:6" ht="16.5">
      <c r="A19" s="28"/>
      <c r="B19" s="39" t="s">
        <v>174</v>
      </c>
      <c r="C19" s="40" t="s">
        <v>42</v>
      </c>
      <c r="D19" s="33">
        <f>E19+F19</f>
        <v>0</v>
      </c>
      <c r="E19" s="33">
        <v>0</v>
      </c>
      <c r="F19" s="33">
        <v>0</v>
      </c>
    </row>
    <row r="20" spans="1:6" s="8" customFormat="1" ht="21.75" customHeight="1">
      <c r="A20" s="41" t="s">
        <v>153</v>
      </c>
      <c r="B20" s="42" t="s">
        <v>154</v>
      </c>
      <c r="C20" s="43" t="s">
        <v>42</v>
      </c>
      <c r="D20" s="44">
        <f>D21+D22+D23</f>
        <v>231</v>
      </c>
      <c r="E20" s="44">
        <f>E21+E22+E23</f>
        <v>106</v>
      </c>
      <c r="F20" s="44">
        <f>F21+F22+F23</f>
        <v>125</v>
      </c>
    </row>
    <row r="21" spans="1:6" ht="21.75" customHeight="1">
      <c r="A21" s="28" t="s">
        <v>155</v>
      </c>
      <c r="B21" s="39" t="s">
        <v>156</v>
      </c>
      <c r="C21" s="40" t="s">
        <v>42</v>
      </c>
      <c r="D21" s="33">
        <f>E21+F21</f>
        <v>126</v>
      </c>
      <c r="E21" s="33">
        <v>58</v>
      </c>
      <c r="F21" s="33">
        <v>68</v>
      </c>
    </row>
    <row r="22" spans="1:6" ht="16.5">
      <c r="A22" s="28" t="s">
        <v>157</v>
      </c>
      <c r="B22" s="39" t="s">
        <v>158</v>
      </c>
      <c r="C22" s="40" t="s">
        <v>42</v>
      </c>
      <c r="D22" s="33">
        <f>E22+F22</f>
        <v>105</v>
      </c>
      <c r="E22" s="33">
        <v>48</v>
      </c>
      <c r="F22" s="33">
        <v>57</v>
      </c>
    </row>
    <row r="23" spans="1:6" ht="16.5">
      <c r="A23" s="28" t="s">
        <v>159</v>
      </c>
      <c r="B23" s="39" t="s">
        <v>160</v>
      </c>
      <c r="C23" s="40" t="s">
        <v>42</v>
      </c>
      <c r="D23" s="33">
        <f>E23+F23</f>
        <v>0</v>
      </c>
      <c r="E23" s="33"/>
      <c r="F23" s="33"/>
    </row>
    <row r="24" spans="1:6" ht="22.5" customHeight="1">
      <c r="A24" s="28" t="s">
        <v>161</v>
      </c>
      <c r="B24" s="45" t="s">
        <v>78</v>
      </c>
      <c r="C24" s="40" t="s">
        <v>42</v>
      </c>
      <c r="D24" s="33">
        <v>241</v>
      </c>
      <c r="E24" s="33">
        <v>135</v>
      </c>
      <c r="F24" s="33">
        <v>106</v>
      </c>
    </row>
    <row r="25" spans="1:6" ht="35.25" customHeight="1">
      <c r="A25" s="28" t="s">
        <v>162</v>
      </c>
      <c r="B25" s="45" t="s">
        <v>163</v>
      </c>
      <c r="C25" s="40" t="s">
        <v>42</v>
      </c>
      <c r="D25" s="33"/>
      <c r="E25" s="33"/>
      <c r="F25" s="33"/>
    </row>
    <row r="26" spans="1:6" ht="20.25" customHeight="1">
      <c r="A26" s="28" t="s">
        <v>164</v>
      </c>
      <c r="B26" s="45" t="s">
        <v>165</v>
      </c>
      <c r="C26" s="40" t="s">
        <v>42</v>
      </c>
      <c r="D26" s="33"/>
      <c r="E26" s="33"/>
      <c r="F26" s="33"/>
    </row>
    <row r="27" spans="1:6" s="11" customFormat="1" ht="18" customHeight="1">
      <c r="A27" s="34" t="s">
        <v>166</v>
      </c>
      <c r="B27" s="35" t="s">
        <v>167</v>
      </c>
      <c r="C27" s="36" t="s">
        <v>42</v>
      </c>
      <c r="D27" s="38">
        <f>D28+D32</f>
        <v>844</v>
      </c>
      <c r="E27" s="38">
        <v>392</v>
      </c>
      <c r="F27" s="38">
        <v>452</v>
      </c>
    </row>
    <row r="28" spans="1:6" ht="21.75" customHeight="1">
      <c r="A28" s="28" t="s">
        <v>168</v>
      </c>
      <c r="B28" s="45" t="s">
        <v>156</v>
      </c>
      <c r="C28" s="40" t="s">
        <v>42</v>
      </c>
      <c r="D28" s="33">
        <f>D29+D30+D31</f>
        <v>375</v>
      </c>
      <c r="E28" s="33">
        <f>E29+E30+E31</f>
        <v>174</v>
      </c>
      <c r="F28" s="33">
        <f>F29+F30+F31</f>
        <v>201</v>
      </c>
    </row>
    <row r="29" spans="1:6" ht="16.5">
      <c r="A29" s="28"/>
      <c r="B29" s="45" t="s">
        <v>169</v>
      </c>
      <c r="C29" s="40" t="s">
        <v>42</v>
      </c>
      <c r="D29" s="33">
        <f>E29+F29</f>
        <v>59</v>
      </c>
      <c r="E29" s="33">
        <v>32</v>
      </c>
      <c r="F29" s="33">
        <v>27</v>
      </c>
    </row>
    <row r="30" spans="1:6" ht="16.5">
      <c r="A30" s="28"/>
      <c r="B30" s="45" t="s">
        <v>170</v>
      </c>
      <c r="C30" s="40" t="s">
        <v>42</v>
      </c>
      <c r="D30" s="33">
        <f>E30+F30</f>
        <v>199</v>
      </c>
      <c r="E30" s="33">
        <v>87</v>
      </c>
      <c r="F30" s="33">
        <v>112</v>
      </c>
    </row>
    <row r="31" spans="1:6" ht="16.5">
      <c r="A31" s="28"/>
      <c r="B31" s="45" t="s">
        <v>172</v>
      </c>
      <c r="C31" s="40" t="s">
        <v>42</v>
      </c>
      <c r="D31" s="33">
        <f>E31+F31</f>
        <v>117</v>
      </c>
      <c r="E31" s="33">
        <v>55</v>
      </c>
      <c r="F31" s="33">
        <v>62</v>
      </c>
    </row>
    <row r="32" spans="1:6" ht="16.5">
      <c r="A32" s="28" t="s">
        <v>171</v>
      </c>
      <c r="B32" s="45" t="s">
        <v>180</v>
      </c>
      <c r="C32" s="40" t="s">
        <v>42</v>
      </c>
      <c r="D32" s="33">
        <f>D33+D34+D35</f>
        <v>469</v>
      </c>
      <c r="E32" s="33">
        <f>E33+E34+E35</f>
        <v>260</v>
      </c>
      <c r="F32" s="33">
        <f>F33+F34+F35</f>
        <v>209</v>
      </c>
    </row>
    <row r="33" spans="1:6" ht="16.5">
      <c r="A33" s="28"/>
      <c r="B33" s="45" t="s">
        <v>169</v>
      </c>
      <c r="C33" s="40" t="s">
        <v>42</v>
      </c>
      <c r="D33" s="33">
        <f>E33+F33</f>
        <v>54</v>
      </c>
      <c r="E33" s="33">
        <v>30</v>
      </c>
      <c r="F33" s="33">
        <v>24</v>
      </c>
    </row>
    <row r="34" spans="1:6" ht="16.5">
      <c r="A34" s="28"/>
      <c r="B34" s="45" t="s">
        <v>170</v>
      </c>
      <c r="C34" s="40" t="s">
        <v>42</v>
      </c>
      <c r="D34" s="33">
        <f>E34+F34</f>
        <v>291</v>
      </c>
      <c r="E34" s="33">
        <v>170</v>
      </c>
      <c r="F34" s="33">
        <v>121</v>
      </c>
    </row>
    <row r="35" spans="1:7" ht="16.5">
      <c r="A35" s="28"/>
      <c r="B35" s="45" t="s">
        <v>172</v>
      </c>
      <c r="C35" s="40" t="s">
        <v>42</v>
      </c>
      <c r="D35" s="33">
        <f>E35+F35</f>
        <v>124</v>
      </c>
      <c r="E35" s="33">
        <v>60</v>
      </c>
      <c r="F35" s="33">
        <v>64</v>
      </c>
      <c r="G35" s="19"/>
    </row>
    <row r="36" spans="1:7" ht="16.5">
      <c r="A36" s="20"/>
      <c r="B36" s="102"/>
      <c r="C36" s="103"/>
      <c r="D36" s="104"/>
      <c r="E36" s="104"/>
      <c r="F36" s="104"/>
      <c r="G36" s="19"/>
    </row>
    <row r="37" spans="1:7" ht="17.25" customHeight="1">
      <c r="A37" s="13"/>
      <c r="B37" s="14"/>
      <c r="C37" s="134" t="s">
        <v>201</v>
      </c>
      <c r="D37" s="134"/>
      <c r="E37" s="134"/>
      <c r="F37" s="134"/>
      <c r="G37" s="15"/>
    </row>
    <row r="38" spans="1:6" ht="18.75">
      <c r="A38" s="2"/>
      <c r="B38" s="4" t="s">
        <v>183</v>
      </c>
      <c r="C38" s="16"/>
      <c r="D38" s="16" t="s">
        <v>179</v>
      </c>
      <c r="E38" s="16"/>
      <c r="F38" s="16"/>
    </row>
    <row r="39" spans="1:5" ht="18.75">
      <c r="A39" s="1"/>
      <c r="B39" s="4"/>
      <c r="C39" s="4"/>
      <c r="D39" s="4"/>
      <c r="E39" s="4"/>
    </row>
    <row r="40" spans="1:5" ht="18.75">
      <c r="A40" s="1"/>
      <c r="B40" s="4"/>
      <c r="C40" s="4"/>
      <c r="D40" s="4"/>
      <c r="E40" s="4"/>
    </row>
    <row r="41" spans="2:5" ht="15.75">
      <c r="B41" s="4"/>
      <c r="C41" s="4"/>
      <c r="D41" s="4"/>
      <c r="E41" s="4"/>
    </row>
    <row r="42" spans="2:6" ht="15.75">
      <c r="B42" s="4"/>
      <c r="C42" s="4"/>
      <c r="D42" s="4"/>
      <c r="E42" s="4"/>
      <c r="F42" s="4"/>
    </row>
    <row r="43" spans="2:6" ht="15.75">
      <c r="B43" s="4"/>
      <c r="C43" s="4"/>
      <c r="D43" s="4"/>
      <c r="E43" s="4"/>
      <c r="F43" s="4"/>
    </row>
    <row r="44" spans="2:6" ht="15.75">
      <c r="B44" s="4"/>
      <c r="C44" s="4"/>
      <c r="D44" s="4"/>
      <c r="E44" s="4"/>
      <c r="F44" s="4"/>
    </row>
    <row r="45" spans="2:6" ht="15.75">
      <c r="B45" s="4"/>
      <c r="C45" s="4"/>
      <c r="D45" s="4"/>
      <c r="E45" s="4"/>
      <c r="F45" s="4"/>
    </row>
    <row r="46" spans="2:6" ht="15.75">
      <c r="B46" s="4"/>
      <c r="C46" s="4"/>
      <c r="D46" s="4"/>
      <c r="E46" s="4"/>
      <c r="F46" s="4"/>
    </row>
    <row r="47" spans="2:6" ht="15.75">
      <c r="B47" s="4"/>
      <c r="C47" s="4"/>
      <c r="D47" s="4"/>
      <c r="E47" s="4"/>
      <c r="F47" s="4"/>
    </row>
    <row r="48" spans="2:6" ht="15.75">
      <c r="B48" s="4"/>
      <c r="C48" s="4"/>
      <c r="D48" s="4"/>
      <c r="E48" s="4"/>
      <c r="F48" s="4"/>
    </row>
    <row r="49" spans="2:6" ht="15.75">
      <c r="B49" s="4"/>
      <c r="C49" s="4"/>
      <c r="D49" s="4"/>
      <c r="E49" s="4"/>
      <c r="F49" s="4"/>
    </row>
    <row r="50" spans="2:6" ht="15.75">
      <c r="B50" s="4"/>
      <c r="C50" s="4"/>
      <c r="D50" s="4"/>
      <c r="E50" s="4"/>
      <c r="F50" s="4"/>
    </row>
    <row r="51" spans="2:6" ht="15.75">
      <c r="B51" s="4"/>
      <c r="C51" s="4"/>
      <c r="D51" s="4"/>
      <c r="E51" s="4"/>
      <c r="F51" s="4"/>
    </row>
    <row r="52" spans="2:6" ht="15.75">
      <c r="B52" s="4"/>
      <c r="C52" s="4"/>
      <c r="D52" s="4"/>
      <c r="E52" s="4"/>
      <c r="F52" s="4"/>
    </row>
    <row r="53" spans="2:6" ht="15.75">
      <c r="B53" s="4"/>
      <c r="C53" s="4"/>
      <c r="D53" s="4"/>
      <c r="E53" s="4"/>
      <c r="F53" s="4"/>
    </row>
    <row r="54" spans="2:6" ht="15.75">
      <c r="B54" s="4"/>
      <c r="C54" s="4"/>
      <c r="D54" s="4"/>
      <c r="E54" s="4"/>
      <c r="F54" s="4"/>
    </row>
    <row r="55" spans="2:6" ht="15.75">
      <c r="B55" s="4"/>
      <c r="C55" s="4"/>
      <c r="D55" s="4"/>
      <c r="E55" s="4"/>
      <c r="F55" s="4"/>
    </row>
    <row r="56" spans="2:6" ht="15.75">
      <c r="B56" s="4"/>
      <c r="C56" s="4"/>
      <c r="D56" s="4"/>
      <c r="E56" s="4"/>
      <c r="F56" s="4"/>
    </row>
    <row r="57" spans="2:6" ht="15.75">
      <c r="B57" s="4"/>
      <c r="C57" s="4"/>
      <c r="D57" s="4"/>
      <c r="E57" s="4"/>
      <c r="F57" s="4"/>
    </row>
    <row r="58" spans="2:6" ht="15.75">
      <c r="B58" s="4"/>
      <c r="C58" s="4"/>
      <c r="D58" s="4"/>
      <c r="E58" s="4"/>
      <c r="F58" s="4"/>
    </row>
    <row r="59" spans="2:6" ht="15.75">
      <c r="B59" s="4"/>
      <c r="C59" s="4"/>
      <c r="D59" s="4"/>
      <c r="E59" s="4"/>
      <c r="F59" s="4"/>
    </row>
    <row r="60" spans="2:6" ht="15.75">
      <c r="B60" s="4"/>
      <c r="C60" s="4"/>
      <c r="D60" s="4"/>
      <c r="E60" s="4"/>
      <c r="F60" s="4"/>
    </row>
    <row r="61" spans="2:6" ht="15.75">
      <c r="B61" s="4"/>
      <c r="C61" s="4"/>
      <c r="D61" s="4"/>
      <c r="E61" s="4"/>
      <c r="F61" s="4"/>
    </row>
    <row r="62" spans="2:6" ht="15.75">
      <c r="B62" s="4"/>
      <c r="C62" s="4"/>
      <c r="D62" s="4"/>
      <c r="E62" s="4"/>
      <c r="F62" s="4"/>
    </row>
    <row r="63" spans="2:6" ht="15.75">
      <c r="B63" s="4"/>
      <c r="C63" s="4"/>
      <c r="D63" s="4"/>
      <c r="E63" s="4"/>
      <c r="F63" s="4"/>
    </row>
    <row r="64" spans="2:6" ht="15.75">
      <c r="B64" s="4"/>
      <c r="C64" s="4"/>
      <c r="D64" s="4"/>
      <c r="E64" s="4"/>
      <c r="F64" s="4"/>
    </row>
    <row r="65" spans="2:6" ht="15.75">
      <c r="B65" s="4"/>
      <c r="C65" s="4"/>
      <c r="D65" s="4"/>
      <c r="E65" s="4"/>
      <c r="F65" s="4"/>
    </row>
    <row r="66" spans="2:6" ht="15.75">
      <c r="B66" s="4"/>
      <c r="C66" s="4"/>
      <c r="D66" s="4"/>
      <c r="E66" s="4"/>
      <c r="F66" s="4"/>
    </row>
    <row r="67" spans="2:6" ht="15.75">
      <c r="B67" s="4"/>
      <c r="C67" s="4"/>
      <c r="D67" s="4"/>
      <c r="E67" s="4"/>
      <c r="F67" s="4"/>
    </row>
    <row r="68" spans="2:6" ht="15.75">
      <c r="B68" s="4"/>
      <c r="C68" s="4"/>
      <c r="D68" s="4"/>
      <c r="E68" s="4"/>
      <c r="F68" s="4"/>
    </row>
    <row r="69" spans="2:6" ht="15.75">
      <c r="B69" s="4"/>
      <c r="C69" s="4"/>
      <c r="D69" s="4"/>
      <c r="E69" s="4"/>
      <c r="F69" s="4"/>
    </row>
    <row r="70" spans="2:6" ht="15.75">
      <c r="B70" s="4"/>
      <c r="C70" s="4"/>
      <c r="D70" s="4"/>
      <c r="E70" s="4"/>
      <c r="F70" s="4"/>
    </row>
    <row r="71" spans="2:6" ht="15.75">
      <c r="B71" s="4"/>
      <c r="C71" s="4"/>
      <c r="D71" s="4"/>
      <c r="E71" s="4"/>
      <c r="F71" s="4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  <row r="80" spans="2:6" ht="15.75">
      <c r="B80" s="4"/>
      <c r="C80" s="4"/>
      <c r="D80" s="4"/>
      <c r="E80" s="4"/>
      <c r="F80" s="4"/>
    </row>
    <row r="81" spans="2:6" ht="15.75">
      <c r="B81" s="4"/>
      <c r="C81" s="4"/>
      <c r="D81" s="4"/>
      <c r="E81" s="4"/>
      <c r="F81" s="4"/>
    </row>
    <row r="82" spans="2:6" ht="15.75">
      <c r="B82" s="4"/>
      <c r="C82" s="4"/>
      <c r="D82" s="4"/>
      <c r="E82" s="4"/>
      <c r="F82" s="4"/>
    </row>
    <row r="83" spans="2:6" ht="15.75">
      <c r="B83" s="4"/>
      <c r="C83" s="4"/>
      <c r="D83" s="4"/>
      <c r="E83" s="4"/>
      <c r="F83" s="4"/>
    </row>
    <row r="84" spans="2:6" ht="15.75">
      <c r="B84" s="4"/>
      <c r="C84" s="4"/>
      <c r="D84" s="4"/>
      <c r="E84" s="4"/>
      <c r="F84" s="4"/>
    </row>
    <row r="85" spans="2:6" ht="15.75">
      <c r="B85" s="4"/>
      <c r="C85" s="4"/>
      <c r="D85" s="4"/>
      <c r="E85" s="4"/>
      <c r="F85" s="4"/>
    </row>
    <row r="86" spans="2:6" ht="15.75">
      <c r="B86" s="4"/>
      <c r="C86" s="4"/>
      <c r="D86" s="4"/>
      <c r="E86" s="4"/>
      <c r="F86" s="4"/>
    </row>
    <row r="87" spans="2:6" ht="15.75">
      <c r="B87" s="4"/>
      <c r="C87" s="4"/>
      <c r="D87" s="4"/>
      <c r="E87" s="4"/>
      <c r="F87" s="4"/>
    </row>
    <row r="88" spans="2:6" ht="15.75">
      <c r="B88" s="4"/>
      <c r="C88" s="4"/>
      <c r="D88" s="4"/>
      <c r="E88" s="4"/>
      <c r="F88" s="4"/>
    </row>
    <row r="89" spans="2:6" ht="15.75">
      <c r="B89" s="4"/>
      <c r="C89" s="4"/>
      <c r="D89" s="4"/>
      <c r="E89" s="4"/>
      <c r="F89" s="4"/>
    </row>
    <row r="90" spans="2:6" ht="15.75">
      <c r="B90" s="4"/>
      <c r="C90" s="4"/>
      <c r="D90" s="4"/>
      <c r="E90" s="4"/>
      <c r="F90" s="4"/>
    </row>
    <row r="91" spans="2:6" ht="15.75">
      <c r="B91" s="4"/>
      <c r="C91" s="4"/>
      <c r="D91" s="4"/>
      <c r="E91" s="4"/>
      <c r="F91" s="4"/>
    </row>
    <row r="92" spans="2:6" ht="15.75">
      <c r="B92" s="4"/>
      <c r="C92" s="4"/>
      <c r="D92" s="4"/>
      <c r="E92" s="4"/>
      <c r="F92" s="4"/>
    </row>
    <row r="93" spans="2:6" ht="15.75">
      <c r="B93" s="4"/>
      <c r="C93" s="4"/>
      <c r="D93" s="4"/>
      <c r="E93" s="4"/>
      <c r="F93" s="4"/>
    </row>
    <row r="94" spans="2:6" ht="15.75">
      <c r="B94" s="4"/>
      <c r="C94" s="4"/>
      <c r="D94" s="4"/>
      <c r="E94" s="4"/>
      <c r="F94" s="4"/>
    </row>
    <row r="95" spans="2:6" ht="15.75">
      <c r="B95" s="4"/>
      <c r="C95" s="4"/>
      <c r="D95" s="4"/>
      <c r="E95" s="4"/>
      <c r="F95" s="4"/>
    </row>
    <row r="96" spans="2:6" ht="15.75">
      <c r="B96" s="4"/>
      <c r="C96" s="4"/>
      <c r="D96" s="4"/>
      <c r="E96" s="4"/>
      <c r="F96" s="4"/>
    </row>
    <row r="97" spans="2:6" ht="15.75">
      <c r="B97" s="4"/>
      <c r="C97" s="4"/>
      <c r="D97" s="4"/>
      <c r="E97" s="4"/>
      <c r="F97" s="4"/>
    </row>
    <row r="98" spans="2:6" ht="15.75">
      <c r="B98" s="4"/>
      <c r="C98" s="4"/>
      <c r="D98" s="4"/>
      <c r="E98" s="4"/>
      <c r="F98" s="4"/>
    </row>
    <row r="99" spans="2:6" ht="15.75">
      <c r="B99" s="4"/>
      <c r="C99" s="4"/>
      <c r="D99" s="4"/>
      <c r="E99" s="4"/>
      <c r="F99" s="4"/>
    </row>
    <row r="100" spans="2:6" ht="15.75">
      <c r="B100" s="4"/>
      <c r="C100" s="4"/>
      <c r="D100" s="4"/>
      <c r="E100" s="4"/>
      <c r="F100" s="4"/>
    </row>
    <row r="101" spans="2:6" ht="15.75">
      <c r="B101" s="4"/>
      <c r="C101" s="4"/>
      <c r="D101" s="4"/>
      <c r="E101" s="4"/>
      <c r="F101" s="4"/>
    </row>
    <row r="102" spans="2:6" ht="15.75">
      <c r="B102" s="4"/>
      <c r="C102" s="4"/>
      <c r="D102" s="4"/>
      <c r="E102" s="4"/>
      <c r="F102" s="4"/>
    </row>
    <row r="103" spans="2:6" ht="15.75">
      <c r="B103" s="4"/>
      <c r="C103" s="4"/>
      <c r="D103" s="4"/>
      <c r="E103" s="4"/>
      <c r="F103" s="4"/>
    </row>
    <row r="104" spans="2:6" ht="15.75">
      <c r="B104" s="4"/>
      <c r="C104" s="4"/>
      <c r="D104" s="4"/>
      <c r="E104" s="4"/>
      <c r="F104" s="4"/>
    </row>
    <row r="105" spans="2:6" ht="15.75">
      <c r="B105" s="4"/>
      <c r="C105" s="4"/>
      <c r="D105" s="4"/>
      <c r="E105" s="4"/>
      <c r="F105" s="4"/>
    </row>
    <row r="106" spans="2:6" ht="15.75">
      <c r="B106" s="4"/>
      <c r="C106" s="4"/>
      <c r="D106" s="4"/>
      <c r="E106" s="4"/>
      <c r="F106" s="4"/>
    </row>
    <row r="107" spans="2:6" ht="15.75">
      <c r="B107" s="4"/>
      <c r="C107" s="4"/>
      <c r="D107" s="4"/>
      <c r="E107" s="4"/>
      <c r="F107" s="4"/>
    </row>
    <row r="108" spans="2:6" ht="15.75">
      <c r="B108" s="4"/>
      <c r="C108" s="4"/>
      <c r="D108" s="4"/>
      <c r="E108" s="4"/>
      <c r="F108" s="4"/>
    </row>
    <row r="109" spans="2:6" ht="15.75">
      <c r="B109" s="4"/>
      <c r="C109" s="4"/>
      <c r="D109" s="4"/>
      <c r="E109" s="4"/>
      <c r="F109" s="4"/>
    </row>
    <row r="110" spans="2:6" ht="15.75">
      <c r="B110" s="4"/>
      <c r="C110" s="4"/>
      <c r="D110" s="4"/>
      <c r="E110" s="4"/>
      <c r="F110" s="4"/>
    </row>
    <row r="111" spans="2:6" ht="15.75">
      <c r="B111" s="4"/>
      <c r="C111" s="4"/>
      <c r="D111" s="4"/>
      <c r="E111" s="4"/>
      <c r="F111" s="4"/>
    </row>
    <row r="112" spans="2:6" ht="15.75">
      <c r="B112" s="4"/>
      <c r="C112" s="4"/>
      <c r="D112" s="4"/>
      <c r="E112" s="4"/>
      <c r="F112" s="4"/>
    </row>
    <row r="113" spans="2:6" ht="15.75">
      <c r="B113" s="4"/>
      <c r="C113" s="4"/>
      <c r="D113" s="4"/>
      <c r="E113" s="4"/>
      <c r="F113" s="4"/>
    </row>
    <row r="114" spans="2:6" ht="15.75">
      <c r="B114" s="4"/>
      <c r="C114" s="4"/>
      <c r="D114" s="4"/>
      <c r="E114" s="4"/>
      <c r="F114" s="4"/>
    </row>
    <row r="115" spans="2:6" ht="15.75">
      <c r="B115" s="4"/>
      <c r="C115" s="4"/>
      <c r="D115" s="4"/>
      <c r="E115" s="4"/>
      <c r="F115" s="4"/>
    </row>
  </sheetData>
  <mergeCells count="10">
    <mergeCell ref="C37:F37"/>
    <mergeCell ref="B6:B7"/>
    <mergeCell ref="C6:C7"/>
    <mergeCell ref="E1:F1"/>
    <mergeCell ref="D6:D7"/>
    <mergeCell ref="E6:F6"/>
    <mergeCell ref="A3:F3"/>
    <mergeCell ref="A4:F4"/>
    <mergeCell ref="A5:F5"/>
    <mergeCell ref="A6:A7"/>
  </mergeCells>
  <printOptions/>
  <pageMargins left="0.25" right="0.2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User</cp:lastModifiedBy>
  <cp:lastPrinted>2016-06-04T14:07:34Z</cp:lastPrinted>
  <dcterms:created xsi:type="dcterms:W3CDTF">2015-05-13T09:21:40Z</dcterms:created>
  <dcterms:modified xsi:type="dcterms:W3CDTF">2017-03-27T02:18:01Z</dcterms:modified>
  <cp:category/>
  <cp:version/>
  <cp:contentType/>
  <cp:contentStatus/>
</cp:coreProperties>
</file>