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QUÀ TW" sheetId="1" r:id="rId1"/>
    <sheet name="tỉnh" sheetId="2" r:id="rId2"/>
    <sheet name="quà huyện" sheetId="3" r:id="rId3"/>
    <sheet name="huyện 2" sheetId="4" r:id="rId4"/>
    <sheet name="CÁC NGUỒN QUÀ KHÁC" sheetId="5" r:id="rId5"/>
  </sheets>
  <definedNames/>
  <calcPr fullCalcOnLoad="1"/>
</workbook>
</file>

<file path=xl/sharedStrings.xml><?xml version="1.0" encoding="utf-8"?>
<sst xmlns="http://schemas.openxmlformats.org/spreadsheetml/2006/main" count="181" uniqueCount="155">
  <si>
    <t>Đối tượng</t>
  </si>
  <si>
    <t>Bà mẹ VNAH</t>
  </si>
  <si>
    <t>Thương binh,Bệnh binh, CĐHH 81% trở lên</t>
  </si>
  <si>
    <t>Thân nhân LS định suất nuôi dưỡng</t>
  </si>
  <si>
    <t>Thân nhân 2 LS đang hưởng trợ cấp hàng tháng</t>
  </si>
  <si>
    <t>CĐHH dưới 81%</t>
  </si>
  <si>
    <t>Thân nhân Liệt sĩ</t>
  </si>
  <si>
    <t>Cam Thủy</t>
  </si>
  <si>
    <t>Cam Tuyền</t>
  </si>
  <si>
    <t>Cam Hiếu</t>
  </si>
  <si>
    <t>Cam Thành</t>
  </si>
  <si>
    <t>Cam Chính</t>
  </si>
  <si>
    <t>Cam Nghĩa</t>
  </si>
  <si>
    <t>Thị trấn Cam Lộ</t>
  </si>
  <si>
    <t>TT</t>
  </si>
  <si>
    <t>TỔNG CỘNG</t>
  </si>
  <si>
    <t>TỔNG</t>
  </si>
  <si>
    <t>UBND HUYỆN CAM LỘ</t>
  </si>
  <si>
    <t>PHÒNG LAO ĐỘNG- TB VÀ XH</t>
  </si>
  <si>
    <t>thờ cúng ls</t>
  </si>
  <si>
    <t>TỔNG CỘNG</t>
  </si>
  <si>
    <t>THÀNH TIỀN</t>
  </si>
  <si>
    <t>II</t>
  </si>
  <si>
    <t>I</t>
  </si>
  <si>
    <t>TỔNG CỘNG I + II</t>
  </si>
  <si>
    <t>Thanh An</t>
  </si>
  <si>
    <t xml:space="preserve"> Mức 600,000 đồng</t>
  </si>
  <si>
    <t xml:space="preserve"> Mức 300.000 đồng</t>
  </si>
  <si>
    <t>Thương binh, bb dưới 81%</t>
  </si>
  <si>
    <r>
      <t>UBND HUYỆN CAM LỘ</t>
    </r>
    <r>
      <rPr>
        <sz val="14"/>
        <rFont val="Times New Roman"/>
        <family val="1"/>
      </rPr>
      <t xml:space="preserve">                      </t>
    </r>
    <r>
      <rPr>
        <b/>
        <sz val="14"/>
        <rFont val="Times New Roman"/>
        <family val="1"/>
      </rPr>
      <t>CỘNG HÒA XÃ HỘI CHỦ NGHĨA VIỆT NAM</t>
    </r>
  </si>
  <si>
    <t>PHÒNG LĐ – TB&amp;XH                                              Độc lập- Tự do- Hạnh phúc</t>
  </si>
  <si>
    <t>DANH SÁCH ĐỀ NGHỊ LÃNH ĐẠO HUYỆN THĂM VÀ TẶNG QUÀ</t>
  </si>
  <si>
    <t>Nhân dịp kỷ niệm 74 năm ngày Thương binh - Liệt sĩ (27/7/1947- 27/7/2021)</t>
  </si>
  <si>
    <t>Họ và tên</t>
  </si>
  <si>
    <t>Năm sinh</t>
  </si>
  <si>
    <t>Hiện ở</t>
  </si>
  <si>
    <t>Ghi chú</t>
  </si>
  <si>
    <t>Cán bộ Tiền khởi nghĩa</t>
  </si>
  <si>
    <t>Nguyễn Công Đoàn</t>
  </si>
  <si>
    <t>Cam Phú 1, Cam Thành</t>
  </si>
  <si>
    <t>Nguyễn Tiến Giang</t>
  </si>
  <si>
    <t>An Hưng, Thị trấn Cam Lộ</t>
  </si>
  <si>
    <t>Thắp hương 2 Liệt sĩ của Đoàn KT QP 337 hy sinh</t>
  </si>
  <si>
    <t>Liệt sĩ Lê Văn Quế</t>
  </si>
  <si>
    <t>Tân Trang, Cam Thành</t>
  </si>
  <si>
    <t>Liệt sĩ Lê Tuấn Anh</t>
  </si>
  <si>
    <t>Phường Cội, Cam Thành</t>
  </si>
  <si>
    <t xml:space="preserve">III </t>
  </si>
  <si>
    <t>Gia đình chính sách NCC</t>
  </si>
  <si>
    <t>Nguyễn Thị Duyên</t>
  </si>
  <si>
    <t>Bảng Sơn, Cam Nghĩa</t>
  </si>
  <si>
    <t>Vợ liệt sỹ Trần Văn Châu</t>
  </si>
  <si>
    <t>Trần Thị Thời</t>
  </si>
  <si>
    <t>Bảng Đông, Cam Nghĩa</t>
  </si>
  <si>
    <t>Người HĐKC bị nhiễm CĐHH</t>
  </si>
  <si>
    <t>Nguyễn Tiến Lưu</t>
  </si>
  <si>
    <t>Quật Xá, Cam Thành</t>
  </si>
  <si>
    <t>HĐKC</t>
  </si>
  <si>
    <t>Nguyễn Văn Viên</t>
  </si>
  <si>
    <t>An Phước, Cam Thành</t>
  </si>
  <si>
    <t>TNLS</t>
  </si>
  <si>
    <t>Lương Thị Thủy</t>
  </si>
  <si>
    <t>Nam Hiếu, Cam Hiếu</t>
  </si>
  <si>
    <t>TB</t>
  </si>
  <si>
    <t>Hoàng Thị Lý</t>
  </si>
  <si>
    <t>Bích Giang, Cam Hiếu</t>
  </si>
  <si>
    <t>Mẹ liệt sỹ Lê Anh Dũng</t>
  </si>
  <si>
    <t>Nguyễn Ngọc Toản</t>
  </si>
  <si>
    <t>Đoàn Kết,  Cam Chính</t>
  </si>
  <si>
    <t>CĐHH</t>
  </si>
  <si>
    <t>Trần Thị Hòa</t>
  </si>
  <si>
    <t>Đoàn Kết, Cam Chính</t>
  </si>
  <si>
    <t>TB, VLS, CC</t>
  </si>
  <si>
    <t>Phạm Thị Chuối</t>
  </si>
  <si>
    <t>Phú Hậu, Thanh An</t>
  </si>
  <si>
    <t>Con đẻ LS Phạm Cội</t>
  </si>
  <si>
    <t>Phạm Xuân Cội</t>
  </si>
  <si>
    <t>An Bình, Thanh An</t>
  </si>
  <si>
    <t>Bệnh binh</t>
  </si>
  <si>
    <t>Thái Thị Lài</t>
  </si>
  <si>
    <t>KP3, TT Cam Lộ</t>
  </si>
  <si>
    <t>Con đẻ LS Thái Tăng Tần</t>
  </si>
  <si>
    <t>Võ Thị Đào</t>
  </si>
  <si>
    <t>KP2, TT Cam Lộ</t>
  </si>
  <si>
    <t>Con đẻ LS V õ Thanh Địch</t>
  </si>
  <si>
    <t xml:space="preserve">Lê Thị Lý </t>
  </si>
  <si>
    <t>An Thái, Cam Tuyền</t>
  </si>
  <si>
    <t>Nhiễm CĐHH</t>
  </si>
  <si>
    <t>Đổ Thị Quy</t>
  </si>
  <si>
    <t>Tân Quang, Cam Tuyền</t>
  </si>
  <si>
    <t>Nhiểm CĐHH</t>
  </si>
  <si>
    <t>Lê Tiến</t>
  </si>
  <si>
    <t>Lâm Lang 2, Cam Thủy</t>
  </si>
  <si>
    <t>Bố LS Lê Thìn</t>
  </si>
  <si>
    <t>Lê Thị Hựu</t>
  </si>
  <si>
    <t>Cam Vũ 2, Cam Thủy</t>
  </si>
  <si>
    <t>TB 4/4</t>
  </si>
  <si>
    <t xml:space="preserve">                       </t>
  </si>
  <si>
    <r>
      <t xml:space="preserve">                                           </t>
    </r>
    <r>
      <rPr>
        <b/>
        <sz val="14"/>
        <rFont val="Times New Roman"/>
        <family val="1"/>
      </rPr>
      <t xml:space="preserve">    TRƯỞNG PHÒNG</t>
    </r>
  </si>
  <si>
    <t xml:space="preserve">                                                                                              </t>
  </si>
  <si>
    <r>
      <t xml:space="preserve">   </t>
    </r>
    <r>
      <rPr>
        <b/>
        <sz val="14"/>
        <rFont val="Times New Roman"/>
        <family val="1"/>
      </rPr>
      <t xml:space="preserve"> </t>
    </r>
  </si>
  <si>
    <t>XÉT DUYỆT CỦA UBND HUYỆN</t>
  </si>
  <si>
    <t>LOẠI ĐỐI TƯỢNG</t>
  </si>
  <si>
    <t>MỨC QUÀ</t>
  </si>
  <si>
    <t>CAM THÀNH</t>
  </si>
  <si>
    <t>CAM CHÍNH</t>
  </si>
  <si>
    <t>CAM NGHĨA</t>
  </si>
  <si>
    <t>CAM HIẾU</t>
  </si>
  <si>
    <t>CAM TUYỀN</t>
  </si>
  <si>
    <t>TT CAM LỘ</t>
  </si>
  <si>
    <t>CAM THỦY</t>
  </si>
  <si>
    <t xml:space="preserve">TỔNG CỘNG </t>
  </si>
  <si>
    <t>số 
người</t>
  </si>
  <si>
    <t>số tiền</t>
  </si>
  <si>
    <t>số người</t>
  </si>
  <si>
    <t xml:space="preserve">TỔNG 
SỐ NGƯỜI </t>
  </si>
  <si>
    <t>TỔNG TIỀN</t>
  </si>
  <si>
    <t>THÂN NHÂN THỜ BẰNG
 BÀ MẸ VNAH</t>
  </si>
  <si>
    <t>QUÀ ĐỐI VỚI THÂN NHÂN THỜ BẰNG BMVNAH HUYỆN THĂM</t>
  </si>
  <si>
    <t>THANH AN</t>
  </si>
  <si>
    <t>UBND HUYỆN CAM LỘ              CỘNG HÒA XÃ HỘI CHỦ NGHĨA VIỆT NAM</t>
  </si>
  <si>
    <t>PHÒNG LAO ĐỘNG – TB&amp;XH</t>
  </si>
  <si>
    <r>
      <t xml:space="preserve">                 </t>
    </r>
    <r>
      <rPr>
        <b/>
        <sz val="14"/>
        <rFont val="Times New Roman"/>
        <family val="1"/>
      </rPr>
      <t>Độc lập- Tự do- Hạnh phúc</t>
    </r>
  </si>
  <si>
    <t xml:space="preserve">       </t>
  </si>
  <si>
    <t>DANH SÁCH ĐỀ NGHỊ LÃNH ĐẠO TỈNH THĂM VÀ TẶNG QUÀ</t>
  </si>
  <si>
    <t>Nhân dịp 74 năm ngày Thương binh - liệt sĩ</t>
  </si>
  <si>
    <t>Nguyễn Đình Khai</t>
  </si>
  <si>
    <t>Kim Đâu, Thanh An, Cam Lộ</t>
  </si>
  <si>
    <t>Thương binh 4/4/ (30%)</t>
  </si>
  <si>
    <t>Nguyễn Thị Táo</t>
  </si>
  <si>
    <t>An Bình, Thanh An, Cam Lộ</t>
  </si>
  <si>
    <t>Vợ LS Nguyễn Xuân Ưu</t>
  </si>
  <si>
    <r>
      <t xml:space="preserve">                                                                 </t>
    </r>
    <r>
      <rPr>
        <i/>
        <sz val="14"/>
        <rFont val="Times New Roman"/>
        <family val="1"/>
      </rPr>
      <t>Cam Lộ, ngày  5   tháng 7 năm 2021</t>
    </r>
  </si>
  <si>
    <r>
      <t xml:space="preserve">                                                                                     </t>
    </r>
    <r>
      <rPr>
        <b/>
        <sz val="14"/>
        <rFont val="Times New Roman"/>
        <family val="1"/>
      </rPr>
      <t xml:space="preserve">TRƯỞNG PHÒNG                              </t>
    </r>
  </si>
  <si>
    <r>
      <t xml:space="preserve">        </t>
    </r>
    <r>
      <rPr>
        <b/>
        <sz val="14"/>
        <rFont val="Times New Roman"/>
        <family val="1"/>
      </rPr>
      <t>Lê Văn Vĩnh</t>
    </r>
  </si>
  <si>
    <t>Tạ Thị Hồng Phấn</t>
  </si>
  <si>
    <t>Khu phố An Hưng, TT Cam Lộ, Cam Lộ</t>
  </si>
  <si>
    <t xml:space="preserve">Thương binh 1/4 </t>
  </si>
  <si>
    <t>Nguyễn Thị Huê</t>
  </si>
  <si>
    <t>Bích Giang, Cam Hiếu, Cam Lộ</t>
  </si>
  <si>
    <t>Thương binh 1/4</t>
  </si>
  <si>
    <t>STT</t>
  </si>
  <si>
    <t>NGUỒN</t>
  </si>
  <si>
    <t>SUẤT</t>
  </si>
  <si>
    <t>THÀNH TIỀN</t>
  </si>
  <si>
    <t>GHI CHÚ</t>
  </si>
  <si>
    <t>QUÂN ĐOÀN 1</t>
  </si>
  <si>
    <t>kèm 1 quạt</t>
  </si>
  <si>
    <t>hội hỗ trợ gia đình
 liệt sĩ Việt nam</t>
  </si>
  <si>
    <t>trị giá</t>
  </si>
  <si>
    <t>câu lạc bộ 
tình người</t>
  </si>
  <si>
    <t>hội đông y
 huyện Cam Lộ</t>
  </si>
  <si>
    <t>tổng cộng</t>
  </si>
  <si>
    <t xml:space="preserve">500.000 tiền mặt và 100.000 quà </t>
  </si>
  <si>
    <t>TC chung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</si>
</sst>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Cambria"/>
      <family val="1"/>
    </font>
    <font>
      <sz val="12"/>
      <color indexed="8"/>
      <name val=".VnTime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mbria"/>
      <family val="1"/>
    </font>
    <font>
      <sz val="12"/>
      <color rgb="FF0D0D0D"/>
      <name val="Cambria"/>
      <family val="1"/>
    </font>
    <font>
      <sz val="12"/>
      <color rgb="FF000000"/>
      <name val=".VnTime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3" fontId="58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12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41" fontId="0" fillId="35" borderId="10" xfId="0" applyNumberFormat="1" applyFill="1" applyBorder="1" applyAlignment="1">
      <alignment/>
    </xf>
    <xf numFmtId="41" fontId="1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65" fillId="0" borderId="0" xfId="0" applyNumberFormat="1" applyFont="1" applyAlignment="1">
      <alignment horizontal="right"/>
    </xf>
    <xf numFmtId="41" fontId="5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2</xdr:row>
      <xdr:rowOff>66675</xdr:rowOff>
    </xdr:from>
    <xdr:to>
      <xdr:col>4</xdr:col>
      <xdr:colOff>857250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3543300" y="5429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19050</xdr:rowOff>
    </xdr:from>
    <xdr:to>
      <xdr:col>2</xdr:col>
      <xdr:colOff>400050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133350" y="4953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2</xdr:row>
      <xdr:rowOff>38100</xdr:rowOff>
    </xdr:from>
    <xdr:to>
      <xdr:col>5</xdr:col>
      <xdr:colOff>647700</xdr:colOff>
      <xdr:row>2</xdr:row>
      <xdr:rowOff>38100</xdr:rowOff>
    </xdr:to>
    <xdr:sp>
      <xdr:nvSpPr>
        <xdr:cNvPr id="1" name="Line 3"/>
        <xdr:cNvSpPr>
          <a:spLocks/>
        </xdr:cNvSpPr>
      </xdr:nvSpPr>
      <xdr:spPr>
        <a:xfrm>
          <a:off x="4286250" y="5143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95250</xdr:rowOff>
    </xdr:from>
    <xdr:to>
      <xdr:col>5</xdr:col>
      <xdr:colOff>571500</xdr:colOff>
      <xdr:row>7</xdr:row>
      <xdr:rowOff>95250</xdr:rowOff>
    </xdr:to>
    <xdr:sp>
      <xdr:nvSpPr>
        <xdr:cNvPr id="2" name="Line 1"/>
        <xdr:cNvSpPr>
          <a:spLocks/>
        </xdr:cNvSpPr>
      </xdr:nvSpPr>
      <xdr:spPr>
        <a:xfrm>
          <a:off x="685800" y="1685925"/>
          <a:ext cx="526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38100</xdr:rowOff>
    </xdr:from>
    <xdr:to>
      <xdr:col>1</xdr:col>
      <xdr:colOff>1200150</xdr:colOff>
      <xdr:row>2</xdr:row>
      <xdr:rowOff>47625</xdr:rowOff>
    </xdr:to>
    <xdr:sp>
      <xdr:nvSpPr>
        <xdr:cNvPr id="3" name="Line 2"/>
        <xdr:cNvSpPr>
          <a:spLocks/>
        </xdr:cNvSpPr>
      </xdr:nvSpPr>
      <xdr:spPr>
        <a:xfrm flipV="1">
          <a:off x="114300" y="514350"/>
          <a:ext cx="1695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4">
      <selection activeCell="L20" sqref="L20:L21"/>
    </sheetView>
  </sheetViews>
  <sheetFormatPr defaultColWidth="9.140625" defaultRowHeight="12.75"/>
  <cols>
    <col min="1" max="1" width="5.28125" style="1" customWidth="1"/>
    <col min="2" max="2" width="20.00390625" style="1" customWidth="1"/>
    <col min="3" max="3" width="12.140625" style="18" customWidth="1"/>
    <col min="4" max="4" width="10.140625" style="15" bestFit="1" customWidth="1"/>
    <col min="5" max="5" width="10.421875" style="27" customWidth="1"/>
    <col min="6" max="6" width="10.57421875" style="18" customWidth="1"/>
    <col min="7" max="7" width="10.8515625" style="18" customWidth="1"/>
    <col min="8" max="9" width="10.421875" style="18" customWidth="1"/>
    <col min="10" max="10" width="10.140625" style="27" bestFit="1" customWidth="1"/>
    <col min="11" max="11" width="16.140625" style="8" customWidth="1"/>
    <col min="12" max="12" width="15.28125" style="1" customWidth="1"/>
    <col min="13" max="16384" width="9.140625" style="1" customWidth="1"/>
  </cols>
  <sheetData>
    <row r="1" ht="12.75">
      <c r="B1" s="7" t="s">
        <v>17</v>
      </c>
    </row>
    <row r="2" spans="2:10" ht="12.75">
      <c r="B2" s="7" t="s">
        <v>18</v>
      </c>
      <c r="D2" s="86"/>
      <c r="E2" s="86"/>
      <c r="F2" s="86"/>
      <c r="G2" s="86"/>
      <c r="H2" s="86"/>
      <c r="I2" s="86"/>
      <c r="J2" s="86"/>
    </row>
    <row r="3" spans="4:12" ht="12.75">
      <c r="D3" s="85"/>
      <c r="E3" s="85"/>
      <c r="F3" s="85"/>
      <c r="G3" s="85"/>
      <c r="H3" s="85"/>
      <c r="I3" s="85"/>
      <c r="J3" s="85"/>
      <c r="K3" s="85"/>
      <c r="L3" s="85"/>
    </row>
    <row r="4" spans="1:12" ht="45" customHeight="1">
      <c r="A4" s="2" t="s">
        <v>14</v>
      </c>
      <c r="B4" s="5" t="s">
        <v>0</v>
      </c>
      <c r="C4" s="24" t="s">
        <v>25</v>
      </c>
      <c r="D4" s="19" t="s">
        <v>7</v>
      </c>
      <c r="E4" s="28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28" t="s">
        <v>13</v>
      </c>
      <c r="K4" s="2" t="s">
        <v>15</v>
      </c>
      <c r="L4" s="1" t="s">
        <v>154</v>
      </c>
    </row>
    <row r="5" spans="1:11" ht="24.75" customHeight="1">
      <c r="A5" s="9" t="s">
        <v>23</v>
      </c>
      <c r="B5" s="5" t="s">
        <v>26</v>
      </c>
      <c r="C5" s="25"/>
      <c r="D5" s="16"/>
      <c r="E5" s="29"/>
      <c r="F5" s="20"/>
      <c r="G5" s="20"/>
      <c r="H5" s="20"/>
      <c r="I5" s="20"/>
      <c r="J5" s="29"/>
      <c r="K5" s="6"/>
    </row>
    <row r="6" spans="1:11" ht="27.75" customHeight="1">
      <c r="A6" s="3">
        <v>1</v>
      </c>
      <c r="B6" s="3" t="s">
        <v>1</v>
      </c>
      <c r="C6" s="21"/>
      <c r="D6" s="17"/>
      <c r="E6" s="26"/>
      <c r="F6" s="21"/>
      <c r="G6" s="21"/>
      <c r="H6" s="21">
        <v>0</v>
      </c>
      <c r="I6" s="21"/>
      <c r="J6" s="26"/>
      <c r="K6" s="2">
        <f aca="true" t="shared" si="0" ref="K6:K11">SUM(C6:J6)</f>
        <v>0</v>
      </c>
    </row>
    <row r="7" spans="1:11" ht="41.25" customHeight="1">
      <c r="A7" s="3">
        <v>2</v>
      </c>
      <c r="B7" s="3" t="s">
        <v>2</v>
      </c>
      <c r="C7" s="21">
        <v>1</v>
      </c>
      <c r="D7" s="21">
        <v>1</v>
      </c>
      <c r="E7" s="26">
        <v>1</v>
      </c>
      <c r="F7" s="21">
        <v>3</v>
      </c>
      <c r="G7" s="21">
        <v>1</v>
      </c>
      <c r="H7" s="21">
        <v>2</v>
      </c>
      <c r="I7" s="21">
        <v>1</v>
      </c>
      <c r="J7" s="26">
        <v>4</v>
      </c>
      <c r="K7" s="2">
        <f t="shared" si="0"/>
        <v>14</v>
      </c>
    </row>
    <row r="8" spans="1:11" ht="45.75" customHeight="1">
      <c r="A8" s="3">
        <v>3</v>
      </c>
      <c r="B8" s="3" t="s">
        <v>3</v>
      </c>
      <c r="C8" s="21">
        <v>1</v>
      </c>
      <c r="D8" s="21">
        <v>1</v>
      </c>
      <c r="E8" s="26"/>
      <c r="F8" s="21"/>
      <c r="G8" s="21"/>
      <c r="H8" s="21">
        <v>1</v>
      </c>
      <c r="I8" s="21"/>
      <c r="J8" s="26"/>
      <c r="K8" s="2">
        <f t="shared" si="0"/>
        <v>3</v>
      </c>
    </row>
    <row r="9" spans="1:11" ht="42" customHeight="1">
      <c r="A9" s="3">
        <v>4</v>
      </c>
      <c r="B9" s="3" t="s">
        <v>4</v>
      </c>
      <c r="C9" s="21"/>
      <c r="D9" s="21">
        <v>1</v>
      </c>
      <c r="E9" s="26"/>
      <c r="F9" s="21"/>
      <c r="G9" s="21"/>
      <c r="H9" s="21"/>
      <c r="I9" s="21"/>
      <c r="J9" s="26"/>
      <c r="K9" s="2">
        <f t="shared" si="0"/>
        <v>1</v>
      </c>
    </row>
    <row r="10" spans="1:11" s="14" customFormat="1" ht="30.75" customHeight="1">
      <c r="A10" s="2"/>
      <c r="B10" s="2" t="s">
        <v>20</v>
      </c>
      <c r="C10" s="19">
        <f aca="true" t="shared" si="1" ref="C10:J10">SUM(C6:C9)</f>
        <v>2</v>
      </c>
      <c r="D10" s="19">
        <f t="shared" si="1"/>
        <v>3</v>
      </c>
      <c r="E10" s="28">
        <f t="shared" si="1"/>
        <v>1</v>
      </c>
      <c r="F10" s="19">
        <f t="shared" si="1"/>
        <v>3</v>
      </c>
      <c r="G10" s="19">
        <f t="shared" si="1"/>
        <v>1</v>
      </c>
      <c r="H10" s="19">
        <f t="shared" si="1"/>
        <v>3</v>
      </c>
      <c r="I10" s="19">
        <f t="shared" si="1"/>
        <v>1</v>
      </c>
      <c r="J10" s="28">
        <f t="shared" si="1"/>
        <v>4</v>
      </c>
      <c r="K10" s="10">
        <f t="shared" si="0"/>
        <v>18</v>
      </c>
    </row>
    <row r="11" spans="1:11" s="14" customFormat="1" ht="30.75" customHeight="1">
      <c r="A11" s="2"/>
      <c r="B11" s="2" t="s">
        <v>21</v>
      </c>
      <c r="C11" s="22">
        <f aca="true" t="shared" si="2" ref="C11:J11">C10*600000</f>
        <v>1200000</v>
      </c>
      <c r="D11" s="22">
        <f t="shared" si="2"/>
        <v>1800000</v>
      </c>
      <c r="E11" s="30">
        <f t="shared" si="2"/>
        <v>600000</v>
      </c>
      <c r="F11" s="22">
        <f t="shared" si="2"/>
        <v>1800000</v>
      </c>
      <c r="G11" s="22">
        <f t="shared" si="2"/>
        <v>600000</v>
      </c>
      <c r="H11" s="22">
        <f t="shared" si="2"/>
        <v>1800000</v>
      </c>
      <c r="I11" s="22">
        <f t="shared" si="2"/>
        <v>600000</v>
      </c>
      <c r="J11" s="30">
        <f t="shared" si="2"/>
        <v>2400000</v>
      </c>
      <c r="K11" s="11">
        <f t="shared" si="0"/>
        <v>10800000</v>
      </c>
    </row>
    <row r="12" spans="1:11" ht="22.5" customHeight="1">
      <c r="A12" s="2" t="s">
        <v>22</v>
      </c>
      <c r="B12" s="2" t="s">
        <v>27</v>
      </c>
      <c r="C12" s="21"/>
      <c r="D12" s="17"/>
      <c r="E12" s="26"/>
      <c r="F12" s="21"/>
      <c r="G12" s="21"/>
      <c r="H12" s="21"/>
      <c r="I12" s="21"/>
      <c r="J12" s="26"/>
      <c r="K12" s="2"/>
    </row>
    <row r="13" spans="1:11" ht="21" customHeight="1">
      <c r="A13" s="3">
        <v>1</v>
      </c>
      <c r="B13" s="93" t="s">
        <v>28</v>
      </c>
      <c r="C13" s="87">
        <v>37</v>
      </c>
      <c r="D13" s="87">
        <v>22</v>
      </c>
      <c r="E13" s="89">
        <v>10</v>
      </c>
      <c r="F13" s="87">
        <v>27</v>
      </c>
      <c r="G13" s="87">
        <v>37</v>
      </c>
      <c r="H13" s="87">
        <v>63</v>
      </c>
      <c r="I13" s="87">
        <v>37</v>
      </c>
      <c r="J13" s="89">
        <v>38</v>
      </c>
      <c r="K13" s="91">
        <f>SUM(C13:J14)</f>
        <v>271</v>
      </c>
    </row>
    <row r="14" spans="1:12" ht="23.25" customHeight="1">
      <c r="A14" s="3">
        <v>2</v>
      </c>
      <c r="B14" s="94"/>
      <c r="C14" s="88"/>
      <c r="D14" s="88"/>
      <c r="E14" s="90"/>
      <c r="F14" s="88"/>
      <c r="G14" s="88"/>
      <c r="H14" s="88"/>
      <c r="I14" s="88"/>
      <c r="J14" s="90"/>
      <c r="K14" s="92"/>
      <c r="L14" s="12"/>
    </row>
    <row r="15" spans="1:12" ht="27.75" customHeight="1">
      <c r="A15" s="3">
        <v>3</v>
      </c>
      <c r="B15" s="3" t="s">
        <v>5</v>
      </c>
      <c r="C15" s="21">
        <v>8</v>
      </c>
      <c r="D15" s="21">
        <v>14</v>
      </c>
      <c r="E15" s="26">
        <v>8</v>
      </c>
      <c r="F15" s="21">
        <v>11</v>
      </c>
      <c r="G15" s="21">
        <v>15</v>
      </c>
      <c r="H15" s="21">
        <v>19</v>
      </c>
      <c r="I15" s="21">
        <v>11</v>
      </c>
      <c r="J15" s="26">
        <v>14</v>
      </c>
      <c r="K15" s="2">
        <f>SUM(C15:J15)</f>
        <v>100</v>
      </c>
      <c r="L15" s="12"/>
    </row>
    <row r="16" spans="1:11" ht="27.75" customHeight="1">
      <c r="A16" s="3">
        <v>4</v>
      </c>
      <c r="B16" s="3" t="s">
        <v>6</v>
      </c>
      <c r="C16" s="21">
        <v>20</v>
      </c>
      <c r="D16" s="21">
        <v>35</v>
      </c>
      <c r="E16" s="26">
        <v>3</v>
      </c>
      <c r="F16" s="21">
        <v>9</v>
      </c>
      <c r="G16" s="21">
        <v>7</v>
      </c>
      <c r="H16" s="21">
        <v>46</v>
      </c>
      <c r="I16" s="21">
        <v>14</v>
      </c>
      <c r="J16" s="26">
        <v>5</v>
      </c>
      <c r="K16" s="2">
        <f>SUM(C16:J16)</f>
        <v>139</v>
      </c>
    </row>
    <row r="17" spans="1:11" ht="27.75" customHeight="1">
      <c r="A17" s="3">
        <v>5</v>
      </c>
      <c r="B17" s="3" t="s">
        <v>19</v>
      </c>
      <c r="C17" s="21">
        <v>135</v>
      </c>
      <c r="D17" s="21">
        <v>92</v>
      </c>
      <c r="E17" s="26">
        <v>48</v>
      </c>
      <c r="F17" s="21">
        <v>90</v>
      </c>
      <c r="G17" s="21">
        <v>48</v>
      </c>
      <c r="H17" s="21">
        <v>126</v>
      </c>
      <c r="I17" s="21">
        <v>94</v>
      </c>
      <c r="J17" s="26">
        <v>65</v>
      </c>
      <c r="K17" s="2">
        <f>SUM(C17:J17)</f>
        <v>698</v>
      </c>
    </row>
    <row r="18" spans="1:11" s="8" customFormat="1" ht="27.75" customHeight="1">
      <c r="A18" s="6"/>
      <c r="B18" s="2" t="s">
        <v>16</v>
      </c>
      <c r="C18" s="19">
        <f>SUM(C13:C17)</f>
        <v>200</v>
      </c>
      <c r="D18" s="19">
        <f aca="true" t="shared" si="3" ref="D18:J18">SUM(D13:D17)</f>
        <v>163</v>
      </c>
      <c r="E18" s="28">
        <f t="shared" si="3"/>
        <v>69</v>
      </c>
      <c r="F18" s="19">
        <f>SUM(F13:F17)</f>
        <v>137</v>
      </c>
      <c r="G18" s="19">
        <f t="shared" si="3"/>
        <v>107</v>
      </c>
      <c r="H18" s="19">
        <f t="shared" si="3"/>
        <v>254</v>
      </c>
      <c r="I18" s="19">
        <f t="shared" si="3"/>
        <v>156</v>
      </c>
      <c r="J18" s="28">
        <f t="shared" si="3"/>
        <v>122</v>
      </c>
      <c r="K18" s="2">
        <f>SUM(C18:J18)</f>
        <v>1208</v>
      </c>
    </row>
    <row r="19" spans="1:11" s="8" customFormat="1" ht="27.75" customHeight="1">
      <c r="A19" s="6"/>
      <c r="B19" s="2" t="s">
        <v>21</v>
      </c>
      <c r="C19" s="22">
        <f aca="true" t="shared" si="4" ref="C19:J19">C18*300000</f>
        <v>60000000</v>
      </c>
      <c r="D19" s="22">
        <f t="shared" si="4"/>
        <v>48900000</v>
      </c>
      <c r="E19" s="30">
        <f t="shared" si="4"/>
        <v>20700000</v>
      </c>
      <c r="F19" s="22">
        <f t="shared" si="4"/>
        <v>41100000</v>
      </c>
      <c r="G19" s="22">
        <f t="shared" si="4"/>
        <v>32100000</v>
      </c>
      <c r="H19" s="22">
        <f t="shared" si="4"/>
        <v>76200000</v>
      </c>
      <c r="I19" s="22">
        <f t="shared" si="4"/>
        <v>46800000</v>
      </c>
      <c r="J19" s="30">
        <f t="shared" si="4"/>
        <v>36600000</v>
      </c>
      <c r="K19" s="11">
        <f>SUM(C19:J19)</f>
        <v>362400000</v>
      </c>
    </row>
    <row r="20" spans="1:12" s="8" customFormat="1" ht="27.75" customHeight="1">
      <c r="A20" s="6"/>
      <c r="B20" s="13" t="s">
        <v>24</v>
      </c>
      <c r="C20" s="22">
        <f aca="true" t="shared" si="5" ref="C20:J20">C10+C18</f>
        <v>202</v>
      </c>
      <c r="D20" s="22">
        <f t="shared" si="5"/>
        <v>166</v>
      </c>
      <c r="E20" s="30">
        <f t="shared" si="5"/>
        <v>70</v>
      </c>
      <c r="F20" s="22">
        <f t="shared" si="5"/>
        <v>140</v>
      </c>
      <c r="G20" s="22">
        <f t="shared" si="5"/>
        <v>108</v>
      </c>
      <c r="H20" s="22">
        <f t="shared" si="5"/>
        <v>257</v>
      </c>
      <c r="I20" s="22">
        <f t="shared" si="5"/>
        <v>157</v>
      </c>
      <c r="J20" s="30">
        <f t="shared" si="5"/>
        <v>126</v>
      </c>
      <c r="K20" s="32">
        <f>K10+K18</f>
        <v>1226</v>
      </c>
      <c r="L20" s="104">
        <f>K20+tỉnh!A14+'quà huyện'!A37+'huyện 2'!T6+'CÁC NGUỒN QUÀ KHÁC'!C10</f>
        <v>1468</v>
      </c>
    </row>
    <row r="21" spans="1:12" ht="27.75" customHeight="1">
      <c r="A21" s="4"/>
      <c r="B21" s="13" t="s">
        <v>24</v>
      </c>
      <c r="C21" s="23">
        <f aca="true" t="shared" si="6" ref="C21:J21">C11+C19</f>
        <v>61200000</v>
      </c>
      <c r="D21" s="23">
        <f t="shared" si="6"/>
        <v>50700000</v>
      </c>
      <c r="E21" s="31">
        <f t="shared" si="6"/>
        <v>21300000</v>
      </c>
      <c r="F21" s="23">
        <f t="shared" si="6"/>
        <v>42900000</v>
      </c>
      <c r="G21" s="23">
        <f t="shared" si="6"/>
        <v>32700000</v>
      </c>
      <c r="H21" s="23">
        <f t="shared" si="6"/>
        <v>78000000</v>
      </c>
      <c r="I21" s="23">
        <f t="shared" si="6"/>
        <v>47400000</v>
      </c>
      <c r="J21" s="31">
        <f t="shared" si="6"/>
        <v>39000000</v>
      </c>
      <c r="K21" s="33">
        <f>K11+K19</f>
        <v>373200000</v>
      </c>
      <c r="L21" s="105">
        <f>K21+'huyện 2'!U5+'CÁC NGUỒN QUÀ KHÁC'!E10+14000000</f>
        <v>476700000</v>
      </c>
    </row>
    <row r="22" ht="27.75" customHeight="1"/>
  </sheetData>
  <sheetProtection/>
  <mergeCells count="12">
    <mergeCell ref="C13:C14"/>
    <mergeCell ref="E13:E14"/>
    <mergeCell ref="D3:L3"/>
    <mergeCell ref="D2:J2"/>
    <mergeCell ref="I13:I14"/>
    <mergeCell ref="J13:J14"/>
    <mergeCell ref="K13:K14"/>
    <mergeCell ref="B13:B14"/>
    <mergeCell ref="H13:H14"/>
    <mergeCell ref="G13:G14"/>
    <mergeCell ref="D13:D14"/>
    <mergeCell ref="F13:F14"/>
  </mergeCells>
  <printOptions/>
  <pageMargins left="0.56" right="0.35" top="0.63" bottom="0.8" header="0.19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2.28125" style="0" customWidth="1"/>
    <col min="4" max="4" width="26.57421875" style="0" customWidth="1"/>
    <col min="5" max="5" width="25.421875" style="0" customWidth="1"/>
  </cols>
  <sheetData>
    <row r="1" ht="18.75">
      <c r="A1" s="34" t="s">
        <v>120</v>
      </c>
    </row>
    <row r="2" spans="1:4" ht="18.75">
      <c r="A2" s="74" t="s">
        <v>121</v>
      </c>
      <c r="D2" s="74" t="s">
        <v>122</v>
      </c>
    </row>
    <row r="3" ht="16.5">
      <c r="B3" s="75" t="s">
        <v>123</v>
      </c>
    </row>
    <row r="4" ht="18.75">
      <c r="A4" s="35"/>
    </row>
    <row r="5" spans="1:5" ht="18.75">
      <c r="A5" s="95" t="s">
        <v>124</v>
      </c>
      <c r="B5" s="95"/>
      <c r="C5" s="95"/>
      <c r="D5" s="95"/>
      <c r="E5" s="95"/>
    </row>
    <row r="6" spans="1:5" ht="18.75">
      <c r="A6" s="96" t="s">
        <v>125</v>
      </c>
      <c r="B6" s="96"/>
      <c r="C6" s="96"/>
      <c r="D6" s="96"/>
      <c r="E6" s="96"/>
    </row>
    <row r="7" ht="18.75">
      <c r="A7" s="36"/>
    </row>
    <row r="8" ht="18.75">
      <c r="A8" s="35"/>
    </row>
    <row r="10" spans="1:5" ht="18.75">
      <c r="A10" s="76" t="s">
        <v>14</v>
      </c>
      <c r="B10" s="76" t="s">
        <v>33</v>
      </c>
      <c r="C10" s="76" t="s">
        <v>34</v>
      </c>
      <c r="D10" s="76" t="s">
        <v>35</v>
      </c>
      <c r="E10" s="76" t="s">
        <v>0</v>
      </c>
    </row>
    <row r="11" spans="1:5" ht="37.5">
      <c r="A11" s="77">
        <v>1</v>
      </c>
      <c r="B11" s="78" t="s">
        <v>126</v>
      </c>
      <c r="C11" s="77">
        <v>1934</v>
      </c>
      <c r="D11" s="77" t="s">
        <v>127</v>
      </c>
      <c r="E11" s="78" t="s">
        <v>128</v>
      </c>
    </row>
    <row r="12" spans="1:5" ht="37.5">
      <c r="A12" s="79">
        <v>2</v>
      </c>
      <c r="B12" s="80" t="s">
        <v>129</v>
      </c>
      <c r="C12" s="79">
        <v>1933</v>
      </c>
      <c r="D12" s="79" t="s">
        <v>130</v>
      </c>
      <c r="E12" s="80" t="s">
        <v>131</v>
      </c>
    </row>
    <row r="13" spans="1:5" ht="37.5">
      <c r="A13" s="77">
        <v>3</v>
      </c>
      <c r="B13" s="78" t="s">
        <v>135</v>
      </c>
      <c r="C13" s="77">
        <v>1942</v>
      </c>
      <c r="D13" s="77" t="s">
        <v>136</v>
      </c>
      <c r="E13" s="78" t="s">
        <v>137</v>
      </c>
    </row>
    <row r="14" spans="1:5" ht="37.5">
      <c r="A14" s="77">
        <v>4</v>
      </c>
      <c r="B14" s="78" t="s">
        <v>138</v>
      </c>
      <c r="C14" s="77">
        <v>1938</v>
      </c>
      <c r="D14" s="77" t="s">
        <v>139</v>
      </c>
      <c r="E14" s="78" t="s">
        <v>140</v>
      </c>
    </row>
    <row r="15" ht="18.75">
      <c r="A15" s="35"/>
    </row>
    <row r="16" ht="18.75">
      <c r="B16" s="35" t="s">
        <v>132</v>
      </c>
    </row>
    <row r="17" ht="18.75">
      <c r="A17" s="35" t="s">
        <v>133</v>
      </c>
    </row>
    <row r="18" ht="18.75">
      <c r="A18" s="35"/>
    </row>
    <row r="19" ht="18.75">
      <c r="A19" s="35"/>
    </row>
    <row r="20" ht="18.75">
      <c r="I20" s="35" t="s">
        <v>134</v>
      </c>
    </row>
    <row r="21" ht="18.75">
      <c r="A21" s="35"/>
    </row>
  </sheetData>
  <sheetProtection/>
  <mergeCells count="2"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5">
      <selection activeCell="E44" sqref="E44"/>
    </sheetView>
  </sheetViews>
  <sheetFormatPr defaultColWidth="9.140625" defaultRowHeight="12.75"/>
  <cols>
    <col min="2" max="2" width="22.140625" style="0" customWidth="1"/>
    <col min="3" max="3" width="17.57421875" style="0" customWidth="1"/>
    <col min="4" max="4" width="16.7109375" style="0" customWidth="1"/>
    <col min="5" max="5" width="15.140625" style="0" customWidth="1"/>
    <col min="6" max="6" width="17.00390625" style="0" customWidth="1"/>
  </cols>
  <sheetData>
    <row r="1" ht="18.75">
      <c r="A1" s="34" t="s">
        <v>29</v>
      </c>
    </row>
    <row r="2" ht="18.75">
      <c r="A2" s="34" t="s">
        <v>30</v>
      </c>
    </row>
    <row r="3" ht="18.75">
      <c r="A3" s="35"/>
    </row>
    <row r="4" ht="18.75">
      <c r="A4" s="35"/>
    </row>
    <row r="6" spans="1:6" ht="18.75">
      <c r="A6" s="95" t="s">
        <v>31</v>
      </c>
      <c r="B6" s="95"/>
      <c r="C6" s="95"/>
      <c r="D6" s="95"/>
      <c r="E6" s="95"/>
      <c r="F6" s="95"/>
    </row>
    <row r="7" spans="1:6" ht="18.75">
      <c r="A7" s="96" t="s">
        <v>32</v>
      </c>
      <c r="B7" s="96"/>
      <c r="C7" s="96"/>
      <c r="D7" s="96"/>
      <c r="E7" s="96"/>
      <c r="F7" s="96"/>
    </row>
    <row r="8" ht="18.75">
      <c r="A8" s="36"/>
    </row>
    <row r="9" ht="18.75">
      <c r="A9" s="35"/>
    </row>
    <row r="11" spans="1:6" s="39" customFormat="1" ht="15.75">
      <c r="A11" s="40" t="s">
        <v>14</v>
      </c>
      <c r="B11" s="40" t="s">
        <v>33</v>
      </c>
      <c r="C11" s="40" t="s">
        <v>34</v>
      </c>
      <c r="D11" s="40" t="s">
        <v>35</v>
      </c>
      <c r="E11" s="40" t="s">
        <v>0</v>
      </c>
      <c r="F11" s="40" t="s">
        <v>36</v>
      </c>
    </row>
    <row r="12" spans="1:6" s="39" customFormat="1" ht="24.75" customHeight="1">
      <c r="A12" s="40" t="s">
        <v>23</v>
      </c>
      <c r="B12" s="97" t="s">
        <v>37</v>
      </c>
      <c r="C12" s="97"/>
      <c r="D12" s="41"/>
      <c r="E12" s="40"/>
      <c r="F12" s="42"/>
    </row>
    <row r="13" spans="1:6" s="37" customFormat="1" ht="24.75" customHeight="1">
      <c r="A13" s="43">
        <v>1</v>
      </c>
      <c r="B13" s="44" t="s">
        <v>38</v>
      </c>
      <c r="C13" s="44">
        <v>1924</v>
      </c>
      <c r="D13" s="44" t="s">
        <v>39</v>
      </c>
      <c r="E13" s="44"/>
      <c r="F13" s="43"/>
    </row>
    <row r="14" spans="1:6" s="37" customFormat="1" ht="24.75" customHeight="1">
      <c r="A14" s="43">
        <v>2</v>
      </c>
      <c r="B14" s="44" t="s">
        <v>40</v>
      </c>
      <c r="C14" s="44">
        <v>1930</v>
      </c>
      <c r="D14" s="44" t="s">
        <v>41</v>
      </c>
      <c r="E14" s="44"/>
      <c r="F14" s="43"/>
    </row>
    <row r="15" spans="1:6" s="39" customFormat="1" ht="24.75" customHeight="1">
      <c r="A15" s="40" t="s">
        <v>22</v>
      </c>
      <c r="B15" s="97" t="s">
        <v>42</v>
      </c>
      <c r="C15" s="97"/>
      <c r="D15" s="41"/>
      <c r="E15" s="41"/>
      <c r="F15" s="40"/>
    </row>
    <row r="16" spans="1:6" s="37" customFormat="1" ht="24.75" customHeight="1">
      <c r="A16" s="43">
        <v>3</v>
      </c>
      <c r="B16" s="44" t="s">
        <v>43</v>
      </c>
      <c r="C16" s="44"/>
      <c r="D16" s="44" t="s">
        <v>44</v>
      </c>
      <c r="E16" s="44"/>
      <c r="F16" s="43"/>
    </row>
    <row r="17" spans="1:6" s="37" customFormat="1" ht="24.75" customHeight="1">
      <c r="A17" s="43">
        <v>4</v>
      </c>
      <c r="B17" s="44" t="s">
        <v>45</v>
      </c>
      <c r="C17" s="44"/>
      <c r="D17" s="44" t="s">
        <v>46</v>
      </c>
      <c r="E17" s="44"/>
      <c r="F17" s="43"/>
    </row>
    <row r="18" spans="1:6" s="39" customFormat="1" ht="24.75" customHeight="1">
      <c r="A18" s="40" t="s">
        <v>47</v>
      </c>
      <c r="B18" s="97" t="s">
        <v>48</v>
      </c>
      <c r="C18" s="97"/>
      <c r="D18" s="41"/>
      <c r="E18" s="41"/>
      <c r="F18" s="40"/>
    </row>
    <row r="19" spans="1:6" s="37" customFormat="1" ht="24.75" customHeight="1">
      <c r="A19" s="98">
        <v>5</v>
      </c>
      <c r="B19" s="98" t="s">
        <v>49</v>
      </c>
      <c r="C19" s="98">
        <v>1943</v>
      </c>
      <c r="D19" s="98" t="s">
        <v>50</v>
      </c>
      <c r="E19" s="98" t="s">
        <v>51</v>
      </c>
      <c r="F19" s="98"/>
    </row>
    <row r="20" spans="1:6" s="37" customFormat="1" ht="24.75" customHeight="1">
      <c r="A20" s="98"/>
      <c r="B20" s="98"/>
      <c r="C20" s="98"/>
      <c r="D20" s="98"/>
      <c r="E20" s="98"/>
      <c r="F20" s="98"/>
    </row>
    <row r="21" spans="1:6" s="37" customFormat="1" ht="24.75" customHeight="1">
      <c r="A21" s="98">
        <v>6</v>
      </c>
      <c r="B21" s="98" t="s">
        <v>52</v>
      </c>
      <c r="C21" s="98">
        <v>1954</v>
      </c>
      <c r="D21" s="98" t="s">
        <v>53</v>
      </c>
      <c r="E21" s="98" t="s">
        <v>54</v>
      </c>
      <c r="F21" s="98"/>
    </row>
    <row r="22" spans="1:6" s="37" customFormat="1" ht="24.75" customHeight="1">
      <c r="A22" s="98"/>
      <c r="B22" s="98"/>
      <c r="C22" s="98"/>
      <c r="D22" s="98"/>
      <c r="E22" s="98"/>
      <c r="F22" s="98"/>
    </row>
    <row r="23" spans="1:6" s="37" customFormat="1" ht="24.75" customHeight="1">
      <c r="A23" s="44">
        <v>7</v>
      </c>
      <c r="B23" s="44" t="s">
        <v>55</v>
      </c>
      <c r="C23" s="44">
        <v>1955</v>
      </c>
      <c r="D23" s="44" t="s">
        <v>56</v>
      </c>
      <c r="E23" s="44" t="s">
        <v>57</v>
      </c>
      <c r="F23" s="44"/>
    </row>
    <row r="24" spans="1:6" s="37" customFormat="1" ht="24.75" customHeight="1">
      <c r="A24" s="98">
        <v>8</v>
      </c>
      <c r="B24" s="98" t="s">
        <v>58</v>
      </c>
      <c r="C24" s="98">
        <v>1944</v>
      </c>
      <c r="D24" s="98" t="s">
        <v>59</v>
      </c>
      <c r="E24" s="98" t="s">
        <v>60</v>
      </c>
      <c r="F24" s="98"/>
    </row>
    <row r="25" spans="1:6" s="37" customFormat="1" ht="24.75" customHeight="1">
      <c r="A25" s="98"/>
      <c r="B25" s="98"/>
      <c r="C25" s="98"/>
      <c r="D25" s="98"/>
      <c r="E25" s="98"/>
      <c r="F25" s="98"/>
    </row>
    <row r="26" spans="1:6" s="37" customFormat="1" ht="24.75" customHeight="1">
      <c r="A26" s="44">
        <v>9</v>
      </c>
      <c r="B26" s="44" t="s">
        <v>61</v>
      </c>
      <c r="C26" s="44">
        <v>1952</v>
      </c>
      <c r="D26" s="44" t="s">
        <v>62</v>
      </c>
      <c r="E26" s="44" t="s">
        <v>63</v>
      </c>
      <c r="F26" s="38"/>
    </row>
    <row r="27" spans="1:6" s="37" customFormat="1" ht="24.75" customHeight="1">
      <c r="A27" s="44">
        <v>10</v>
      </c>
      <c r="B27" s="44" t="s">
        <v>64</v>
      </c>
      <c r="C27" s="44">
        <v>1941</v>
      </c>
      <c r="D27" s="44" t="s">
        <v>65</v>
      </c>
      <c r="E27" s="44" t="s">
        <v>66</v>
      </c>
      <c r="F27" s="38"/>
    </row>
    <row r="28" spans="1:6" s="37" customFormat="1" ht="24.75" customHeight="1">
      <c r="A28" s="44">
        <v>11</v>
      </c>
      <c r="B28" s="38" t="s">
        <v>67</v>
      </c>
      <c r="C28" s="45">
        <v>1958</v>
      </c>
      <c r="D28" s="38" t="s">
        <v>68</v>
      </c>
      <c r="E28" s="46" t="s">
        <v>69</v>
      </c>
      <c r="F28" s="38"/>
    </row>
    <row r="29" spans="1:6" s="37" customFormat="1" ht="24.75" customHeight="1">
      <c r="A29" s="44">
        <v>12</v>
      </c>
      <c r="B29" s="44" t="s">
        <v>70</v>
      </c>
      <c r="C29" s="47">
        <v>1937</v>
      </c>
      <c r="D29" s="44" t="s">
        <v>71</v>
      </c>
      <c r="E29" s="43" t="s">
        <v>72</v>
      </c>
      <c r="F29" s="38"/>
    </row>
    <row r="30" spans="1:6" s="37" customFormat="1" ht="24.75" customHeight="1">
      <c r="A30" s="44">
        <v>13</v>
      </c>
      <c r="B30" s="43" t="s">
        <v>73</v>
      </c>
      <c r="C30" s="44">
        <v>1938</v>
      </c>
      <c r="D30" s="44" t="s">
        <v>74</v>
      </c>
      <c r="E30" s="43" t="s">
        <v>75</v>
      </c>
      <c r="F30" s="38"/>
    </row>
    <row r="31" spans="1:6" s="37" customFormat="1" ht="24.75" customHeight="1">
      <c r="A31" s="44">
        <v>14</v>
      </c>
      <c r="B31" s="43" t="s">
        <v>76</v>
      </c>
      <c r="C31" s="44">
        <v>1944</v>
      </c>
      <c r="D31" s="44" t="s">
        <v>77</v>
      </c>
      <c r="E31" s="43" t="s">
        <v>78</v>
      </c>
      <c r="F31" s="38"/>
    </row>
    <row r="32" spans="1:6" s="37" customFormat="1" ht="24.75" customHeight="1">
      <c r="A32" s="44">
        <v>15</v>
      </c>
      <c r="B32" s="44" t="s">
        <v>79</v>
      </c>
      <c r="C32" s="44">
        <v>1948</v>
      </c>
      <c r="D32" s="44" t="s">
        <v>80</v>
      </c>
      <c r="E32" s="43" t="s">
        <v>81</v>
      </c>
      <c r="F32" s="48"/>
    </row>
    <row r="33" spans="1:6" s="37" customFormat="1" ht="24.75" customHeight="1">
      <c r="A33" s="44">
        <v>16</v>
      </c>
      <c r="B33" s="44" t="s">
        <v>82</v>
      </c>
      <c r="C33" s="44">
        <v>1954</v>
      </c>
      <c r="D33" s="44" t="s">
        <v>83</v>
      </c>
      <c r="E33" s="43" t="s">
        <v>84</v>
      </c>
      <c r="F33" s="48"/>
    </row>
    <row r="34" spans="1:6" s="37" customFormat="1" ht="24.75" customHeight="1">
      <c r="A34" s="44">
        <v>17</v>
      </c>
      <c r="B34" s="38" t="s">
        <v>85</v>
      </c>
      <c r="C34" s="49">
        <v>1957</v>
      </c>
      <c r="D34" s="38" t="s">
        <v>86</v>
      </c>
      <c r="E34" s="38" t="s">
        <v>87</v>
      </c>
      <c r="F34" s="38"/>
    </row>
    <row r="35" spans="1:6" s="37" customFormat="1" ht="24.75" customHeight="1">
      <c r="A35" s="44">
        <v>18</v>
      </c>
      <c r="B35" s="38" t="s">
        <v>88</v>
      </c>
      <c r="C35" s="50">
        <v>1956</v>
      </c>
      <c r="D35" s="38" t="s">
        <v>89</v>
      </c>
      <c r="E35" s="38" t="s">
        <v>90</v>
      </c>
      <c r="F35" s="38"/>
    </row>
    <row r="36" spans="1:6" s="37" customFormat="1" ht="24.75" customHeight="1">
      <c r="A36" s="44">
        <v>19</v>
      </c>
      <c r="B36" s="44" t="s">
        <v>91</v>
      </c>
      <c r="C36" s="44">
        <v>1939</v>
      </c>
      <c r="D36" s="44" t="s">
        <v>92</v>
      </c>
      <c r="E36" s="44" t="s">
        <v>93</v>
      </c>
      <c r="F36" s="38"/>
    </row>
    <row r="37" spans="1:6" s="37" customFormat="1" ht="24.75" customHeight="1">
      <c r="A37" s="44">
        <v>20</v>
      </c>
      <c r="B37" s="44" t="s">
        <v>94</v>
      </c>
      <c r="C37" s="44">
        <v>1932</v>
      </c>
      <c r="D37" s="44" t="s">
        <v>95</v>
      </c>
      <c r="E37" s="44" t="s">
        <v>96</v>
      </c>
      <c r="F37" s="38"/>
    </row>
    <row r="38" ht="18.75">
      <c r="A38" s="35"/>
    </row>
    <row r="40" spans="2:4" ht="18.75">
      <c r="B40" s="34" t="s">
        <v>97</v>
      </c>
      <c r="D40" s="35" t="s">
        <v>98</v>
      </c>
    </row>
    <row r="41" ht="18.75">
      <c r="A41" s="35" t="s">
        <v>99</v>
      </c>
    </row>
    <row r="42" ht="18.75">
      <c r="A42" s="35"/>
    </row>
    <row r="43" ht="18.75">
      <c r="A43" s="35"/>
    </row>
    <row r="44" ht="18.75">
      <c r="J44" s="35" t="s">
        <v>100</v>
      </c>
    </row>
    <row r="45" ht="18.75">
      <c r="E45" s="34" t="s">
        <v>101</v>
      </c>
    </row>
  </sheetData>
  <sheetProtection/>
  <mergeCells count="23">
    <mergeCell ref="A6:F6"/>
    <mergeCell ref="A7:F7"/>
    <mergeCell ref="A24:A25"/>
    <mergeCell ref="B24:B25"/>
    <mergeCell ref="C24:C25"/>
    <mergeCell ref="D24:D25"/>
    <mergeCell ref="E24:E25"/>
    <mergeCell ref="F24:F25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B12:C12"/>
    <mergeCell ref="B15:C15"/>
    <mergeCell ref="B18:C18"/>
    <mergeCell ref="A19:A20"/>
    <mergeCell ref="B19:B20"/>
    <mergeCell ref="C19:C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15.140625" style="0" customWidth="1"/>
    <col min="5" max="5" width="14.8515625" style="0" customWidth="1"/>
    <col min="7" max="7" width="13.00390625" style="0" customWidth="1"/>
    <col min="9" max="9" width="14.00390625" style="0" customWidth="1"/>
    <col min="11" max="11" width="16.7109375" style="0" customWidth="1"/>
    <col min="13" max="13" width="13.57421875" style="0" customWidth="1"/>
    <col min="15" max="15" width="11.28125" style="0" customWidth="1"/>
    <col min="17" max="17" width="11.57421875" style="0" customWidth="1"/>
    <col min="19" max="19" width="12.57421875" style="0" customWidth="1"/>
    <col min="21" max="21" width="13.421875" style="0" customWidth="1"/>
  </cols>
  <sheetData>
    <row r="1" spans="5:15" ht="12.75">
      <c r="E1" s="103" t="s">
        <v>118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3" spans="1:21" ht="12.75">
      <c r="A3" s="51" t="s">
        <v>14</v>
      </c>
      <c r="B3" s="52" t="s">
        <v>102</v>
      </c>
      <c r="C3" s="53" t="s">
        <v>103</v>
      </c>
      <c r="D3" s="99" t="s">
        <v>104</v>
      </c>
      <c r="E3" s="100"/>
      <c r="F3" s="99" t="s">
        <v>105</v>
      </c>
      <c r="G3" s="100"/>
      <c r="H3" s="99" t="s">
        <v>106</v>
      </c>
      <c r="I3" s="100"/>
      <c r="J3" s="99" t="s">
        <v>107</v>
      </c>
      <c r="K3" s="100"/>
      <c r="L3" s="99" t="s">
        <v>108</v>
      </c>
      <c r="M3" s="100"/>
      <c r="N3" s="99" t="s">
        <v>109</v>
      </c>
      <c r="O3" s="100"/>
      <c r="P3" s="99" t="s">
        <v>119</v>
      </c>
      <c r="Q3" s="100"/>
      <c r="R3" s="99" t="s">
        <v>110</v>
      </c>
      <c r="S3" s="100"/>
      <c r="T3" s="101" t="s">
        <v>111</v>
      </c>
      <c r="U3" s="102"/>
    </row>
    <row r="4" spans="1:21" ht="38.25">
      <c r="A4" s="54"/>
      <c r="B4" s="52"/>
      <c r="C4" s="51"/>
      <c r="D4" s="55" t="s">
        <v>112</v>
      </c>
      <c r="E4" s="54" t="s">
        <v>113</v>
      </c>
      <c r="F4" s="54" t="s">
        <v>114</v>
      </c>
      <c r="G4" s="54" t="s">
        <v>113</v>
      </c>
      <c r="H4" s="56" t="s">
        <v>114</v>
      </c>
      <c r="I4" s="54" t="s">
        <v>113</v>
      </c>
      <c r="J4" s="54" t="s">
        <v>114</v>
      </c>
      <c r="K4" s="54" t="s">
        <v>113</v>
      </c>
      <c r="L4" s="54" t="s">
        <v>114</v>
      </c>
      <c r="M4" s="54" t="s">
        <v>113</v>
      </c>
      <c r="N4" s="54" t="s">
        <v>114</v>
      </c>
      <c r="O4" s="54" t="s">
        <v>113</v>
      </c>
      <c r="P4" s="54" t="s">
        <v>114</v>
      </c>
      <c r="Q4" s="54" t="s">
        <v>113</v>
      </c>
      <c r="R4" s="54" t="s">
        <v>114</v>
      </c>
      <c r="S4" s="54" t="s">
        <v>113</v>
      </c>
      <c r="T4" s="57" t="s">
        <v>115</v>
      </c>
      <c r="U4" s="58" t="s">
        <v>116</v>
      </c>
    </row>
    <row r="5" spans="1:21" ht="62.25" customHeight="1">
      <c r="A5" s="59" t="s">
        <v>23</v>
      </c>
      <c r="B5" s="71" t="s">
        <v>117</v>
      </c>
      <c r="C5" s="63">
        <v>200000</v>
      </c>
      <c r="D5" s="60">
        <v>9</v>
      </c>
      <c r="E5" s="61">
        <f>D5*C5</f>
        <v>1800000</v>
      </c>
      <c r="F5" s="60">
        <v>40</v>
      </c>
      <c r="G5" s="61">
        <f>F5*C5</f>
        <v>8000000</v>
      </c>
      <c r="H5" s="60">
        <v>22</v>
      </c>
      <c r="I5" s="61">
        <f>H5*C5</f>
        <v>4400000</v>
      </c>
      <c r="J5" s="60">
        <v>13</v>
      </c>
      <c r="K5" s="61">
        <f>J5*C5</f>
        <v>2600000</v>
      </c>
      <c r="L5" s="60">
        <v>6</v>
      </c>
      <c r="M5" s="61">
        <f>L5*C5</f>
        <v>1200000</v>
      </c>
      <c r="N5" s="60">
        <v>8</v>
      </c>
      <c r="O5" s="61">
        <f>N5*C5</f>
        <v>1600000</v>
      </c>
      <c r="P5" s="60">
        <v>20</v>
      </c>
      <c r="Q5" s="61">
        <f>P5*C5</f>
        <v>4000000</v>
      </c>
      <c r="R5" s="60">
        <v>22</v>
      </c>
      <c r="S5" s="61">
        <f>R5*C5</f>
        <v>4400000</v>
      </c>
      <c r="T5" s="58">
        <f>D5+F5+H5+J5+L5+N5+P5+R5</f>
        <v>140</v>
      </c>
      <c r="U5" s="62">
        <f>T5*200000</f>
        <v>28000000</v>
      </c>
    </row>
    <row r="6" spans="1:21" s="67" customFormat="1" ht="12.75">
      <c r="A6" s="64"/>
      <c r="B6" s="72"/>
      <c r="C6" s="64"/>
      <c r="D6" s="64">
        <f aca="true" t="shared" si="0" ref="D6:M6">SUM(D5:D5)</f>
        <v>9</v>
      </c>
      <c r="E6" s="65">
        <f t="shared" si="0"/>
        <v>1800000</v>
      </c>
      <c r="F6" s="64">
        <v>40</v>
      </c>
      <c r="G6" s="65">
        <f t="shared" si="0"/>
        <v>8000000</v>
      </c>
      <c r="H6" s="64">
        <f t="shared" si="0"/>
        <v>22</v>
      </c>
      <c r="I6" s="65">
        <f t="shared" si="0"/>
        <v>4400000</v>
      </c>
      <c r="J6" s="64">
        <v>13</v>
      </c>
      <c r="K6" s="65">
        <f t="shared" si="0"/>
        <v>2600000</v>
      </c>
      <c r="L6" s="64">
        <f t="shared" si="0"/>
        <v>6</v>
      </c>
      <c r="M6" s="65">
        <f t="shared" si="0"/>
        <v>1200000</v>
      </c>
      <c r="N6" s="64">
        <v>8</v>
      </c>
      <c r="O6" s="65">
        <f>N6*O5</f>
        <v>12800000</v>
      </c>
      <c r="P6" s="64">
        <v>20</v>
      </c>
      <c r="Q6" s="65">
        <f>SUM(Q5:Q5)</f>
        <v>4000000</v>
      </c>
      <c r="R6" s="64">
        <f>SUM(R5:R5)</f>
        <v>22</v>
      </c>
      <c r="S6" s="65">
        <f>SUM(S5:S5)</f>
        <v>4400000</v>
      </c>
      <c r="T6" s="58">
        <f>D6+F6+H6+J6+L6+N6+P6+R6</f>
        <v>140</v>
      </c>
      <c r="U6" s="66">
        <f>U5</f>
        <v>28000000</v>
      </c>
    </row>
    <row r="7" spans="1:2" s="70" customFormat="1" ht="52.5" customHeight="1">
      <c r="A7" s="68"/>
      <c r="B7" s="69"/>
    </row>
    <row r="8" spans="2:3" s="70" customFormat="1" ht="12.75">
      <c r="B8" s="73"/>
      <c r="C8" s="73"/>
    </row>
    <row r="9" spans="2:3" ht="12.75">
      <c r="B9" s="67"/>
      <c r="C9" s="67"/>
    </row>
  </sheetData>
  <sheetProtection/>
  <mergeCells count="10">
    <mergeCell ref="P3:Q3"/>
    <mergeCell ref="R3:S3"/>
    <mergeCell ref="T3:U3"/>
    <mergeCell ref="E1:O1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13.57421875" style="0" customWidth="1"/>
    <col min="5" max="5" width="17.28125" style="0" customWidth="1"/>
    <col min="6" max="6" width="29.57421875" style="0" customWidth="1"/>
  </cols>
  <sheetData>
    <row r="2" spans="1:6" ht="12.75">
      <c r="A2" s="82" t="s">
        <v>141</v>
      </c>
      <c r="B2" s="82" t="s">
        <v>142</v>
      </c>
      <c r="C2" s="82" t="s">
        <v>143</v>
      </c>
      <c r="D2" s="82" t="s">
        <v>149</v>
      </c>
      <c r="E2" s="82" t="s">
        <v>144</v>
      </c>
      <c r="F2" s="82" t="s">
        <v>145</v>
      </c>
    </row>
    <row r="3" spans="1:6" ht="12.75">
      <c r="A3" s="60">
        <v>1</v>
      </c>
      <c r="B3" s="81" t="s">
        <v>146</v>
      </c>
      <c r="C3" s="60">
        <v>20</v>
      </c>
      <c r="D3" s="83">
        <v>1000000</v>
      </c>
      <c r="E3" s="83">
        <f>C3*D3</f>
        <v>20000000</v>
      </c>
      <c r="F3" s="81" t="s">
        <v>147</v>
      </c>
    </row>
    <row r="4" spans="1:6" ht="35.25" customHeight="1">
      <c r="A4" s="60">
        <v>2</v>
      </c>
      <c r="B4" s="84" t="s">
        <v>148</v>
      </c>
      <c r="C4" s="60">
        <v>3</v>
      </c>
      <c r="D4" s="83">
        <v>3000000</v>
      </c>
      <c r="E4" s="83">
        <f aca="true" t="shared" si="0" ref="E4:E9">C4*D4</f>
        <v>9000000</v>
      </c>
      <c r="F4" s="60"/>
    </row>
    <row r="5" spans="1:6" ht="25.5">
      <c r="A5" s="60">
        <v>3</v>
      </c>
      <c r="B5" s="84" t="s">
        <v>150</v>
      </c>
      <c r="C5" s="60">
        <v>50</v>
      </c>
      <c r="D5" s="83">
        <v>600000</v>
      </c>
      <c r="E5" s="83">
        <f t="shared" si="0"/>
        <v>30000000</v>
      </c>
      <c r="F5" s="81" t="s">
        <v>153</v>
      </c>
    </row>
    <row r="6" spans="1:6" ht="38.25">
      <c r="A6" s="60">
        <v>4</v>
      </c>
      <c r="B6" s="84" t="s">
        <v>151</v>
      </c>
      <c r="C6" s="60">
        <v>5</v>
      </c>
      <c r="D6" s="83">
        <v>500000</v>
      </c>
      <c r="E6" s="83">
        <f t="shared" si="0"/>
        <v>2500000</v>
      </c>
      <c r="F6" s="60"/>
    </row>
    <row r="7" spans="1:6" ht="12.75">
      <c r="A7" s="60">
        <v>5</v>
      </c>
      <c r="B7" s="60"/>
      <c r="C7" s="60"/>
      <c r="D7" s="60"/>
      <c r="E7" s="83">
        <f t="shared" si="0"/>
        <v>0</v>
      </c>
      <c r="F7" s="60"/>
    </row>
    <row r="8" spans="1:6" ht="12.75">
      <c r="A8" s="60">
        <v>6</v>
      </c>
      <c r="B8" s="60"/>
      <c r="C8" s="60"/>
      <c r="D8" s="60"/>
      <c r="E8" s="83">
        <f t="shared" si="0"/>
        <v>0</v>
      </c>
      <c r="F8" s="60"/>
    </row>
    <row r="9" spans="1:6" ht="12.75">
      <c r="A9" s="60">
        <v>7</v>
      </c>
      <c r="B9" s="60"/>
      <c r="C9" s="60"/>
      <c r="D9" s="60"/>
      <c r="E9" s="83">
        <f t="shared" si="0"/>
        <v>0</v>
      </c>
      <c r="F9" s="60"/>
    </row>
    <row r="10" spans="1:6" ht="12.75">
      <c r="A10" s="60"/>
      <c r="B10" s="81" t="s">
        <v>152</v>
      </c>
      <c r="C10" s="60">
        <f>SUM(C3:C9)</f>
        <v>78</v>
      </c>
      <c r="D10" s="60"/>
      <c r="E10" s="83">
        <f>SUM(E3:E6)</f>
        <v>61500000</v>
      </c>
      <c r="F10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2019-07-17T02:27:35Z</cp:lastPrinted>
  <dcterms:created xsi:type="dcterms:W3CDTF">2016-07-19T01:20:02Z</dcterms:created>
  <dcterms:modified xsi:type="dcterms:W3CDTF">2021-07-23T01:59:05Z</dcterms:modified>
  <cp:category/>
  <cp:version/>
  <cp:contentType/>
  <cp:contentStatus/>
</cp:coreProperties>
</file>