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120" activeTab="1"/>
  </bookViews>
  <sheets>
    <sheet name="QUY I 2018" sheetId="1" r:id="rId1"/>
    <sheet name="QUY II. 2018" sheetId="2" r:id="rId2"/>
    <sheet name="QUY 3,02017" sheetId="3" r:id="rId3"/>
    <sheet name="QUY 4, 2017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<sst xmlns="http://schemas.openxmlformats.org/spreadsheetml/2006/main" count="106" uniqueCount="39">
  <si>
    <t>STT</t>
  </si>
  <si>
    <t>Ghi chú</t>
  </si>
  <si>
    <t>A</t>
  </si>
  <si>
    <t>B</t>
  </si>
  <si>
    <t>Xã Cam An</t>
  </si>
  <si>
    <t>Xã Cam Thanh</t>
  </si>
  <si>
    <t>Xã Cam Hiếu</t>
  </si>
  <si>
    <t>Xã Cam Tuyền</t>
  </si>
  <si>
    <t>Xã Cam Chính</t>
  </si>
  <si>
    <t>Xã Cam Nghĩa</t>
  </si>
  <si>
    <t>Xã Cam Thành</t>
  </si>
  <si>
    <t>Thị trấn Cam Lộ</t>
  </si>
  <si>
    <t>Xã Cam Thuỷ</t>
  </si>
  <si>
    <t>TỔNG CỘNG</t>
  </si>
  <si>
    <t>Tổng số hộ nghèo
 và hộ CSXH</t>
  </si>
  <si>
    <t>Số hộ CSXH</t>
  </si>
  <si>
    <t xml:space="preserve">Số hộ 
nghèo
</t>
  </si>
  <si>
    <t>Mức hỗ trợ</t>
  </si>
  <si>
    <t>Tổng cộng 
(Đồng)</t>
  </si>
  <si>
    <t>Kinh phí hộ CSXH (Đồng)</t>
  </si>
  <si>
    <t>Kinh phí hộ nghèo (Đồng)</t>
  </si>
  <si>
    <t>Đơn vị</t>
  </si>
  <si>
    <t>PHỤ LỤC KINH PHÍ HỖ TRỢ TIỀN ĐIỆN HỘ NGHÈO VÀ HỘ CHÍNH SÁCH XÃ HỘI  
QUÝ III NĂM 2017 (từ tháng 7/2007 - 9/2017)</t>
  </si>
  <si>
    <t>(Kèm theo Tờ trình  số       /TTr-LĐTB&amp;XH, ngày      tháng      năm 2017)</t>
  </si>
  <si>
    <t>PHỤ LỤC KINH PHÍ HỖ TRỢ TIỀN ĐIỆN HỘ NGHÈO VÀ HỘ CHÍNH SÁCH XÃ HỘI  
QUÝ IV NĂM 2017 (từ tháng 10/2007 - 12/2017)</t>
  </si>
  <si>
    <t>(Kèm theo Tờ trình  số          /TTr-LĐTB&amp;XH, ngày      tháng      năm 2017)</t>
  </si>
  <si>
    <t>Xã Cam Thủy</t>
  </si>
  <si>
    <t>TT Cam Lộ</t>
  </si>
  <si>
    <t>PHỤ LỤC KINH PHÍ HỖ TRỢ TIỀN ĐIỆN HỘ NGHÈO VÀ HỘ CHÍNH SÁCH XÃ HỘI  
QUÝ I NĂM 2018 (từ tháng 01/2018 - 3/2018)</t>
  </si>
  <si>
    <t>PHÒNG LAO ĐỘNG-TB&amp;XH HUYỆN</t>
  </si>
  <si>
    <t>(Kèm theo Tờ trình  số  06 /TTr-LĐTB&amp;XH, ngày 02 tháng 4 năm 2018)</t>
  </si>
  <si>
    <t xml:space="preserve">Số hộ
nghèo(thu nhập)
</t>
  </si>
  <si>
    <t xml:space="preserve">Ghi chú: </t>
  </si>
  <si>
    <t>-  711/783 Hộ nghèo được hưởng chính sách tiền điện là hộ nghèo thu nhập.</t>
  </si>
  <si>
    <t>- 3 xã: Cam Thanh, Cam Hiếu, Cam Thành có tháng hưởng khác nhau( do biến động chết, giảm) số tiền khác nhau.</t>
  </si>
  <si>
    <t xml:space="preserve">- Hộ CSXH sử dụng dưới 50kw được hưởng chính sách tiền điện. </t>
  </si>
  <si>
    <t>PHỤ LỤC KINH PHÍ HỖ TRỢ TIỀN ĐIỆN HỘ NGHÈO VÀ HỘ CHÍNH SÁCH XÃ HỘI  
QUÝ II NĂM 2018 (từ tháng 4/2018 - 6/2018)</t>
  </si>
  <si>
    <t>(Kèm theo Tờ trình  số     /TTr-LĐTB&amp;XH, ngày 28 tháng 6 năm 2018)</t>
  </si>
  <si>
    <t>- 02 xã: Cam Thanh,Cam Thủy có tháng hưởng khác nhau( do biến động tăng, giảm) số tiền chênh lệch tháng khác nhau.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</si>
</sst>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5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2" fillId="0" borderId="0" xfId="0" applyFont="1" applyFill="1" applyAlignment="1" quotePrefix="1">
      <alignment/>
    </xf>
    <xf numFmtId="0" fontId="48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left" vertical="center" wrapText="1"/>
    </xf>
    <xf numFmtId="3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8">
      <selection activeCell="A20" sqref="A20:I23"/>
    </sheetView>
  </sheetViews>
  <sheetFormatPr defaultColWidth="9.140625" defaultRowHeight="15"/>
  <cols>
    <col min="1" max="1" width="5.140625" style="2" customWidth="1"/>
    <col min="2" max="2" width="19.28125" style="2" customWidth="1"/>
    <col min="3" max="3" width="12.421875" style="2" customWidth="1"/>
    <col min="4" max="4" width="9.57421875" style="2" customWidth="1"/>
    <col min="5" max="5" width="10.421875" style="2" customWidth="1"/>
    <col min="6" max="6" width="15.28125" style="2" customWidth="1"/>
    <col min="7" max="7" width="11.28125" style="2" customWidth="1"/>
    <col min="8" max="8" width="12.421875" style="2" customWidth="1"/>
    <col min="9" max="9" width="17.00390625" style="2" customWidth="1"/>
    <col min="10" max="10" width="16.7109375" style="2" customWidth="1"/>
    <col min="11" max="16384" width="9.140625" style="2" customWidth="1"/>
  </cols>
  <sheetData>
    <row r="1" spans="1:4" ht="18" customHeight="1">
      <c r="A1" s="43" t="s">
        <v>29</v>
      </c>
      <c r="B1" s="43"/>
      <c r="C1" s="43"/>
      <c r="D1" s="43"/>
    </row>
    <row r="2" spans="1:10" ht="45" customHeight="1">
      <c r="A2" s="44" t="s">
        <v>28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4" customHeight="1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45"/>
    </row>
    <row r="4" ht="15" customHeight="1" hidden="1">
      <c r="J4" s="3"/>
    </row>
    <row r="5" spans="1:10" s="4" customFormat="1" ht="24" customHeight="1">
      <c r="A5" s="46" t="s">
        <v>0</v>
      </c>
      <c r="B5" s="46" t="s">
        <v>21</v>
      </c>
      <c r="C5" s="49" t="s">
        <v>14</v>
      </c>
      <c r="D5" s="49" t="s">
        <v>31</v>
      </c>
      <c r="E5" s="52" t="s">
        <v>17</v>
      </c>
      <c r="F5" s="46" t="s">
        <v>20</v>
      </c>
      <c r="G5" s="52" t="s">
        <v>15</v>
      </c>
      <c r="H5" s="46" t="s">
        <v>19</v>
      </c>
      <c r="I5" s="46" t="s">
        <v>18</v>
      </c>
      <c r="J5" s="55" t="s">
        <v>1</v>
      </c>
    </row>
    <row r="6" spans="1:10" s="4" customFormat="1" ht="25.5" customHeight="1">
      <c r="A6" s="47"/>
      <c r="B6" s="47"/>
      <c r="C6" s="50"/>
      <c r="D6" s="50"/>
      <c r="E6" s="53"/>
      <c r="F6" s="47"/>
      <c r="G6" s="53"/>
      <c r="H6" s="47"/>
      <c r="I6" s="47"/>
      <c r="J6" s="56"/>
    </row>
    <row r="7" spans="1:10" s="5" customFormat="1" ht="21.75" customHeight="1">
      <c r="A7" s="48"/>
      <c r="B7" s="48"/>
      <c r="C7" s="51"/>
      <c r="D7" s="51"/>
      <c r="E7" s="54"/>
      <c r="F7" s="48"/>
      <c r="G7" s="54"/>
      <c r="H7" s="48"/>
      <c r="I7" s="48"/>
      <c r="J7" s="57"/>
    </row>
    <row r="8" spans="1:10" s="8" customFormat="1" ht="21.75" customHeight="1">
      <c r="A8" s="6" t="s">
        <v>2</v>
      </c>
      <c r="B8" s="6" t="s">
        <v>3</v>
      </c>
      <c r="C8" s="7">
        <v>1</v>
      </c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7">
        <v>8</v>
      </c>
    </row>
    <row r="9" spans="1:10" s="1" customFormat="1" ht="23.25" customHeight="1">
      <c r="A9" s="15">
        <v>1</v>
      </c>
      <c r="B9" s="25" t="s">
        <v>4</v>
      </c>
      <c r="C9" s="26">
        <f>D9+G9</f>
        <v>77</v>
      </c>
      <c r="D9" s="27">
        <v>77</v>
      </c>
      <c r="E9" s="30">
        <v>46000</v>
      </c>
      <c r="F9" s="30">
        <f>(D9*E9*3)</f>
        <v>10626000</v>
      </c>
      <c r="G9" s="31">
        <v>0</v>
      </c>
      <c r="H9" s="32">
        <v>0</v>
      </c>
      <c r="I9" s="30">
        <f>F9+H9</f>
        <v>10626000</v>
      </c>
      <c r="J9" s="15"/>
    </row>
    <row r="10" spans="1:10" s="1" customFormat="1" ht="23.25" customHeight="1">
      <c r="A10" s="15">
        <v>2</v>
      </c>
      <c r="B10" s="25" t="s">
        <v>5</v>
      </c>
      <c r="C10" s="26">
        <f aca="true" t="shared" si="0" ref="C10:C18">D10+G10</f>
        <v>43</v>
      </c>
      <c r="D10" s="27">
        <v>40</v>
      </c>
      <c r="E10" s="30">
        <v>46000</v>
      </c>
      <c r="F10" s="30">
        <v>5290000</v>
      </c>
      <c r="G10" s="30">
        <v>3</v>
      </c>
      <c r="H10" s="30">
        <v>414000</v>
      </c>
      <c r="I10" s="30">
        <f aca="true" t="shared" si="1" ref="I10:I17">F10+H10</f>
        <v>5704000</v>
      </c>
      <c r="J10" s="15"/>
    </row>
    <row r="11" spans="1:10" s="1" customFormat="1" ht="23.25" customHeight="1">
      <c r="A11" s="15">
        <v>3</v>
      </c>
      <c r="B11" s="25" t="s">
        <v>26</v>
      </c>
      <c r="C11" s="26">
        <f t="shared" si="0"/>
        <v>94</v>
      </c>
      <c r="D11" s="28">
        <v>94</v>
      </c>
      <c r="E11" s="30">
        <v>46000</v>
      </c>
      <c r="F11" s="30">
        <f aca="true" t="shared" si="2" ref="F11:F17">(D11*E11*3)</f>
        <v>12972000</v>
      </c>
      <c r="G11" s="31">
        <v>0</v>
      </c>
      <c r="H11" s="32">
        <v>0</v>
      </c>
      <c r="I11" s="30">
        <f t="shared" si="1"/>
        <v>12972000</v>
      </c>
      <c r="J11" s="15"/>
    </row>
    <row r="12" spans="1:10" s="1" customFormat="1" ht="23.25" customHeight="1">
      <c r="A12" s="15">
        <v>4</v>
      </c>
      <c r="B12" s="25" t="s">
        <v>6</v>
      </c>
      <c r="C12" s="26">
        <f t="shared" si="0"/>
        <v>112</v>
      </c>
      <c r="D12" s="27">
        <v>101</v>
      </c>
      <c r="E12" s="30">
        <v>46000</v>
      </c>
      <c r="F12" s="30">
        <v>13754000</v>
      </c>
      <c r="G12" s="30">
        <v>11</v>
      </c>
      <c r="H12" s="30">
        <v>1196000</v>
      </c>
      <c r="I12" s="30">
        <f t="shared" si="1"/>
        <v>14950000</v>
      </c>
      <c r="J12" s="15"/>
    </row>
    <row r="13" spans="1:10" s="1" customFormat="1" ht="23.25" customHeight="1">
      <c r="A13" s="38">
        <v>5</v>
      </c>
      <c r="B13" s="39" t="s">
        <v>27</v>
      </c>
      <c r="C13" s="40">
        <f t="shared" si="0"/>
        <v>68</v>
      </c>
      <c r="D13" s="41">
        <v>67</v>
      </c>
      <c r="E13" s="42">
        <v>46000</v>
      </c>
      <c r="F13" s="42">
        <f t="shared" si="2"/>
        <v>9246000</v>
      </c>
      <c r="G13" s="42">
        <v>1</v>
      </c>
      <c r="H13" s="42">
        <v>138000</v>
      </c>
      <c r="I13" s="42">
        <f t="shared" si="1"/>
        <v>9384000</v>
      </c>
      <c r="J13" s="38"/>
    </row>
    <row r="14" spans="1:10" s="1" customFormat="1" ht="23.25" customHeight="1">
      <c r="A14" s="15">
        <v>6</v>
      </c>
      <c r="B14" s="25" t="s">
        <v>7</v>
      </c>
      <c r="C14" s="26">
        <f t="shared" si="0"/>
        <v>165</v>
      </c>
      <c r="D14" s="27">
        <v>161</v>
      </c>
      <c r="E14" s="30">
        <v>46000</v>
      </c>
      <c r="F14" s="30">
        <f t="shared" si="2"/>
        <v>22218000</v>
      </c>
      <c r="G14" s="30">
        <v>4</v>
      </c>
      <c r="H14" s="30">
        <v>414000</v>
      </c>
      <c r="I14" s="30">
        <f t="shared" si="1"/>
        <v>22632000</v>
      </c>
      <c r="J14" s="15"/>
    </row>
    <row r="15" spans="1:10" s="1" customFormat="1" ht="23.25" customHeight="1">
      <c r="A15" s="15">
        <v>7</v>
      </c>
      <c r="B15" s="25" t="s">
        <v>10</v>
      </c>
      <c r="C15" s="26">
        <f t="shared" si="0"/>
        <v>79</v>
      </c>
      <c r="D15" s="27">
        <v>79</v>
      </c>
      <c r="E15" s="30">
        <v>46000</v>
      </c>
      <c r="F15" s="30">
        <v>10856000</v>
      </c>
      <c r="G15" s="30">
        <v>0</v>
      </c>
      <c r="H15" s="30">
        <v>0</v>
      </c>
      <c r="I15" s="30">
        <f t="shared" si="1"/>
        <v>10856000</v>
      </c>
      <c r="J15" s="15"/>
    </row>
    <row r="16" spans="1:10" s="1" customFormat="1" ht="23.25" customHeight="1">
      <c r="A16" s="15">
        <v>8</v>
      </c>
      <c r="B16" s="25" t="s">
        <v>8</v>
      </c>
      <c r="C16" s="26">
        <f t="shared" si="0"/>
        <v>42</v>
      </c>
      <c r="D16" s="27">
        <v>38</v>
      </c>
      <c r="E16" s="30">
        <v>46000</v>
      </c>
      <c r="F16" s="30">
        <f t="shared" si="2"/>
        <v>5244000</v>
      </c>
      <c r="G16" s="30">
        <v>4</v>
      </c>
      <c r="H16" s="30">
        <v>414000</v>
      </c>
      <c r="I16" s="30">
        <f t="shared" si="1"/>
        <v>5658000</v>
      </c>
      <c r="J16" s="15"/>
    </row>
    <row r="17" spans="1:10" s="1" customFormat="1" ht="24" customHeight="1">
      <c r="A17" s="18">
        <v>9</v>
      </c>
      <c r="B17" s="25" t="s">
        <v>9</v>
      </c>
      <c r="C17" s="26">
        <f t="shared" si="0"/>
        <v>101</v>
      </c>
      <c r="D17" s="27">
        <v>54</v>
      </c>
      <c r="E17" s="30">
        <v>46000</v>
      </c>
      <c r="F17" s="30">
        <f t="shared" si="2"/>
        <v>7452000</v>
      </c>
      <c r="G17" s="30">
        <v>47</v>
      </c>
      <c r="H17" s="30">
        <v>5428000</v>
      </c>
      <c r="I17" s="30">
        <f t="shared" si="1"/>
        <v>12880000</v>
      </c>
      <c r="J17" s="19"/>
    </row>
    <row r="18" spans="1:10" s="14" customFormat="1" ht="24.75" customHeight="1">
      <c r="A18" s="23"/>
      <c r="B18" s="24" t="s">
        <v>13</v>
      </c>
      <c r="C18" s="24">
        <f t="shared" si="0"/>
        <v>781</v>
      </c>
      <c r="D18" s="29">
        <f>SUM(D9:D17)</f>
        <v>711</v>
      </c>
      <c r="E18" s="33"/>
      <c r="F18" s="34">
        <f>SUM(F9:F17)</f>
        <v>97658000</v>
      </c>
      <c r="G18" s="34">
        <f>SUM(G9:G17)</f>
        <v>70</v>
      </c>
      <c r="H18" s="35">
        <f>SUM(H9:H17)</f>
        <v>8004000</v>
      </c>
      <c r="I18" s="34">
        <f>F18+H18</f>
        <v>105662000</v>
      </c>
      <c r="J18" s="23"/>
    </row>
    <row r="19" ht="15">
      <c r="B19" s="20"/>
    </row>
    <row r="20" spans="2:12" ht="15.75">
      <c r="B20" s="37" t="s">
        <v>32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5.75">
      <c r="B21" s="36" t="s">
        <v>33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5.75">
      <c r="B22" s="36" t="s">
        <v>34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5.75">
      <c r="B23" s="36" t="s">
        <v>35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5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5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</sheetData>
  <sheetProtection/>
  <mergeCells count="13">
    <mergeCell ref="B5:B7"/>
    <mergeCell ref="J5:J7"/>
    <mergeCell ref="F5:F7"/>
    <mergeCell ref="A1:D1"/>
    <mergeCell ref="A2:J2"/>
    <mergeCell ref="A3:J3"/>
    <mergeCell ref="I5:I7"/>
    <mergeCell ref="C5:C7"/>
    <mergeCell ref="D5:D7"/>
    <mergeCell ref="G5:G7"/>
    <mergeCell ref="H5:H7"/>
    <mergeCell ref="E5:E7"/>
    <mergeCell ref="A5:A7"/>
  </mergeCells>
  <printOptions/>
  <pageMargins left="0.984251968503937" right="0.15748031496062992" top="0.5118110236220472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5.140625" style="2" customWidth="1"/>
    <col min="2" max="2" width="19.28125" style="2" customWidth="1"/>
    <col min="3" max="3" width="12.421875" style="2" customWidth="1"/>
    <col min="4" max="4" width="8.7109375" style="2" customWidth="1"/>
    <col min="5" max="5" width="10.421875" style="2" customWidth="1"/>
    <col min="6" max="6" width="15.28125" style="2" customWidth="1"/>
    <col min="7" max="7" width="9.00390625" style="2" customWidth="1"/>
    <col min="8" max="8" width="13.28125" style="2" customWidth="1"/>
    <col min="9" max="9" width="15.8515625" style="2" customWidth="1"/>
    <col min="10" max="10" width="16.7109375" style="2" customWidth="1"/>
    <col min="11" max="16384" width="9.140625" style="2" customWidth="1"/>
  </cols>
  <sheetData>
    <row r="1" spans="1:3" ht="23.25" customHeight="1">
      <c r="A1" s="59" t="s">
        <v>29</v>
      </c>
      <c r="B1" s="59"/>
      <c r="C1" s="59"/>
    </row>
    <row r="2" spans="1:10" ht="45" customHeight="1">
      <c r="A2" s="44" t="s">
        <v>36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4" customHeight="1">
      <c r="A3" s="45" t="s">
        <v>37</v>
      </c>
      <c r="B3" s="45"/>
      <c r="C3" s="45"/>
      <c r="D3" s="45"/>
      <c r="E3" s="45"/>
      <c r="F3" s="45"/>
      <c r="G3" s="45"/>
      <c r="H3" s="45"/>
      <c r="I3" s="45"/>
      <c r="J3" s="45"/>
    </row>
    <row r="4" ht="15" customHeight="1" hidden="1">
      <c r="J4" s="3"/>
    </row>
    <row r="5" spans="1:10" s="4" customFormat="1" ht="24" customHeight="1">
      <c r="A5" s="46" t="s">
        <v>0</v>
      </c>
      <c r="B5" s="46" t="s">
        <v>21</v>
      </c>
      <c r="C5" s="49" t="s">
        <v>14</v>
      </c>
      <c r="D5" s="49" t="s">
        <v>16</v>
      </c>
      <c r="E5" s="52" t="s">
        <v>17</v>
      </c>
      <c r="F5" s="46" t="s">
        <v>20</v>
      </c>
      <c r="G5" s="52" t="s">
        <v>15</v>
      </c>
      <c r="H5" s="46" t="s">
        <v>19</v>
      </c>
      <c r="I5" s="46" t="s">
        <v>18</v>
      </c>
      <c r="J5" s="55" t="s">
        <v>1</v>
      </c>
    </row>
    <row r="6" spans="1:10" s="4" customFormat="1" ht="25.5" customHeight="1">
      <c r="A6" s="47"/>
      <c r="B6" s="47"/>
      <c r="C6" s="50"/>
      <c r="D6" s="50"/>
      <c r="E6" s="53"/>
      <c r="F6" s="47"/>
      <c r="G6" s="53"/>
      <c r="H6" s="47"/>
      <c r="I6" s="47"/>
      <c r="J6" s="56"/>
    </row>
    <row r="7" spans="1:10" s="5" customFormat="1" ht="21.75" customHeight="1">
      <c r="A7" s="48"/>
      <c r="B7" s="48"/>
      <c r="C7" s="51"/>
      <c r="D7" s="51"/>
      <c r="E7" s="54"/>
      <c r="F7" s="48"/>
      <c r="G7" s="54"/>
      <c r="H7" s="48"/>
      <c r="I7" s="48"/>
      <c r="J7" s="57"/>
    </row>
    <row r="8" spans="1:10" s="8" customFormat="1" ht="21.75" customHeight="1">
      <c r="A8" s="6" t="s">
        <v>2</v>
      </c>
      <c r="B8" s="6" t="s">
        <v>3</v>
      </c>
      <c r="C8" s="7">
        <v>1</v>
      </c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7">
        <v>8</v>
      </c>
    </row>
    <row r="9" spans="1:10" s="1" customFormat="1" ht="23.25" customHeight="1">
      <c r="A9" s="15">
        <v>1</v>
      </c>
      <c r="B9" s="25" t="s">
        <v>4</v>
      </c>
      <c r="C9" s="17">
        <f aca="true" t="shared" si="0" ref="C9:C17">D9+G9</f>
        <v>77</v>
      </c>
      <c r="D9" s="17">
        <f>'QUY I 2018'!D9</f>
        <v>77</v>
      </c>
      <c r="E9" s="17">
        <v>46000</v>
      </c>
      <c r="F9" s="17">
        <f>(D9*E9*3)</f>
        <v>10626000</v>
      </c>
      <c r="G9" s="16">
        <v>0</v>
      </c>
      <c r="H9" s="15">
        <v>0</v>
      </c>
      <c r="I9" s="17">
        <f>F9+H9</f>
        <v>10626000</v>
      </c>
      <c r="J9" s="15"/>
    </row>
    <row r="10" spans="1:10" s="1" customFormat="1" ht="23.25" customHeight="1">
      <c r="A10" s="15">
        <v>2</v>
      </c>
      <c r="B10" s="25" t="s">
        <v>5</v>
      </c>
      <c r="C10" s="17">
        <f t="shared" si="0"/>
        <v>44</v>
      </c>
      <c r="D10" s="17">
        <v>41</v>
      </c>
      <c r="E10" s="17">
        <v>46000</v>
      </c>
      <c r="F10" s="17">
        <v>5520000</v>
      </c>
      <c r="G10" s="17">
        <v>3</v>
      </c>
      <c r="H10" s="17">
        <v>230000</v>
      </c>
      <c r="I10" s="17">
        <f aca="true" t="shared" si="1" ref="I10:I17">F10+H10</f>
        <v>5750000</v>
      </c>
      <c r="J10" s="15"/>
    </row>
    <row r="11" spans="1:10" s="1" customFormat="1" ht="23.25" customHeight="1">
      <c r="A11" s="15">
        <v>3</v>
      </c>
      <c r="B11" s="25" t="s">
        <v>26</v>
      </c>
      <c r="C11" s="17">
        <f t="shared" si="0"/>
        <v>94</v>
      </c>
      <c r="D11" s="17">
        <f>'QUY I 2018'!D11</f>
        <v>94</v>
      </c>
      <c r="E11" s="17">
        <v>46000</v>
      </c>
      <c r="F11" s="17">
        <f>(D11*E11*3)-46000</f>
        <v>12926000</v>
      </c>
      <c r="G11" s="16">
        <v>0</v>
      </c>
      <c r="H11" s="15">
        <v>0</v>
      </c>
      <c r="I11" s="17">
        <f t="shared" si="1"/>
        <v>12926000</v>
      </c>
      <c r="J11" s="15"/>
    </row>
    <row r="12" spans="1:10" s="1" customFormat="1" ht="23.25" customHeight="1">
      <c r="A12" s="15">
        <v>4</v>
      </c>
      <c r="B12" s="25" t="s">
        <v>6</v>
      </c>
      <c r="C12" s="17">
        <f t="shared" si="0"/>
        <v>114</v>
      </c>
      <c r="D12" s="17">
        <f>'QUY I 2018'!D12</f>
        <v>101</v>
      </c>
      <c r="E12" s="17">
        <v>46000</v>
      </c>
      <c r="F12" s="17">
        <f>(D12*E12*3)</f>
        <v>13938000</v>
      </c>
      <c r="G12" s="17">
        <v>13</v>
      </c>
      <c r="H12" s="17">
        <v>1380000</v>
      </c>
      <c r="I12" s="17">
        <f t="shared" si="1"/>
        <v>15318000</v>
      </c>
      <c r="J12" s="15"/>
    </row>
    <row r="13" spans="1:10" s="1" customFormat="1" ht="23.25" customHeight="1">
      <c r="A13" s="15">
        <v>5</v>
      </c>
      <c r="B13" s="25" t="s">
        <v>27</v>
      </c>
      <c r="C13" s="17">
        <f t="shared" si="0"/>
        <v>69</v>
      </c>
      <c r="D13" s="17">
        <f>'QUY I 2018'!D13</f>
        <v>67</v>
      </c>
      <c r="E13" s="17">
        <v>46000</v>
      </c>
      <c r="F13" s="17">
        <f>(D13*E13*3)</f>
        <v>9246000</v>
      </c>
      <c r="G13" s="17">
        <v>2</v>
      </c>
      <c r="H13" s="17">
        <v>276000</v>
      </c>
      <c r="I13" s="17">
        <f t="shared" si="1"/>
        <v>9522000</v>
      </c>
      <c r="J13" s="15"/>
    </row>
    <row r="14" spans="1:10" s="1" customFormat="1" ht="23.25" customHeight="1">
      <c r="A14" s="15">
        <v>6</v>
      </c>
      <c r="B14" s="25" t="s">
        <v>7</v>
      </c>
      <c r="C14" s="17">
        <f t="shared" si="0"/>
        <v>164</v>
      </c>
      <c r="D14" s="17">
        <f>'QUY I 2018'!D14</f>
        <v>161</v>
      </c>
      <c r="E14" s="17">
        <v>46000</v>
      </c>
      <c r="F14" s="17">
        <f>D14*E14*3</f>
        <v>22218000</v>
      </c>
      <c r="G14" s="17">
        <v>3</v>
      </c>
      <c r="H14" s="17">
        <v>322000</v>
      </c>
      <c r="I14" s="17">
        <f t="shared" si="1"/>
        <v>22540000</v>
      </c>
      <c r="J14" s="15"/>
    </row>
    <row r="15" spans="1:10" s="1" customFormat="1" ht="23.25" customHeight="1">
      <c r="A15" s="15">
        <v>7</v>
      </c>
      <c r="B15" s="25" t="s">
        <v>10</v>
      </c>
      <c r="C15" s="17">
        <f t="shared" si="0"/>
        <v>78</v>
      </c>
      <c r="D15" s="17">
        <v>78</v>
      </c>
      <c r="E15" s="17">
        <v>46000</v>
      </c>
      <c r="F15" s="17">
        <f>D15*E15*3</f>
        <v>10764000</v>
      </c>
      <c r="G15" s="17">
        <v>0</v>
      </c>
      <c r="H15" s="17">
        <v>0</v>
      </c>
      <c r="I15" s="17">
        <f t="shared" si="1"/>
        <v>10764000</v>
      </c>
      <c r="J15" s="15"/>
    </row>
    <row r="16" spans="1:10" s="1" customFormat="1" ht="23.25" customHeight="1">
      <c r="A16" s="15">
        <v>8</v>
      </c>
      <c r="B16" s="25" t="s">
        <v>8</v>
      </c>
      <c r="C16" s="17">
        <f t="shared" si="0"/>
        <v>41</v>
      </c>
      <c r="D16" s="17">
        <f>'QUY I 2018'!D16</f>
        <v>38</v>
      </c>
      <c r="E16" s="17">
        <v>46000</v>
      </c>
      <c r="F16" s="17">
        <f>D16*E16*3</f>
        <v>5244000</v>
      </c>
      <c r="G16" s="17">
        <v>3</v>
      </c>
      <c r="H16" s="17">
        <v>414000</v>
      </c>
      <c r="I16" s="17">
        <f t="shared" si="1"/>
        <v>5658000</v>
      </c>
      <c r="J16" s="15"/>
    </row>
    <row r="17" spans="1:10" s="1" customFormat="1" ht="24" customHeight="1">
      <c r="A17" s="18">
        <v>9</v>
      </c>
      <c r="B17" s="25" t="s">
        <v>9</v>
      </c>
      <c r="C17" s="17">
        <f t="shared" si="0"/>
        <v>102</v>
      </c>
      <c r="D17" s="17">
        <f>'QUY I 2018'!D17</f>
        <v>54</v>
      </c>
      <c r="E17" s="17">
        <v>46000</v>
      </c>
      <c r="F17" s="17">
        <f>(D17*E17*3)</f>
        <v>7452000</v>
      </c>
      <c r="G17" s="17">
        <v>48</v>
      </c>
      <c r="H17" s="17">
        <v>5750000</v>
      </c>
      <c r="I17" s="17">
        <f t="shared" si="1"/>
        <v>13202000</v>
      </c>
      <c r="J17" s="19"/>
    </row>
    <row r="18" spans="1:10" s="14" customFormat="1" ht="24.75" customHeight="1">
      <c r="A18" s="9"/>
      <c r="B18" s="10" t="s">
        <v>13</v>
      </c>
      <c r="C18" s="10">
        <f>SUM(C9:C17)</f>
        <v>783</v>
      </c>
      <c r="D18" s="10">
        <f>SUM(D9:D17)</f>
        <v>711</v>
      </c>
      <c r="E18" s="11"/>
      <c r="F18" s="10">
        <f>SUM(F9:F17)</f>
        <v>97934000</v>
      </c>
      <c r="G18" s="10">
        <f>SUM(G9:G17)</f>
        <v>72</v>
      </c>
      <c r="H18" s="10">
        <f>SUM(H9:H17)</f>
        <v>8372000</v>
      </c>
      <c r="I18" s="13">
        <f>SUM(I9:I17)</f>
        <v>106306000</v>
      </c>
      <c r="J18" s="9"/>
    </row>
    <row r="19" spans="2:9" ht="15.75">
      <c r="B19" s="37" t="s">
        <v>32</v>
      </c>
      <c r="C19" s="1"/>
      <c r="D19" s="1"/>
      <c r="E19" s="1"/>
      <c r="F19" s="1"/>
      <c r="G19" s="1"/>
      <c r="H19" s="1"/>
      <c r="I19" s="1"/>
    </row>
    <row r="20" spans="2:12" ht="15.75">
      <c r="B20" s="36" t="s">
        <v>33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5.75">
      <c r="B21" s="36" t="s">
        <v>38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5.75">
      <c r="B22" s="36" t="s">
        <v>35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5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5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5.75">
      <c r="B25" s="1"/>
      <c r="C25" s="1"/>
      <c r="D25" s="1"/>
      <c r="E25" s="1"/>
      <c r="F25" s="1"/>
      <c r="G25" s="1"/>
      <c r="H25" s="1"/>
      <c r="I25" s="22"/>
      <c r="J25" s="1"/>
      <c r="K25" s="1"/>
      <c r="L25" s="1"/>
    </row>
    <row r="26" spans="2:12" ht="1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</sheetData>
  <sheetProtection/>
  <mergeCells count="12">
    <mergeCell ref="G5:G7"/>
    <mergeCell ref="H5:H7"/>
    <mergeCell ref="I5:I7"/>
    <mergeCell ref="J5:J7"/>
    <mergeCell ref="A2:J2"/>
    <mergeCell ref="A3:J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5.140625" style="2" customWidth="1"/>
    <col min="2" max="2" width="19.28125" style="2" customWidth="1"/>
    <col min="3" max="3" width="12.421875" style="2" customWidth="1"/>
    <col min="4" max="4" width="9.57421875" style="2" customWidth="1"/>
    <col min="5" max="5" width="10.421875" style="2" customWidth="1"/>
    <col min="6" max="6" width="15.28125" style="2" customWidth="1"/>
    <col min="7" max="7" width="11.28125" style="2" customWidth="1"/>
    <col min="8" max="8" width="12.421875" style="2" customWidth="1"/>
    <col min="9" max="9" width="17.00390625" style="2" customWidth="1"/>
    <col min="10" max="10" width="16.7109375" style="2" customWidth="1"/>
    <col min="11" max="16384" width="9.140625" style="2" customWidth="1"/>
  </cols>
  <sheetData>
    <row r="1" spans="1:10" ht="45" customHeight="1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4" customHeight="1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</row>
    <row r="3" ht="15" customHeight="1" hidden="1">
      <c r="J3" s="3"/>
    </row>
    <row r="4" spans="1:10" s="4" customFormat="1" ht="24" customHeight="1">
      <c r="A4" s="46" t="s">
        <v>0</v>
      </c>
      <c r="B4" s="46" t="s">
        <v>21</v>
      </c>
      <c r="C4" s="49" t="s">
        <v>14</v>
      </c>
      <c r="D4" s="49" t="s">
        <v>16</v>
      </c>
      <c r="E4" s="52" t="s">
        <v>17</v>
      </c>
      <c r="F4" s="46" t="s">
        <v>20</v>
      </c>
      <c r="G4" s="52" t="s">
        <v>15</v>
      </c>
      <c r="H4" s="46" t="s">
        <v>19</v>
      </c>
      <c r="I4" s="46" t="s">
        <v>18</v>
      </c>
      <c r="J4" s="55" t="s">
        <v>1</v>
      </c>
    </row>
    <row r="5" spans="1:10" s="4" customFormat="1" ht="25.5" customHeight="1">
      <c r="A5" s="47"/>
      <c r="B5" s="47"/>
      <c r="C5" s="50"/>
      <c r="D5" s="50"/>
      <c r="E5" s="53"/>
      <c r="F5" s="47"/>
      <c r="G5" s="53"/>
      <c r="H5" s="47"/>
      <c r="I5" s="47"/>
      <c r="J5" s="56"/>
    </row>
    <row r="6" spans="1:10" s="5" customFormat="1" ht="21.75" customHeight="1">
      <c r="A6" s="48"/>
      <c r="B6" s="48"/>
      <c r="C6" s="51"/>
      <c r="D6" s="51"/>
      <c r="E6" s="54"/>
      <c r="F6" s="48"/>
      <c r="G6" s="54"/>
      <c r="H6" s="48"/>
      <c r="I6" s="48"/>
      <c r="J6" s="57"/>
    </row>
    <row r="7" spans="1:10" s="8" customFormat="1" ht="21.75" customHeight="1">
      <c r="A7" s="6" t="s">
        <v>2</v>
      </c>
      <c r="B7" s="6" t="s">
        <v>3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</row>
    <row r="8" spans="1:10" s="21" customFormat="1" ht="23.25" customHeight="1">
      <c r="A8" s="15">
        <v>1</v>
      </c>
      <c r="B8" s="16" t="s">
        <v>4</v>
      </c>
      <c r="C8" s="17">
        <f aca="true" t="shared" si="0" ref="C8:C16">D8+G8</f>
        <v>74</v>
      </c>
      <c r="D8" s="17">
        <v>74</v>
      </c>
      <c r="E8" s="17">
        <v>46000</v>
      </c>
      <c r="F8" s="17">
        <f>(D8*E8*3)</f>
        <v>10212000</v>
      </c>
      <c r="G8" s="16">
        <v>0</v>
      </c>
      <c r="H8" s="15">
        <v>0</v>
      </c>
      <c r="I8" s="17">
        <f>F8+H8</f>
        <v>10212000</v>
      </c>
      <c r="J8" s="15"/>
    </row>
    <row r="9" spans="1:10" s="21" customFormat="1" ht="23.25" customHeight="1">
      <c r="A9" s="15">
        <v>2</v>
      </c>
      <c r="B9" s="16" t="s">
        <v>5</v>
      </c>
      <c r="C9" s="17">
        <f t="shared" si="0"/>
        <v>43</v>
      </c>
      <c r="D9" s="17">
        <v>40</v>
      </c>
      <c r="E9" s="17">
        <v>46000</v>
      </c>
      <c r="F9" s="17">
        <f aca="true" t="shared" si="1" ref="F9:F15">D9*E9*3</f>
        <v>5520000</v>
      </c>
      <c r="G9" s="17">
        <v>3</v>
      </c>
      <c r="H9" s="17">
        <v>276000</v>
      </c>
      <c r="I9" s="17">
        <f aca="true" t="shared" si="2" ref="I9:I16">F9+H9</f>
        <v>5796000</v>
      </c>
      <c r="J9" s="15"/>
    </row>
    <row r="10" spans="1:10" s="21" customFormat="1" ht="23.25" customHeight="1">
      <c r="A10" s="15">
        <v>3</v>
      </c>
      <c r="B10" s="16" t="s">
        <v>12</v>
      </c>
      <c r="C10" s="17">
        <f t="shared" si="0"/>
        <v>91</v>
      </c>
      <c r="D10" s="17">
        <v>91</v>
      </c>
      <c r="E10" s="17">
        <v>46000</v>
      </c>
      <c r="F10" s="17">
        <f>(D10*E10*3)</f>
        <v>12558000</v>
      </c>
      <c r="G10" s="16">
        <v>0</v>
      </c>
      <c r="H10" s="15">
        <v>0</v>
      </c>
      <c r="I10" s="17">
        <f t="shared" si="2"/>
        <v>12558000</v>
      </c>
      <c r="J10" s="15"/>
    </row>
    <row r="11" spans="1:10" s="21" customFormat="1" ht="23.25" customHeight="1">
      <c r="A11" s="15">
        <v>4</v>
      </c>
      <c r="B11" s="16" t="s">
        <v>6</v>
      </c>
      <c r="C11" s="17">
        <f t="shared" si="0"/>
        <v>142</v>
      </c>
      <c r="D11" s="17">
        <v>135</v>
      </c>
      <c r="E11" s="17">
        <v>46000</v>
      </c>
      <c r="F11" s="17">
        <f>(D11*E11*3)-46000</f>
        <v>18584000</v>
      </c>
      <c r="G11" s="17">
        <v>7</v>
      </c>
      <c r="H11" s="17">
        <v>782000</v>
      </c>
      <c r="I11" s="17">
        <f t="shared" si="2"/>
        <v>19366000</v>
      </c>
      <c r="J11" s="15"/>
    </row>
    <row r="12" spans="1:10" s="21" customFormat="1" ht="23.25" customHeight="1">
      <c r="A12" s="15">
        <v>5</v>
      </c>
      <c r="B12" s="16" t="s">
        <v>7</v>
      </c>
      <c r="C12" s="17">
        <f t="shared" si="0"/>
        <v>247</v>
      </c>
      <c r="D12" s="17">
        <v>243</v>
      </c>
      <c r="E12" s="17">
        <v>46000</v>
      </c>
      <c r="F12" s="17">
        <f>(D12*E12*3)</f>
        <v>33534000</v>
      </c>
      <c r="G12" s="17">
        <v>4</v>
      </c>
      <c r="H12" s="17">
        <v>460000</v>
      </c>
      <c r="I12" s="17">
        <f t="shared" si="2"/>
        <v>33994000</v>
      </c>
      <c r="J12" s="15"/>
    </row>
    <row r="13" spans="1:10" s="21" customFormat="1" ht="23.25" customHeight="1">
      <c r="A13" s="15">
        <v>6</v>
      </c>
      <c r="B13" s="16" t="s">
        <v>10</v>
      </c>
      <c r="C13" s="17">
        <f t="shared" si="0"/>
        <v>87</v>
      </c>
      <c r="D13" s="17">
        <v>87</v>
      </c>
      <c r="E13" s="17">
        <v>46000</v>
      </c>
      <c r="F13" s="17">
        <f t="shared" si="1"/>
        <v>12006000</v>
      </c>
      <c r="G13" s="17">
        <v>0</v>
      </c>
      <c r="H13" s="17">
        <v>0</v>
      </c>
      <c r="I13" s="17">
        <f t="shared" si="2"/>
        <v>12006000</v>
      </c>
      <c r="J13" s="15"/>
    </row>
    <row r="14" spans="1:10" s="21" customFormat="1" ht="23.25" customHeight="1">
      <c r="A14" s="15">
        <v>7</v>
      </c>
      <c r="B14" s="16" t="s">
        <v>8</v>
      </c>
      <c r="C14" s="17">
        <f t="shared" si="0"/>
        <v>59</v>
      </c>
      <c r="D14" s="17">
        <v>53</v>
      </c>
      <c r="E14" s="17">
        <v>46000</v>
      </c>
      <c r="F14" s="17">
        <f t="shared" si="1"/>
        <v>7314000</v>
      </c>
      <c r="G14" s="17">
        <v>6</v>
      </c>
      <c r="H14" s="17">
        <v>690000</v>
      </c>
      <c r="I14" s="17">
        <f t="shared" si="2"/>
        <v>8004000</v>
      </c>
      <c r="J14" s="15"/>
    </row>
    <row r="15" spans="1:10" s="21" customFormat="1" ht="23.25" customHeight="1">
      <c r="A15" s="15">
        <v>8</v>
      </c>
      <c r="B15" s="16" t="s">
        <v>9</v>
      </c>
      <c r="C15" s="17">
        <f t="shared" si="0"/>
        <v>141</v>
      </c>
      <c r="D15" s="17">
        <v>107</v>
      </c>
      <c r="E15" s="17">
        <v>46000</v>
      </c>
      <c r="F15" s="17">
        <f t="shared" si="1"/>
        <v>14766000</v>
      </c>
      <c r="G15" s="17">
        <v>34</v>
      </c>
      <c r="H15" s="17">
        <v>4232000</v>
      </c>
      <c r="I15" s="17">
        <f t="shared" si="2"/>
        <v>18998000</v>
      </c>
      <c r="J15" s="15"/>
    </row>
    <row r="16" spans="1:10" s="21" customFormat="1" ht="24" customHeight="1">
      <c r="A16" s="18">
        <v>9</v>
      </c>
      <c r="B16" s="19" t="s">
        <v>11</v>
      </c>
      <c r="C16" s="17">
        <f t="shared" si="0"/>
        <v>91</v>
      </c>
      <c r="D16" s="17">
        <v>88</v>
      </c>
      <c r="E16" s="17">
        <v>46000</v>
      </c>
      <c r="F16" s="17">
        <f>(D16*E16*3)</f>
        <v>12144000</v>
      </c>
      <c r="G16" s="17">
        <v>3</v>
      </c>
      <c r="H16" s="17">
        <v>414000</v>
      </c>
      <c r="I16" s="17">
        <f t="shared" si="2"/>
        <v>12558000</v>
      </c>
      <c r="J16" s="19"/>
    </row>
    <row r="17" spans="1:10" s="14" customFormat="1" ht="24.75" customHeight="1">
      <c r="A17" s="9"/>
      <c r="B17" s="10" t="s">
        <v>13</v>
      </c>
      <c r="C17" s="10">
        <f>SUM(C8:C16)</f>
        <v>975</v>
      </c>
      <c r="D17" s="10">
        <f>SUM(D8:D16)</f>
        <v>918</v>
      </c>
      <c r="E17" s="11"/>
      <c r="F17" s="10">
        <f>SUM(F8:F16)</f>
        <v>126638000</v>
      </c>
      <c r="G17" s="10">
        <f>SUM(G8:G16)</f>
        <v>57</v>
      </c>
      <c r="H17" s="12">
        <f>SUM(H8:H16)</f>
        <v>6854000</v>
      </c>
      <c r="I17" s="13">
        <f>SUM(I8:I16)</f>
        <v>133492000</v>
      </c>
      <c r="J17" s="9"/>
    </row>
    <row r="18" ht="15">
      <c r="B18" s="20"/>
    </row>
    <row r="19" spans="2:12" ht="15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5:12" ht="15.75">
      <c r="E20" s="1"/>
      <c r="F20" s="1"/>
      <c r="G20" s="1"/>
      <c r="H20" s="1"/>
      <c r="I20" s="1"/>
      <c r="J20" s="1"/>
      <c r="K20" s="1"/>
      <c r="L20" s="1"/>
    </row>
    <row r="21" spans="6:12" ht="15.75">
      <c r="F21" s="1"/>
      <c r="G21" s="1"/>
      <c r="H21" s="1"/>
      <c r="I21" s="1"/>
      <c r="J21" s="1"/>
      <c r="K21" s="1"/>
      <c r="L21" s="1"/>
    </row>
    <row r="22" spans="2:12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5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5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</sheetData>
  <sheetProtection/>
  <mergeCells count="12">
    <mergeCell ref="I4:I6"/>
    <mergeCell ref="J4:J6"/>
    <mergeCell ref="A1:J1"/>
    <mergeCell ref="A2:J2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2">
      <selection activeCell="H21" sqref="H21"/>
    </sheetView>
  </sheetViews>
  <sheetFormatPr defaultColWidth="9.140625" defaultRowHeight="15"/>
  <cols>
    <col min="1" max="1" width="5.140625" style="2" customWidth="1"/>
    <col min="2" max="2" width="20.421875" style="2" customWidth="1"/>
    <col min="3" max="3" width="12.421875" style="2" customWidth="1"/>
    <col min="4" max="4" width="9.57421875" style="2" customWidth="1"/>
    <col min="5" max="5" width="10.421875" style="2" customWidth="1"/>
    <col min="6" max="6" width="15.28125" style="2" customWidth="1"/>
    <col min="7" max="7" width="12.28125" style="2" customWidth="1"/>
    <col min="8" max="8" width="17.00390625" style="2" customWidth="1"/>
    <col min="9" max="9" width="18.7109375" style="2" customWidth="1"/>
    <col min="10" max="10" width="17.28125" style="2" customWidth="1"/>
    <col min="11" max="16384" width="9.140625" style="2" customWidth="1"/>
  </cols>
  <sheetData>
    <row r="1" spans="1:10" ht="45" customHeight="1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4" customHeight="1">
      <c r="A2" s="45" t="s">
        <v>25</v>
      </c>
      <c r="B2" s="45"/>
      <c r="C2" s="45"/>
      <c r="D2" s="45"/>
      <c r="E2" s="45"/>
      <c r="F2" s="45"/>
      <c r="G2" s="45"/>
      <c r="H2" s="45"/>
      <c r="I2" s="45"/>
      <c r="J2" s="45"/>
    </row>
    <row r="3" ht="15" customHeight="1" hidden="1">
      <c r="J3" s="3"/>
    </row>
    <row r="4" spans="1:10" s="4" customFormat="1" ht="24" customHeight="1">
      <c r="A4" s="46" t="s">
        <v>0</v>
      </c>
      <c r="B4" s="46" t="s">
        <v>21</v>
      </c>
      <c r="C4" s="49" t="s">
        <v>14</v>
      </c>
      <c r="D4" s="49" t="s">
        <v>16</v>
      </c>
      <c r="E4" s="52" t="s">
        <v>17</v>
      </c>
      <c r="F4" s="46" t="s">
        <v>20</v>
      </c>
      <c r="G4" s="52" t="s">
        <v>15</v>
      </c>
      <c r="H4" s="46" t="s">
        <v>19</v>
      </c>
      <c r="I4" s="46" t="s">
        <v>18</v>
      </c>
      <c r="J4" s="55" t="s">
        <v>1</v>
      </c>
    </row>
    <row r="5" spans="1:10" s="4" customFormat="1" ht="25.5" customHeight="1">
      <c r="A5" s="47"/>
      <c r="B5" s="47"/>
      <c r="C5" s="50"/>
      <c r="D5" s="50"/>
      <c r="E5" s="53"/>
      <c r="F5" s="47"/>
      <c r="G5" s="53"/>
      <c r="H5" s="47"/>
      <c r="I5" s="47"/>
      <c r="J5" s="56"/>
    </row>
    <row r="6" spans="1:10" s="5" customFormat="1" ht="21.75" customHeight="1">
      <c r="A6" s="48"/>
      <c r="B6" s="48"/>
      <c r="C6" s="51"/>
      <c r="D6" s="51"/>
      <c r="E6" s="54"/>
      <c r="F6" s="48"/>
      <c r="G6" s="54"/>
      <c r="H6" s="48"/>
      <c r="I6" s="48"/>
      <c r="J6" s="57"/>
    </row>
    <row r="7" spans="1:10" s="8" customFormat="1" ht="21.75" customHeight="1">
      <c r="A7" s="6" t="s">
        <v>2</v>
      </c>
      <c r="B7" s="6" t="s">
        <v>3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</row>
    <row r="8" spans="1:10" s="21" customFormat="1" ht="23.25" customHeight="1">
      <c r="A8" s="15">
        <v>1</v>
      </c>
      <c r="B8" s="16" t="s">
        <v>4</v>
      </c>
      <c r="C8" s="17">
        <f aca="true" t="shared" si="0" ref="C8:C16">D8+G8</f>
        <v>74</v>
      </c>
      <c r="D8" s="17">
        <v>74</v>
      </c>
      <c r="E8" s="17">
        <v>46000</v>
      </c>
      <c r="F8" s="17">
        <f>(D8*E8*3)</f>
        <v>10212000</v>
      </c>
      <c r="G8" s="16">
        <v>0</v>
      </c>
      <c r="H8" s="15">
        <v>0</v>
      </c>
      <c r="I8" s="17">
        <f>F8+H8</f>
        <v>10212000</v>
      </c>
      <c r="J8" s="15"/>
    </row>
    <row r="9" spans="1:10" s="21" customFormat="1" ht="23.25" customHeight="1">
      <c r="A9" s="15">
        <v>2</v>
      </c>
      <c r="B9" s="16" t="s">
        <v>5</v>
      </c>
      <c r="C9" s="17">
        <f t="shared" si="0"/>
        <v>43</v>
      </c>
      <c r="D9" s="17">
        <v>40</v>
      </c>
      <c r="E9" s="17">
        <v>46000</v>
      </c>
      <c r="F9" s="17">
        <f aca="true" t="shared" si="1" ref="F9:F15">D9*E9*3</f>
        <v>5520000</v>
      </c>
      <c r="G9" s="17">
        <v>3</v>
      </c>
      <c r="H9" s="17">
        <v>368000</v>
      </c>
      <c r="I9" s="17">
        <f aca="true" t="shared" si="2" ref="I9:I16">F9+H9</f>
        <v>5888000</v>
      </c>
      <c r="J9" s="15"/>
    </row>
    <row r="10" spans="1:10" s="21" customFormat="1" ht="23.25" customHeight="1">
      <c r="A10" s="15">
        <v>3</v>
      </c>
      <c r="B10" s="16" t="s">
        <v>12</v>
      </c>
      <c r="C10" s="17">
        <f t="shared" si="0"/>
        <v>91</v>
      </c>
      <c r="D10" s="17">
        <v>91</v>
      </c>
      <c r="E10" s="17">
        <v>46000</v>
      </c>
      <c r="F10" s="17">
        <f>(D10*E10*3)</f>
        <v>12558000</v>
      </c>
      <c r="G10" s="16">
        <v>0</v>
      </c>
      <c r="H10" s="15">
        <v>0</v>
      </c>
      <c r="I10" s="17">
        <f t="shared" si="2"/>
        <v>12558000</v>
      </c>
      <c r="J10" s="15"/>
    </row>
    <row r="11" spans="1:10" s="21" customFormat="1" ht="23.25" customHeight="1">
      <c r="A11" s="15">
        <v>4</v>
      </c>
      <c r="B11" s="16" t="s">
        <v>6</v>
      </c>
      <c r="C11" s="17">
        <f t="shared" si="0"/>
        <v>142</v>
      </c>
      <c r="D11" s="17">
        <v>134</v>
      </c>
      <c r="E11" s="17">
        <v>46000</v>
      </c>
      <c r="F11" s="17">
        <f>(D11*E11*3)</f>
        <v>18492000</v>
      </c>
      <c r="G11" s="17">
        <v>8</v>
      </c>
      <c r="H11" s="17">
        <v>782000</v>
      </c>
      <c r="I11" s="17">
        <f t="shared" si="2"/>
        <v>19274000</v>
      </c>
      <c r="J11" s="15"/>
    </row>
    <row r="12" spans="1:10" s="21" customFormat="1" ht="23.25" customHeight="1">
      <c r="A12" s="15">
        <v>5</v>
      </c>
      <c r="B12" s="16" t="s">
        <v>7</v>
      </c>
      <c r="C12" s="17">
        <f t="shared" si="0"/>
        <v>245</v>
      </c>
      <c r="D12" s="17">
        <v>243</v>
      </c>
      <c r="E12" s="17">
        <v>46000</v>
      </c>
      <c r="F12" s="17">
        <f>(D12*E12*3)</f>
        <v>33534000</v>
      </c>
      <c r="G12" s="17">
        <v>2</v>
      </c>
      <c r="H12" s="17">
        <v>276000</v>
      </c>
      <c r="I12" s="17">
        <f t="shared" si="2"/>
        <v>33810000</v>
      </c>
      <c r="J12" s="15"/>
    </row>
    <row r="13" spans="1:10" s="21" customFormat="1" ht="23.25" customHeight="1">
      <c r="A13" s="15">
        <v>6</v>
      </c>
      <c r="B13" s="16" t="s">
        <v>10</v>
      </c>
      <c r="C13" s="17">
        <f t="shared" si="0"/>
        <v>87</v>
      </c>
      <c r="D13" s="17">
        <v>87</v>
      </c>
      <c r="E13" s="17">
        <v>46000</v>
      </c>
      <c r="F13" s="17">
        <f t="shared" si="1"/>
        <v>12006000</v>
      </c>
      <c r="G13" s="17">
        <v>0</v>
      </c>
      <c r="H13" s="17">
        <v>0</v>
      </c>
      <c r="I13" s="17">
        <f t="shared" si="2"/>
        <v>12006000</v>
      </c>
      <c r="J13" s="15"/>
    </row>
    <row r="14" spans="1:10" s="21" customFormat="1" ht="23.25" customHeight="1">
      <c r="A14" s="15">
        <v>7</v>
      </c>
      <c r="B14" s="16" t="s">
        <v>8</v>
      </c>
      <c r="C14" s="17">
        <f t="shared" si="0"/>
        <v>60</v>
      </c>
      <c r="D14" s="17">
        <v>53</v>
      </c>
      <c r="E14" s="17">
        <v>46000</v>
      </c>
      <c r="F14" s="17">
        <f t="shared" si="1"/>
        <v>7314000</v>
      </c>
      <c r="G14" s="17">
        <v>7</v>
      </c>
      <c r="H14" s="17">
        <v>874000</v>
      </c>
      <c r="I14" s="17">
        <f t="shared" si="2"/>
        <v>8188000</v>
      </c>
      <c r="J14" s="15"/>
    </row>
    <row r="15" spans="1:10" s="21" customFormat="1" ht="23.25" customHeight="1">
      <c r="A15" s="15">
        <v>8</v>
      </c>
      <c r="B15" s="16" t="s">
        <v>9</v>
      </c>
      <c r="C15" s="17">
        <f t="shared" si="0"/>
        <v>144</v>
      </c>
      <c r="D15" s="17">
        <v>107</v>
      </c>
      <c r="E15" s="17">
        <v>46000</v>
      </c>
      <c r="F15" s="17">
        <f t="shared" si="1"/>
        <v>14766000</v>
      </c>
      <c r="G15" s="17">
        <v>37</v>
      </c>
      <c r="H15" s="17">
        <v>4646000</v>
      </c>
      <c r="I15" s="17">
        <f t="shared" si="2"/>
        <v>19412000</v>
      </c>
      <c r="J15" s="15"/>
    </row>
    <row r="16" spans="1:10" s="21" customFormat="1" ht="24" customHeight="1">
      <c r="A16" s="18">
        <v>9</v>
      </c>
      <c r="B16" s="19" t="s">
        <v>11</v>
      </c>
      <c r="C16" s="17">
        <f t="shared" si="0"/>
        <v>91</v>
      </c>
      <c r="D16" s="17">
        <v>88</v>
      </c>
      <c r="E16" s="17">
        <v>46000</v>
      </c>
      <c r="F16" s="17">
        <f>(D16*E16*3)</f>
        <v>12144000</v>
      </c>
      <c r="G16" s="17">
        <v>3</v>
      </c>
      <c r="H16" s="17">
        <v>414000</v>
      </c>
      <c r="I16" s="17">
        <f t="shared" si="2"/>
        <v>12558000</v>
      </c>
      <c r="J16" s="19"/>
    </row>
    <row r="17" spans="1:10" s="14" customFormat="1" ht="24.75" customHeight="1">
      <c r="A17" s="9"/>
      <c r="B17" s="10" t="s">
        <v>13</v>
      </c>
      <c r="C17" s="10">
        <f>SUM(C8:C16)</f>
        <v>977</v>
      </c>
      <c r="D17" s="10">
        <f>SUM(D8:D16)</f>
        <v>917</v>
      </c>
      <c r="E17" s="11"/>
      <c r="F17" s="10">
        <f>SUM(F8:F16)</f>
        <v>126546000</v>
      </c>
      <c r="G17" s="10">
        <f>SUM(G8:G16)</f>
        <v>60</v>
      </c>
      <c r="H17" s="12">
        <f>SUM(H8:H16)</f>
        <v>7360000</v>
      </c>
      <c r="I17" s="13">
        <f>SUM(I8:I16)</f>
        <v>133906000</v>
      </c>
      <c r="J17" s="9"/>
    </row>
    <row r="18" ht="15">
      <c r="B18" s="20"/>
    </row>
    <row r="19" spans="2:12" ht="15.75">
      <c r="B19" s="1"/>
      <c r="C19" s="1"/>
      <c r="D19" s="1"/>
      <c r="E19" s="1"/>
      <c r="F19" s="1"/>
      <c r="G19" s="1"/>
      <c r="H19" s="22">
        <f>'QUY I 2018'!C18+'QUY II. 2018'!C18+'QUY 3,02017'!C17+'QUY 4, 2017'!C17</f>
        <v>3516</v>
      </c>
      <c r="I19" s="1"/>
      <c r="J19" s="1"/>
      <c r="K19" s="1"/>
      <c r="L19" s="1"/>
    </row>
    <row r="20" spans="5:12" ht="15.75">
      <c r="E20" s="1"/>
      <c r="F20" s="1"/>
      <c r="G20" s="1"/>
      <c r="H20" s="22">
        <f>I17+'QUY 3,02017'!I17+'QUY II. 2018'!I18+'QUY I 2018'!I18</f>
        <v>479366000</v>
      </c>
      <c r="I20" s="1"/>
      <c r="J20" s="1"/>
      <c r="K20" s="1"/>
      <c r="L20" s="1"/>
    </row>
    <row r="21" spans="6:12" ht="15.75">
      <c r="F21" s="1"/>
      <c r="G21" s="1"/>
      <c r="H21" s="1"/>
      <c r="I21" s="1"/>
      <c r="J21" s="1"/>
      <c r="K21" s="1"/>
      <c r="L21" s="1"/>
    </row>
    <row r="22" spans="2:12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5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5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</sheetData>
  <sheetProtection/>
  <mergeCells count="12">
    <mergeCell ref="G4:G6"/>
    <mergeCell ref="H4:H6"/>
    <mergeCell ref="I4:I6"/>
    <mergeCell ref="J4:J6"/>
    <mergeCell ref="A1:J1"/>
    <mergeCell ref="A2:J2"/>
    <mergeCell ref="A4:A6"/>
    <mergeCell ref="B4:B6"/>
    <mergeCell ref="C4:C6"/>
    <mergeCell ref="D4:D6"/>
    <mergeCell ref="E4:E6"/>
    <mergeCell ref="F4:F6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Thanh An</cp:lastModifiedBy>
  <cp:lastPrinted>2018-07-02T08:49:08Z</cp:lastPrinted>
  <dcterms:created xsi:type="dcterms:W3CDTF">2015-04-02T02:17:36Z</dcterms:created>
  <dcterms:modified xsi:type="dcterms:W3CDTF">2018-07-02T08:57:47Z</dcterms:modified>
  <cp:category/>
  <cp:version/>
  <cp:contentType/>
  <cp:contentStatus/>
</cp:coreProperties>
</file>