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5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<sst xmlns="http://schemas.openxmlformats.org/spreadsheetml/2006/main" count="6267" uniqueCount="2885">
  <si>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</si>
  <si>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</si>
  <si>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</si>
  <si>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</si>
  <si>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</si>
  <si>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</si>
  <si>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</si>
  <si>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</si>
  <si>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Trương Thị  Xoong</t>
  </si>
  <si>
    <t>Nguyễn Thị Chua</t>
  </si>
  <si>
    <t>Nguyễn Thị Chuột</t>
  </si>
  <si>
    <t>Nguyễn Thị Thẻn</t>
  </si>
  <si>
    <t>CLP</t>
  </si>
  <si>
    <t>Tháng  11 năm  2017</t>
  </si>
  <si>
    <t>Đơn thân nghèo nuôi 1 con nhỏ: 1,0</t>
  </si>
  <si>
    <t>Đơn thân nghèo nuôi 2 con nhỏ: 2,0</t>
  </si>
  <si>
    <t>Cao tuổi cô đơn 60-80 tuổi: 1,5</t>
  </si>
  <si>
    <t xml:space="preserve">        Cao tuổi cô đơn từ đủ 80 trở lên: 2,0</t>
  </si>
  <si>
    <t xml:space="preserve">         Cao tuổi từ đủ 80 tuổi trở lên: 1,0 </t>
  </si>
  <si>
    <t>Người khuyết tật nặng: 1,5</t>
  </si>
  <si>
    <t>Người khuyết tật nặng là trẻ em: 2,0</t>
  </si>
  <si>
    <t>Người khuyết tật nặng cao tuổi: 2,0</t>
  </si>
  <si>
    <t>Người khuyết tật đặc biệt nặng: 2,0</t>
  </si>
  <si>
    <t>Người khuyết tật đặc biệt nặng là trẻ em : 2,5</t>
  </si>
  <si>
    <t>Người khuyết tật đặc biệt nặng là người cao tuổi: 2,5</t>
  </si>
  <si>
    <t>Hộ nuôi dưỡng, chăm sóc: 1,0</t>
  </si>
  <si>
    <t xml:space="preserve">                                  Tháng  11 năm  2017</t>
  </si>
  <si>
    <t xml:space="preserve">  Trẻ em &lt;16 tuổi mồ côi cả cha lẫn mẹ: 1,5</t>
  </si>
  <si>
    <t xml:space="preserve">  GĐ nhận nuôi trẻ mồ côi : 1,5</t>
  </si>
  <si>
    <t xml:space="preserve"> Đơn thân nuôi con nhỏ 1 con: 1,5</t>
  </si>
  <si>
    <t xml:space="preserve"> Đơn thân nuôi con nhỏ 2 con : 2,0</t>
  </si>
  <si>
    <t>Người cao tuổi 60-79 tuổi cô đơn nghèo: 1,5</t>
  </si>
  <si>
    <t xml:space="preserve">       Người cao tuổi cô đơn - hộ nghèo 80 tuổi trở lên: 2,0</t>
  </si>
  <si>
    <t xml:space="preserve">      Người từ đủ 80 tuổi trở lên: 1,0</t>
  </si>
  <si>
    <t xml:space="preserve">          Người khuyết tật nặng : 1,5</t>
  </si>
  <si>
    <t xml:space="preserve">         Người khuyết tật năng là trẻ em : 2,0</t>
  </si>
  <si>
    <t xml:space="preserve">Người khuyết tật năng - cao tuổi :2,0 </t>
  </si>
  <si>
    <t xml:space="preserve">      Người khuyết tật đặc biệt nặng : 2,0</t>
  </si>
  <si>
    <t xml:space="preserve">        Người khuyết tật đặc biệt nặng là trẻ em : 2,5</t>
  </si>
  <si>
    <t xml:space="preserve">           Người khuyết tật đặc biệt nặng là người cao tuổi : 2,5</t>
  </si>
  <si>
    <t>Người KTĐBN nuôi con &lt; 36 th tuổi: 1,5</t>
  </si>
  <si>
    <t xml:space="preserve">        Hộ nuôi dưởng chăm sóc: 1,0</t>
  </si>
  <si>
    <t xml:space="preserve">                           Cam Lộ, ngày  09  tháng  11 năm  2017</t>
  </si>
  <si>
    <t>Tháng 11 năm 2017</t>
  </si>
  <si>
    <t>Người cao tuổi cô đơn 60-79 tuổi: 1,5</t>
  </si>
  <si>
    <t xml:space="preserve">         Người từ đủ 80 tuổi trở lên :1,0</t>
  </si>
  <si>
    <t xml:space="preserve">         Người khuyết tật nặng: 1,5</t>
  </si>
  <si>
    <t xml:space="preserve">         Người KT nặng cao tuổi:2,0</t>
  </si>
  <si>
    <t xml:space="preserve">        Người KT nặng là TE: 2,0</t>
  </si>
  <si>
    <t xml:space="preserve">         Người KT ĐBN : 2,0</t>
  </si>
  <si>
    <t xml:space="preserve">         Người KTĐBN là NCT: 2,5</t>
  </si>
  <si>
    <t xml:space="preserve">        Người KTĐBN là TE: 2,5</t>
  </si>
  <si>
    <t xml:space="preserve">         Đơn thân nuôi 1 con nhỏ: 1,0</t>
  </si>
  <si>
    <t xml:space="preserve">         Đơn thân nuôi 2 con nhỏ: 2,0</t>
  </si>
  <si>
    <t>NKT nặng nuôi con nhỏ &lt; 36 tháng tuổi: 2,0</t>
  </si>
  <si>
    <t xml:space="preserve">        Hộ nuôi dưỡng  NKT đặc biệt nặng: 1,0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</si>
  <si>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09  tháng  11 năm  2017</t>
    </r>
  </si>
  <si>
    <t xml:space="preserve"> Người KTN,ĐBN nuôi con &lt; 36 tháng tuổi:1,5</t>
  </si>
  <si>
    <t>Người đơn thân nuôi 1 con nhỏ: 1,0</t>
  </si>
  <si>
    <t>Người đơn thân nuôi 2 con nhỏ: 2,0</t>
  </si>
  <si>
    <t>Người cao tuổi cô đơn từ 60- 79 tuổi : 1,5</t>
  </si>
  <si>
    <t>Người cao tuổi cô đơn trên 80 tuổi: 2,0</t>
  </si>
  <si>
    <t>Người cao tuổi từ đủ 80 tuổi trở lên: 1,0</t>
  </si>
  <si>
    <t xml:space="preserve">      Người Khuyết tật nặng :1,5</t>
  </si>
  <si>
    <t>Người KTN  là trẻ em : 2,0</t>
  </si>
  <si>
    <t>Người KTN là cao tuổi: 2,0</t>
  </si>
  <si>
    <t>Người KTĐBN : 2,0</t>
  </si>
  <si>
    <t>Người KTĐBN là trẻ em : 2,5</t>
  </si>
  <si>
    <t>Người KTĐBN là cao tuổi : 2,5</t>
  </si>
  <si>
    <t>Hộ gia đình nuôi dưỡng KTĐBN : 1,0</t>
  </si>
  <si>
    <t>Cam Lộ, ngày 09 tháng 11 năm 2017</t>
  </si>
  <si>
    <t>Hoàng Thị Chắt</t>
  </si>
  <si>
    <t>Th Nghĩa</t>
  </si>
  <si>
    <t>Hoàng Thị Xanh</t>
  </si>
  <si>
    <t>Phạm Thị Mít</t>
  </si>
  <si>
    <t>Trần Trí</t>
  </si>
  <si>
    <t>Phạm Thị Lượng</t>
  </si>
  <si>
    <t>Tạ Thị Thả</t>
  </si>
  <si>
    <t>Mai Luôm (Nam)</t>
  </si>
  <si>
    <t>C/m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</si>
  <si>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</si>
  <si>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</si>
  <si>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</si>
  <si>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</si>
  <si>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</si>
  <si>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</si>
  <si>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</si>
  <si>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</si>
  <si>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</si>
  <si>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</si>
  <si>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Trẻ mồ côi 4 tuổi trở lên 22 tuổi</t>
  </si>
  <si>
    <t>B/Sơn 3</t>
  </si>
  <si>
    <t>Phan Văn Cổn</t>
  </si>
  <si>
    <t>Đông Lai</t>
  </si>
  <si>
    <t>Trần Ngọc Vỵ</t>
  </si>
  <si>
    <t>Hoàng Thị Hớn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</si>
  <si>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</si>
  <si>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</si>
  <si>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</si>
  <si>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</si>
  <si>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</si>
  <si>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</si>
  <si>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</si>
  <si>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</si>
  <si>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</si>
  <si>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</si>
  <si>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</si>
  <si>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</si>
  <si>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</si>
  <si>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</si>
  <si>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</si>
  <si>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</si>
  <si>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</si>
  <si>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</si>
  <si>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</si>
  <si>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</si>
  <si>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</si>
  <si>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</si>
  <si>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</si>
  <si>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</si>
  <si>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</si>
  <si>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</si>
  <si>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</si>
  <si>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</si>
  <si>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</si>
  <si>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</si>
  <si>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</si>
  <si>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</si>
  <si>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</si>
  <si>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</si>
  <si>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</si>
  <si>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</si>
  <si>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</si>
  <si>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</si>
  <si>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</si>
  <si>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</si>
  <si>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</si>
  <si>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</si>
  <si>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</si>
  <si>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</si>
  <si>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</si>
  <si>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</si>
  <si>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</si>
  <si>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</si>
  <si>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</si>
  <si>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</si>
  <si>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</si>
  <si>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</si>
  <si>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</si>
  <si>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</si>
  <si>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</si>
  <si>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</si>
  <si>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</si>
  <si>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</si>
  <si>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</si>
  <si>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Gia đình nuôi dưỡng trẻ mồ côi</t>
  </si>
  <si>
    <t>Đơn thân nuôi 01 con nhỏ</t>
  </si>
  <si>
    <t>Trần Thị Nghiễm</t>
  </si>
  <si>
    <t>Đơn thân nuôi 02 con nhỏ</t>
  </si>
  <si>
    <t>Nguyễn Văn Ngôn</t>
  </si>
  <si>
    <t>Nguyễn Văn Lộc</t>
  </si>
  <si>
    <t>Võ Văn Hoài</t>
  </si>
  <si>
    <t>Bùi Văn Tân</t>
  </si>
  <si>
    <t>T. Quang</t>
  </si>
  <si>
    <t>Trần Công</t>
  </si>
  <si>
    <t>3,2004</t>
  </si>
  <si>
    <t>3,2003</t>
  </si>
  <si>
    <t>8,2006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</si>
  <si>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</si>
  <si>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</si>
  <si>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</si>
  <si>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</si>
  <si>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</si>
  <si>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</si>
  <si>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</si>
  <si>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</si>
  <si>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</si>
  <si>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</si>
  <si>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</si>
  <si>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</si>
  <si>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</si>
  <si>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</si>
  <si>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</si>
  <si>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</si>
  <si>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</si>
  <si>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</si>
  <si>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</si>
  <si>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</si>
  <si>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</si>
  <si>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</si>
  <si>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</si>
  <si>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</si>
  <si>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</si>
  <si>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</si>
  <si>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</si>
  <si>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</si>
  <si>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</si>
  <si>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</si>
  <si>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</si>
  <si>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</si>
  <si>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</si>
  <si>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</si>
  <si>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</si>
  <si>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</si>
  <si>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</si>
  <si>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</si>
  <si>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</si>
  <si>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</si>
  <si>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</si>
  <si>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</si>
  <si>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</si>
  <si>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</si>
  <si>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</si>
  <si>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</si>
  <si>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</si>
  <si>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</si>
  <si>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</si>
  <si>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</si>
  <si>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</si>
  <si>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</si>
  <si>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</si>
  <si>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</si>
  <si>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</si>
  <si>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</si>
  <si>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</si>
  <si>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</si>
  <si>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</si>
  <si>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</si>
  <si>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</si>
  <si>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</si>
  <si>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</si>
  <si>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</si>
  <si>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</si>
  <si>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T.Tràng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</si>
  <si>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</si>
  <si>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</si>
  <si>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</si>
  <si>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</si>
  <si>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</si>
  <si>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</si>
  <si>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Hồ Thỏn</t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</si>
  <si>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</si>
  <si>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</si>
  <si>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</si>
  <si>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</si>
  <si>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</si>
  <si>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</si>
  <si>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</si>
  <si>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</si>
  <si>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</si>
  <si>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</si>
  <si>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</si>
  <si>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</si>
  <si>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</si>
  <si>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</si>
  <si>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</si>
  <si>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</si>
  <si>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</si>
  <si>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</si>
  <si>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</si>
  <si>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Người khuyết tật  nặng là cao tuổi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</si>
  <si>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</si>
  <si>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</si>
  <si>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</si>
  <si>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</si>
  <si>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</si>
  <si>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</si>
  <si>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</si>
  <si>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</si>
  <si>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</si>
  <si>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</si>
  <si>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</si>
  <si>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</si>
  <si>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</si>
  <si>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</si>
  <si>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</si>
  <si>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</si>
  <si>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</si>
  <si>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</si>
  <si>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</si>
  <si>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</si>
  <si>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</si>
  <si>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</si>
  <si>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</si>
  <si>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</si>
  <si>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</si>
  <si>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</si>
  <si>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</si>
  <si>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</si>
  <si>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</si>
  <si>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</si>
  <si>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</si>
  <si>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</si>
  <si>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</si>
  <si>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</si>
  <si>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</si>
  <si>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</si>
  <si>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</si>
  <si>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</si>
  <si>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</si>
  <si>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</si>
  <si>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</si>
  <si>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</si>
  <si>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</si>
  <si>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</si>
  <si>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</si>
  <si>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</si>
  <si>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</si>
  <si>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</si>
  <si>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</si>
  <si>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</si>
  <si>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</si>
  <si>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</si>
  <si>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</si>
  <si>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</si>
  <si>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</si>
  <si>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</si>
  <si>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</si>
  <si>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</si>
  <si>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</si>
  <si>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</si>
  <si>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</si>
  <si>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</si>
  <si>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</si>
  <si>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Nguyễn Thị Huyến</t>
  </si>
  <si>
    <t>Phan Thị Hồng</t>
  </si>
  <si>
    <t>Lê Thị Điu</t>
  </si>
  <si>
    <t>Ng Khánh Hưng</t>
  </si>
  <si>
    <t>Trần Văn Quân</t>
  </si>
  <si>
    <t>Võ Như Thành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</si>
  <si>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</si>
  <si>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</si>
  <si>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</si>
  <si>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</si>
  <si>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</si>
  <si>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</si>
  <si>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</si>
  <si>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</si>
  <si>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</si>
  <si>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</si>
  <si>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</si>
  <si>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</si>
  <si>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</si>
  <si>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</si>
  <si>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</si>
  <si>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</si>
  <si>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</si>
  <si>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</si>
  <si>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</si>
  <si>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</si>
  <si>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</si>
  <si>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</si>
  <si>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</si>
  <si>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</si>
  <si>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</si>
  <si>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</si>
  <si>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</si>
  <si>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</si>
  <si>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</si>
  <si>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</si>
  <si>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</si>
  <si>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</si>
  <si>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</si>
  <si>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</si>
  <si>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</si>
  <si>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</si>
  <si>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</si>
  <si>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</si>
  <si>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</si>
  <si>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</si>
  <si>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</si>
  <si>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Hồng Thắm</t>
  </si>
  <si>
    <t>Lê Văn Thanh</t>
  </si>
  <si>
    <t>Phạm Thị Bông(H)</t>
  </si>
  <si>
    <t>Nguyễn Tấn  Thuận</t>
  </si>
  <si>
    <t>Lê Văn Dỏ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</si>
  <si>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</si>
  <si>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</si>
  <si>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</si>
  <si>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</si>
  <si>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</si>
  <si>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</si>
  <si>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</si>
  <si>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</si>
  <si>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</si>
  <si>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</si>
  <si>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Hộ nuôi dưỡng chăm sóc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</si>
  <si>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</si>
  <si>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</si>
  <si>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</si>
  <si>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</si>
  <si>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</si>
  <si>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</si>
  <si>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</si>
  <si>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</si>
  <si>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</si>
  <si>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</si>
  <si>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</si>
  <si>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</si>
  <si>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</si>
  <si>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</si>
  <si>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</si>
  <si>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Phưương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</si>
  <si>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</si>
  <si>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</si>
  <si>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</si>
  <si>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</si>
  <si>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</si>
  <si>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</si>
  <si>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</si>
  <si>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</si>
  <si>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</si>
  <si>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Phạm  Hạnh</t>
  </si>
  <si>
    <t>Người nhận mai táng phí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</si>
  <si>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</si>
  <si>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</si>
  <si>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</si>
  <si>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</si>
  <si>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</si>
  <si>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</si>
  <si>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</si>
  <si>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</si>
  <si>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</si>
  <si>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</si>
  <si>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</si>
  <si>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</si>
  <si>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</si>
  <si>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</si>
  <si>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</si>
  <si>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</si>
  <si>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</si>
  <si>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</si>
  <si>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</si>
  <si>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</si>
  <si>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</si>
  <si>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</si>
  <si>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</si>
  <si>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</si>
  <si>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</si>
  <si>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</si>
  <si>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</si>
  <si>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</si>
  <si>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</si>
  <si>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</si>
  <si>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>Trần Thị Nguyệt</t>
  </si>
  <si>
    <t>Hồ Đốm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</si>
  <si>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</si>
  <si>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</si>
  <si>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</si>
  <si>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</si>
  <si>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</si>
  <si>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</si>
  <si>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</si>
  <si>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</si>
  <si>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</si>
  <si>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</si>
  <si>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</si>
  <si>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</si>
  <si>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Trẻ em mồ côi (khoản 1)</t>
  </si>
  <si>
    <t>Mộc Đức</t>
  </si>
  <si>
    <t>ĐT nghèo nuôi 01 con nhỏ(Khoản 9)</t>
  </si>
  <si>
    <t>Phan Thị Sơn</t>
  </si>
  <si>
    <t>Bích Giang</t>
  </si>
  <si>
    <t>Hoàng Thị Thu Hà</t>
  </si>
  <si>
    <t>Thạch Đâu</t>
  </si>
  <si>
    <t>Phan Thị Mai</t>
  </si>
  <si>
    <t>ĐT nghèo nuôi 02 con nhỏ(Khoản 9)</t>
  </si>
  <si>
    <t>Hoàng Thị Anh Đào</t>
  </si>
  <si>
    <t>Trần Thị Sành</t>
  </si>
  <si>
    <t>Tân Trúc</t>
  </si>
  <si>
    <t>Nguyễn Thị Lê Ngoan</t>
  </si>
  <si>
    <t>Tân Hiếu</t>
  </si>
  <si>
    <t>Hoàng Văn Thi</t>
  </si>
  <si>
    <t>Vĩnh Đại</t>
  </si>
  <si>
    <t>Cao tuổi cô đơn 60-79(K.2a)</t>
  </si>
  <si>
    <t>Nguyễn Thị Ái</t>
  </si>
  <si>
    <t>Nguyễn Thị Cụt</t>
  </si>
  <si>
    <t>Định xá</t>
  </si>
  <si>
    <t>Đỗ Thị Thiết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</si>
  <si>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</si>
  <si>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</si>
  <si>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</si>
  <si>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</si>
  <si>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</si>
  <si>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</si>
  <si>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</si>
  <si>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</si>
  <si>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</si>
  <si>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</si>
  <si>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</si>
  <si>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</si>
  <si>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</si>
  <si>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</si>
  <si>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</si>
  <si>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</si>
  <si>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</si>
  <si>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</si>
  <si>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</si>
  <si>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</si>
  <si>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</si>
  <si>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</si>
  <si>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</si>
  <si>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</si>
  <si>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</si>
  <si>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</si>
  <si>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</si>
  <si>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</si>
  <si>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</si>
  <si>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</si>
  <si>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</si>
  <si>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</si>
  <si>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</si>
  <si>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</si>
  <si>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</si>
  <si>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</si>
  <si>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</si>
  <si>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</si>
  <si>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</si>
  <si>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</si>
  <si>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</si>
  <si>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</si>
  <si>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</si>
  <si>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</si>
  <si>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</si>
  <si>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</si>
  <si>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</si>
  <si>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</si>
  <si>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</si>
  <si>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</si>
  <si>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</si>
  <si>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</si>
  <si>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</si>
  <si>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</si>
  <si>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</si>
  <si>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</si>
  <si>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</si>
  <si>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Nguyễn Thị Soa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</si>
  <si>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</si>
  <si>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</si>
  <si>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</si>
  <si>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</si>
  <si>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</si>
  <si>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</si>
  <si>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</si>
  <si>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</si>
  <si>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 Viên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</si>
  <si>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</si>
  <si>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</si>
  <si>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</si>
  <si>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</si>
  <si>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</si>
  <si>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</si>
  <si>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</si>
  <si>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</si>
  <si>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</si>
  <si>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</si>
  <si>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</si>
  <si>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</si>
  <si>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</si>
  <si>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</si>
  <si>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</si>
  <si>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</si>
  <si>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</si>
  <si>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</si>
  <si>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</si>
  <si>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</si>
  <si>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</si>
  <si>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</si>
  <si>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</si>
  <si>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</si>
  <si>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</si>
  <si>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</si>
  <si>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</si>
  <si>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</si>
  <si>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</si>
  <si>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</si>
  <si>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Nguyễn Thị Đà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</si>
  <si>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</si>
  <si>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</si>
  <si>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</si>
  <si>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</si>
  <si>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</si>
  <si>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</si>
  <si>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Mai Thị Phò</t>
  </si>
  <si>
    <t>Trần Thị Mê</t>
  </si>
  <si>
    <t>Trần Thị Doãn</t>
  </si>
  <si>
    <t>XÃ CAM AN                          Tháng  11 năm  2017</t>
  </si>
  <si>
    <t xml:space="preserve">                           Cam Lộ, ngày  09  tháng 11 năm  2017</t>
  </si>
  <si>
    <t>Ngô Viết Nghiên</t>
  </si>
  <si>
    <t>Bùi Văn Chiến</t>
  </si>
  <si>
    <t>Trần Mạnh Tuấn</t>
  </si>
  <si>
    <t>Hoàng Thị Xuân</t>
  </si>
  <si>
    <t>Kim Đâu2</t>
  </si>
  <si>
    <t>Trần Gia Hân</t>
  </si>
  <si>
    <t>Trần Thị Phụng</t>
  </si>
  <si>
    <t>Lê Hữu Tý</t>
  </si>
  <si>
    <t>Kim Đâu 2</t>
  </si>
  <si>
    <t>Trần Văn Hiền</t>
  </si>
  <si>
    <t>Trương Thị Chắt</t>
  </si>
  <si>
    <t>Trần Kim Cảm (MTP: Đặng Thị Con)</t>
  </si>
  <si>
    <t>Lê Đình Tăng (MTP: Nguyễn Thị Dĩnh)</t>
  </si>
  <si>
    <t>Nguyễn Quang Quý (MTP: Đặng Thị Nuôi)</t>
  </si>
  <si>
    <t>Kim Đâu 3</t>
  </si>
  <si>
    <t>Trần Xuân Ất (MTP: Trần Văn Sửu)</t>
  </si>
  <si>
    <t>Dương Công Hòa(MTP:Dương Công Đen)</t>
  </si>
  <si>
    <t>Hoàng Thị Nhi  (MTP: Hoàng Phiếu)</t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</si>
  <si>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ba mươi tám triệu, sáu trăm bốn mươi lăm ngàn đồng chẵn)</t>
    </r>
  </si>
  <si>
    <t>Hồ Thị Tham</t>
  </si>
  <si>
    <t>NKT nặng nuôi 1con nhỏ &lt; 36 tháng tuổi: 1.5</t>
  </si>
  <si>
    <t>Lê Xuân Dục</t>
  </si>
  <si>
    <t>Nguyễn Văn Ái (MTP: Ng Thị Dâu)</t>
  </si>
  <si>
    <r>
      <t xml:space="preserve">(Số tiền bằng chữ: </t>
    </r>
    <r>
      <rPr>
        <b/>
        <i/>
        <sz val="12"/>
        <color indexed="10"/>
        <rFont val="Times New Roman"/>
        <family val="1"/>
      </rPr>
      <t xml:space="preserve"> Chín mươi triệu,  bốn trăm  năm mươi ngàn đồng chẵn)</t>
    </r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</si>
  <si>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ba mươi bảy triệu, chín trăm  bảy mươi ngàn đồng</t>
    </r>
    <r>
      <rPr>
        <i/>
        <sz val="12"/>
        <color indexed="8"/>
        <rFont val="Times New Roman"/>
        <family val="1"/>
      </rPr>
      <t>)</t>
    </r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</si>
  <si>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</si>
  <si>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</si>
  <si>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</si>
  <si>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</si>
  <si>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</si>
  <si>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</si>
  <si>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</si>
  <si>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</si>
  <si>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</si>
  <si>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</si>
  <si>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</si>
  <si>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</si>
  <si>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</si>
  <si>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</si>
  <si>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</si>
  <si>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</si>
  <si>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</si>
  <si>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</si>
  <si>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</si>
  <si>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</si>
  <si>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</si>
  <si>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</si>
  <si>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Đặng Lạc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</si>
  <si>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</si>
  <si>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</si>
  <si>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</si>
  <si>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</si>
  <si>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</si>
  <si>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</si>
  <si>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</si>
  <si>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</si>
  <si>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</si>
  <si>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</si>
  <si>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</si>
  <si>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</si>
  <si>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</si>
  <si>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</si>
  <si>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</si>
  <si>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</si>
  <si>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</si>
  <si>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</si>
  <si>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</si>
  <si>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</si>
  <si>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</si>
  <si>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</si>
  <si>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</si>
  <si>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</si>
  <si>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</si>
  <si>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</si>
  <si>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</si>
  <si>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</si>
  <si>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</si>
  <si>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</si>
  <si>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</si>
  <si>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</si>
  <si>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</si>
  <si>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</si>
  <si>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</si>
  <si>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</si>
  <si>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</si>
  <si>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</si>
  <si>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</si>
  <si>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</si>
  <si>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</si>
  <si>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</si>
  <si>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</si>
  <si>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</si>
  <si>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</si>
  <si>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</si>
  <si>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</si>
  <si>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</si>
  <si>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</si>
  <si>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</si>
  <si>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Trần Thị Hương</t>
  </si>
  <si>
    <t>Nguyễn Thị Mỹ Lệ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</si>
  <si>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</si>
  <si>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</si>
  <si>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</si>
  <si>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</si>
  <si>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</si>
  <si>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</si>
  <si>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</si>
  <si>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</si>
  <si>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</si>
  <si>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</si>
  <si>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</si>
  <si>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</si>
  <si>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</si>
  <si>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</si>
  <si>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</si>
  <si>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</si>
  <si>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</si>
  <si>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</si>
  <si>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</si>
  <si>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</si>
  <si>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</si>
  <si>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</si>
  <si>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Đặng Nam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</si>
  <si>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</si>
  <si>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</si>
  <si>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</si>
  <si>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</si>
  <si>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</si>
  <si>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</si>
  <si>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</si>
  <si>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</si>
  <si>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</si>
  <si>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</si>
  <si>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</si>
  <si>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</si>
  <si>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</si>
  <si>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</si>
  <si>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</si>
  <si>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</si>
  <si>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</si>
  <si>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Lê Thị Vui</t>
  </si>
  <si>
    <t>Nguyễn Thanh Trâm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</si>
  <si>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</si>
  <si>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</si>
  <si>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</si>
  <si>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</si>
  <si>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</si>
  <si>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</si>
  <si>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</si>
  <si>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</si>
  <si>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Cao tuổi cô đơn 80 trở lên (K.2b)</t>
  </si>
  <si>
    <t>Phan Thị Kiểu</t>
  </si>
  <si>
    <t>Phạm Thị Me</t>
  </si>
  <si>
    <t>Nguyễn Thị Lữ</t>
  </si>
  <si>
    <t>Hoàng Thị Xoan</t>
  </si>
  <si>
    <t>Cao tuổi 80 trở lên (Khoản 3)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</si>
  <si>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</si>
  <si>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</si>
  <si>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</si>
  <si>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</si>
  <si>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</si>
  <si>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</si>
  <si>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</si>
  <si>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</si>
  <si>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</si>
  <si>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</si>
  <si>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</si>
  <si>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</si>
  <si>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</si>
  <si>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</si>
  <si>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</si>
  <si>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</si>
  <si>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</si>
  <si>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</si>
  <si>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</si>
  <si>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</si>
  <si>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</si>
  <si>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</si>
  <si>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</si>
  <si>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</si>
  <si>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</si>
  <si>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</si>
  <si>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</si>
  <si>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</si>
  <si>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</si>
  <si>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</si>
  <si>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</si>
  <si>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</si>
  <si>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</si>
  <si>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</si>
  <si>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</si>
  <si>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</si>
  <si>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</si>
  <si>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</si>
  <si>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</si>
  <si>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</si>
  <si>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</si>
  <si>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</si>
  <si>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</si>
  <si>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</si>
  <si>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</si>
  <si>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</si>
  <si>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</si>
  <si>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</si>
  <si>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</si>
  <si>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</si>
  <si>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</si>
  <si>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</si>
  <si>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</si>
  <si>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</si>
  <si>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</si>
  <si>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</si>
  <si>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</si>
  <si>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</si>
  <si>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</si>
  <si>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</si>
  <si>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</si>
  <si>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</si>
  <si>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</si>
  <si>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</si>
  <si>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</si>
  <si>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</si>
  <si>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</si>
  <si>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</si>
  <si>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</si>
  <si>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</si>
  <si>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</si>
  <si>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</si>
  <si>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</si>
  <si>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</si>
  <si>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</si>
  <si>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</si>
  <si>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</si>
  <si>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</si>
  <si>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</si>
  <si>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</si>
  <si>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</si>
  <si>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n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</si>
  <si>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</si>
  <si>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</si>
  <si>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</si>
  <si>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</si>
  <si>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</si>
  <si>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</si>
  <si>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</si>
  <si>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</si>
  <si>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</si>
  <si>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</si>
  <si>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</si>
  <si>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</si>
  <si>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</si>
  <si>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</si>
  <si>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</si>
  <si>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</si>
  <si>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</si>
  <si>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</si>
  <si>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</si>
  <si>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</si>
  <si>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</si>
  <si>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</si>
  <si>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</si>
  <si>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</si>
  <si>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</si>
  <si>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</si>
  <si>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</si>
  <si>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</si>
  <si>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</si>
  <si>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Lê Thị Lài</t>
  </si>
  <si>
    <t>Thái Phong Trường</t>
  </si>
  <si>
    <t>Nguyễn Văn Sỹ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</si>
  <si>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</si>
  <si>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</si>
  <si>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</si>
  <si>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</si>
  <si>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</si>
  <si>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</si>
  <si>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</si>
  <si>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</si>
  <si>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</si>
  <si>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</si>
  <si>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Nguyễn Quang Vinh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</si>
  <si>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</si>
  <si>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</si>
  <si>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</si>
  <si>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</si>
  <si>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</si>
  <si>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</si>
  <si>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</si>
  <si>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Mai Thị Thương</t>
  </si>
  <si>
    <t>Nguyễn Thị Hiền</t>
  </si>
  <si>
    <t>Trần Thị Chìa</t>
  </si>
  <si>
    <t>Hoàng Thị Hiền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</si>
  <si>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</si>
  <si>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</si>
  <si>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</si>
  <si>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</si>
  <si>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</si>
  <si>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</si>
  <si>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Lê Thị Tỵ</t>
  </si>
  <si>
    <t>Dư Thị Di</t>
  </si>
  <si>
    <t>Trần Văn Sẽ</t>
  </si>
  <si>
    <t>Võ Thị Dàn</t>
  </si>
  <si>
    <t>Trần Thị Khoai</t>
  </si>
  <si>
    <t>Mai Thị Dy</t>
  </si>
  <si>
    <t>Trần Thị Ba</t>
  </si>
  <si>
    <t>Lê Thị Xúy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</si>
  <si>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</si>
  <si>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</si>
  <si>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</si>
  <si>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</si>
  <si>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</si>
  <si>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</si>
  <si>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</si>
  <si>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</si>
  <si>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</si>
  <si>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</si>
  <si>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</si>
  <si>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</si>
  <si>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</si>
  <si>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</si>
  <si>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</si>
  <si>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</si>
  <si>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</si>
  <si>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</si>
  <si>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</si>
  <si>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Phan Công Lương</t>
  </si>
  <si>
    <t>Lê Thị Thuận</t>
  </si>
  <si>
    <t>Lê Hữu Tứ</t>
  </si>
  <si>
    <t>Ngô Thị Thiện</t>
  </si>
  <si>
    <t>Bùi Thị Mai</t>
  </si>
  <si>
    <t>Hoàng Minh Dũng</t>
  </si>
  <si>
    <t>K. Đâu 1</t>
  </si>
  <si>
    <t>Lý Thị Dàn</t>
  </si>
  <si>
    <t>Kim Đâu 4</t>
  </si>
  <si>
    <t>Dương Công Đen</t>
  </si>
  <si>
    <t>Lê Hữu Sắt</t>
  </si>
  <si>
    <t>Lê Hữu Thí</t>
  </si>
  <si>
    <t>Đặng Thị Nuôi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</si>
  <si>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</si>
  <si>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</si>
  <si>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</si>
  <si>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</si>
  <si>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</si>
  <si>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</si>
  <si>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</si>
  <si>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</si>
  <si>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</si>
  <si>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</si>
  <si>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</si>
  <si>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</si>
  <si>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</si>
  <si>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</si>
  <si>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</si>
  <si>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</si>
  <si>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 Người KT nặng Trẻ em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</si>
  <si>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</si>
  <si>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</si>
  <si>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</si>
  <si>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</si>
  <si>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</si>
  <si>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</si>
  <si>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</si>
  <si>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</si>
  <si>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</si>
  <si>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</si>
  <si>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</si>
  <si>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</si>
  <si>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</si>
  <si>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</si>
  <si>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</si>
  <si>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</si>
  <si>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</si>
  <si>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</si>
  <si>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</si>
  <si>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</si>
  <si>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</si>
  <si>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</si>
  <si>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</si>
  <si>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</si>
  <si>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</si>
  <si>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</si>
  <si>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</si>
  <si>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</si>
  <si>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</si>
  <si>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</si>
  <si>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</si>
  <si>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</si>
  <si>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</si>
  <si>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</si>
  <si>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</si>
  <si>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</si>
  <si>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</si>
  <si>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</si>
  <si>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</si>
  <si>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</si>
  <si>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</si>
  <si>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</si>
  <si>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</si>
  <si>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</si>
  <si>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</si>
  <si>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</si>
  <si>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</si>
  <si>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</si>
  <si>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Trần Hữu Dũng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</si>
  <si>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</si>
  <si>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</si>
  <si>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</si>
  <si>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</si>
  <si>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</si>
  <si>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</si>
  <si>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</si>
  <si>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</si>
  <si>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</si>
  <si>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</si>
  <si>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</si>
  <si>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</si>
  <si>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</si>
  <si>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</si>
  <si>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</si>
  <si>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</si>
  <si>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</si>
  <si>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</si>
  <si>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</si>
  <si>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</si>
  <si>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</si>
  <si>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</si>
  <si>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</si>
  <si>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</si>
  <si>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</si>
  <si>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</si>
  <si>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</si>
  <si>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</si>
  <si>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</si>
  <si>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</si>
  <si>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</si>
  <si>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</si>
  <si>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</si>
  <si>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</si>
  <si>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</si>
  <si>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</si>
  <si>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</si>
  <si>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</si>
  <si>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Thái Thị Tâm</t>
  </si>
  <si>
    <t>Hoàng Đức Phán</t>
  </si>
  <si>
    <t>Trần Đức Hồ</t>
  </si>
  <si>
    <t>Hoàng Thị Bỉ</t>
  </si>
  <si>
    <t>Nguyễn Sang(2)</t>
  </si>
  <si>
    <t>Lê t Thúy Thương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</si>
  <si>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</si>
  <si>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</si>
  <si>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</si>
  <si>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</si>
  <si>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</si>
  <si>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</si>
  <si>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</si>
  <si>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</si>
  <si>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</si>
  <si>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</si>
  <si>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</si>
  <si>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</si>
  <si>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</si>
  <si>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</si>
  <si>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</si>
  <si>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</si>
  <si>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</si>
  <si>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</si>
  <si>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</si>
  <si>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</si>
  <si>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</si>
  <si>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</si>
  <si>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</si>
  <si>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</si>
  <si>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</si>
  <si>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</si>
  <si>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</si>
  <si>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</si>
  <si>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</si>
  <si>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</si>
  <si>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</si>
  <si>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</si>
  <si>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</si>
  <si>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</si>
  <si>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</si>
  <si>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</si>
  <si>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</si>
  <si>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</si>
  <si>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</si>
  <si>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</si>
  <si>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Người khuyết tật nặng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</si>
  <si>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</si>
  <si>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</si>
  <si>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</si>
  <si>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</si>
  <si>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</si>
  <si>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</si>
  <si>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</si>
  <si>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</si>
  <si>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</si>
  <si>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</si>
  <si>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</si>
  <si>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</si>
  <si>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</si>
  <si>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</si>
  <si>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>Người khuyết tật đặc biệt nặng</t>
  </si>
  <si>
    <t xml:space="preserve">Cộng </t>
  </si>
  <si>
    <t>Cộng</t>
  </si>
  <si>
    <t>Tống  Văn  Cam</t>
  </si>
  <si>
    <t>Nguyễn  Thị  Bướm</t>
  </si>
  <si>
    <t>An Mü</t>
  </si>
  <si>
    <t xml:space="preserve">                       TRƯỞNG PHÒNG</t>
  </si>
  <si>
    <t xml:space="preserve">        Nguyễn Thị Minh</t>
  </si>
  <si>
    <t>Trần Thị Dung</t>
  </si>
  <si>
    <t>Lê Thị Sóc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</si>
  <si>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</si>
  <si>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</si>
  <si>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</si>
  <si>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</si>
  <si>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</si>
  <si>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</si>
  <si>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</si>
  <si>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</si>
  <si>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</si>
  <si>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</si>
  <si>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</si>
  <si>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</si>
  <si>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</si>
  <si>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</si>
  <si>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</si>
  <si>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</si>
  <si>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chết</t>
  </si>
  <si>
    <t>Nguyễn Thị Lĩnh</t>
  </si>
  <si>
    <t>Nguyễn Thị Sành</t>
  </si>
  <si>
    <t>Trần Thị Ngạn</t>
  </si>
  <si>
    <t>Lê Thị Hèn</t>
  </si>
  <si>
    <t>Lê Thị Say</t>
  </si>
  <si>
    <t>Lê Tài Phước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</si>
  <si>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</si>
  <si>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</si>
  <si>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</si>
  <si>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</si>
  <si>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</si>
  <si>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</si>
  <si>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Đào Thị Hồng Tý</t>
  </si>
  <si>
    <t>Nguyễn Trung Hiếu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</si>
  <si>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</si>
  <si>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</si>
  <si>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</si>
  <si>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</si>
  <si>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</si>
  <si>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</si>
  <si>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</si>
  <si>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</si>
  <si>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</si>
  <si>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</si>
  <si>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>Nguyễn Văn Lâm</t>
  </si>
  <si>
    <t>Nguyễn Văn Phương</t>
  </si>
  <si>
    <t>Trần Lữ Chân</t>
  </si>
  <si>
    <t>Trần Thị Vân</t>
  </si>
  <si>
    <t>Ngô Thị Đơn</t>
  </si>
  <si>
    <t>hưởng405 từ t5</t>
  </si>
  <si>
    <t>675-405=270x4=1080-405(t9)-405(t10)- (270t11)</t>
  </si>
  <si>
    <t>Hồ Thị Hiền</t>
  </si>
  <si>
    <t>Hoàng Thị Tịnh</t>
  </si>
  <si>
    <t>Ngô Dũng</t>
  </si>
  <si>
    <t>Võ Văn Ánh</t>
  </si>
  <si>
    <t>An Myỹ</t>
  </si>
  <si>
    <t>Hoàng Thị Toàn</t>
  </si>
  <si>
    <t>Thái Thị Hường</t>
  </si>
  <si>
    <t>Người KTN,ĐBN nuôi 1, 2 con&lt; 36 tháng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</si>
  <si>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</si>
  <si>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</si>
  <si>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</si>
  <si>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</si>
  <si>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</si>
  <si>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</si>
  <si>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</si>
  <si>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</si>
  <si>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</si>
  <si>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>Nhật Lệ</t>
  </si>
  <si>
    <t>Nguyễn Thị Hằng</t>
  </si>
  <si>
    <t>Phan Thị Thuý</t>
  </si>
  <si>
    <t>Lâm Lang1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</si>
  <si>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</si>
  <si>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</si>
  <si>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</si>
  <si>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</si>
  <si>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</si>
  <si>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</si>
  <si>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</si>
  <si>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</si>
  <si>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</si>
  <si>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</si>
  <si>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</si>
  <si>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</si>
  <si>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</si>
  <si>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</si>
  <si>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</si>
  <si>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</si>
  <si>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</si>
  <si>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</si>
  <si>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</si>
  <si>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</si>
  <si>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</si>
  <si>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</si>
  <si>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</si>
  <si>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</si>
  <si>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</si>
  <si>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</si>
  <si>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Nguyễn Phùng 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</si>
  <si>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</si>
  <si>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</si>
  <si>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</si>
  <si>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</si>
  <si>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</si>
  <si>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</si>
  <si>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</si>
  <si>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</si>
  <si>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</si>
  <si>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</si>
  <si>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</si>
  <si>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</si>
  <si>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</si>
  <si>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</si>
  <si>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</si>
  <si>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</si>
  <si>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</si>
  <si>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</si>
  <si>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</si>
  <si>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</si>
  <si>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</si>
  <si>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</si>
  <si>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</si>
  <si>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</si>
  <si>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</si>
  <si>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</si>
  <si>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</si>
  <si>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</si>
  <si>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</si>
  <si>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</si>
  <si>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</si>
  <si>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</si>
  <si>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</si>
  <si>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</si>
  <si>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</si>
  <si>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</si>
  <si>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</si>
  <si>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</si>
  <si>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</si>
  <si>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</si>
  <si>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</si>
  <si>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</si>
  <si>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</si>
  <si>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</si>
  <si>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</si>
  <si>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</si>
  <si>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</si>
  <si>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</si>
  <si>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</si>
  <si>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</si>
  <si>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</si>
  <si>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</si>
  <si>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</si>
  <si>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</si>
  <si>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</si>
  <si>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>Nguyễn Xuân Hóa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</si>
  <si>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</si>
  <si>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</si>
  <si>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</si>
  <si>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</si>
  <si>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</si>
  <si>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</si>
  <si>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</si>
  <si>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</si>
  <si>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</si>
  <si>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</si>
  <si>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</si>
  <si>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</si>
  <si>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</si>
  <si>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</si>
  <si>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</si>
  <si>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</si>
  <si>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</si>
  <si>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</si>
  <si>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</si>
  <si>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</si>
  <si>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</si>
  <si>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</si>
  <si>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</si>
  <si>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</si>
  <si>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</si>
  <si>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</si>
  <si>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</si>
  <si>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</si>
  <si>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</si>
  <si>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</si>
  <si>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</si>
  <si>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</si>
  <si>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</si>
  <si>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</si>
  <si>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</si>
  <si>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</si>
  <si>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</si>
  <si>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</si>
  <si>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</si>
  <si>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</si>
  <si>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</si>
  <si>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</si>
  <si>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</si>
  <si>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</si>
  <si>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</si>
  <si>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</si>
  <si>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</si>
  <si>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</si>
  <si>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</si>
  <si>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</si>
  <si>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</si>
  <si>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</si>
  <si>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</si>
  <si>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</si>
  <si>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</si>
  <si>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</si>
  <si>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</si>
  <si>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</si>
  <si>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</si>
  <si>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</si>
  <si>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</si>
  <si>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</si>
  <si>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</si>
  <si>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</si>
  <si>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</si>
  <si>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</si>
  <si>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</si>
  <si>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</si>
  <si>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</si>
  <si>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</si>
  <si>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</si>
  <si>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</si>
  <si>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</si>
  <si>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</si>
  <si>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</si>
  <si>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</si>
  <si>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</si>
  <si>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</si>
  <si>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</si>
  <si>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</si>
  <si>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</si>
  <si>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</si>
  <si>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</si>
  <si>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</si>
  <si>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</si>
  <si>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</si>
  <si>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</si>
  <si>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</si>
  <si>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</si>
  <si>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</si>
  <si>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</si>
  <si>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</si>
  <si>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</si>
  <si>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</si>
  <si>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</si>
  <si>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</si>
  <si>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</si>
  <si>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</si>
  <si>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</si>
  <si>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</si>
  <si>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</si>
  <si>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</si>
  <si>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</si>
  <si>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</si>
  <si>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</si>
  <si>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</si>
  <si>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</si>
  <si>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</si>
  <si>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</si>
  <si>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</si>
  <si>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</si>
  <si>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</si>
  <si>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</si>
  <si>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</si>
  <si>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</si>
  <si>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</si>
  <si>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</si>
  <si>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</si>
  <si>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</si>
  <si>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</si>
  <si>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</si>
  <si>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</si>
  <si>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</si>
  <si>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</si>
  <si>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</si>
  <si>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</si>
  <si>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</si>
  <si>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</si>
  <si>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</si>
  <si>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</si>
  <si>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</si>
  <si>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</si>
  <si>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</si>
  <si>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</si>
  <si>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</si>
  <si>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</si>
  <si>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</si>
  <si>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</si>
  <si>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</si>
  <si>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</si>
  <si>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</si>
  <si>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</si>
  <si>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</si>
  <si>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</si>
  <si>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</si>
  <si>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</si>
  <si>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</si>
  <si>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</si>
  <si>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</si>
  <si>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</si>
  <si>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</si>
  <si>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</si>
  <si>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</si>
  <si>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</si>
  <si>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</si>
  <si>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</si>
  <si>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</si>
  <si>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</si>
  <si>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</si>
  <si>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</si>
  <si>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</si>
  <si>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</si>
  <si>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</si>
  <si>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</si>
  <si>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</si>
  <si>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</si>
  <si>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</si>
  <si>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</si>
  <si>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</si>
  <si>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</si>
  <si>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 xml:space="preserve">Nguyễn Thị Thuý 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</si>
  <si>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</si>
  <si>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</si>
  <si>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</si>
  <si>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</si>
  <si>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</si>
  <si>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</si>
  <si>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</si>
  <si>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</si>
  <si>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</si>
  <si>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</si>
  <si>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</si>
  <si>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</si>
  <si>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</si>
  <si>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</si>
  <si>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</si>
  <si>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</si>
  <si>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</si>
  <si>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</si>
  <si>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</si>
  <si>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 xml:space="preserve">Nguyễn Văn Thơ </t>
  </si>
  <si>
    <t xml:space="preserve">Cam Vũ 1 </t>
  </si>
  <si>
    <t>Trần Văn Quốc</t>
  </si>
  <si>
    <t>Trần Văn Định</t>
  </si>
  <si>
    <t>M.Hương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</si>
  <si>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</si>
  <si>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</si>
  <si>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</si>
  <si>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</si>
  <si>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</si>
  <si>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</si>
  <si>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</si>
  <si>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</si>
  <si>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</si>
  <si>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</si>
  <si>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</si>
  <si>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</si>
  <si>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</si>
  <si>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</si>
  <si>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</si>
  <si>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</si>
  <si>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</si>
  <si>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</si>
  <si>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</si>
  <si>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</si>
  <si>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</si>
  <si>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</si>
  <si>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</si>
  <si>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</si>
  <si>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</si>
  <si>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</si>
  <si>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</si>
  <si>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</si>
  <si>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</si>
  <si>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</si>
  <si>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</si>
  <si>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</si>
  <si>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</si>
  <si>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</si>
  <si>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</si>
  <si>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</si>
  <si>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</si>
  <si>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</si>
  <si>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</si>
  <si>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</si>
  <si>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</si>
  <si>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</si>
  <si>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</si>
  <si>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</si>
  <si>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</si>
  <si>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</si>
  <si>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</si>
  <si>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</si>
  <si>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</si>
  <si>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</si>
  <si>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</si>
  <si>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</si>
  <si>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</si>
  <si>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</si>
  <si>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</si>
  <si>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</si>
  <si>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</si>
  <si>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</si>
  <si>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</si>
  <si>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</si>
  <si>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</si>
  <si>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</si>
  <si>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</si>
  <si>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</si>
  <si>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</si>
  <si>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</si>
  <si>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</si>
  <si>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</si>
  <si>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</si>
  <si>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</si>
  <si>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</si>
  <si>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</si>
  <si>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</si>
  <si>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</si>
  <si>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</si>
  <si>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r>
      <t>Lê Thị H Thắm</t>
    </r>
    <r>
      <rPr>
        <sz val="8"/>
        <color indexed="8"/>
        <rFont val="Times New Roman"/>
        <family val="1"/>
      </rPr>
      <t>(hiếu)</t>
    </r>
  </si>
  <si>
    <t>Trần Thị Thảo</t>
  </si>
  <si>
    <t>Hà Thị Xanh</t>
  </si>
  <si>
    <t>Hoàng Phiếu</t>
  </si>
  <si>
    <t>Đặng Thị Xanh</t>
  </si>
  <si>
    <t>Võ Thị Thọ</t>
  </si>
  <si>
    <t>Trần Thị Huế</t>
  </si>
  <si>
    <t>T. Chính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</si>
  <si>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</si>
  <si>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</si>
  <si>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</si>
  <si>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</si>
  <si>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</si>
  <si>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</si>
  <si>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</si>
  <si>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</si>
  <si>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</si>
  <si>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</si>
  <si>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</si>
  <si>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</si>
  <si>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</si>
  <si>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</si>
  <si>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</si>
  <si>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</si>
  <si>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</si>
  <si>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</si>
  <si>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</si>
  <si>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</si>
  <si>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</si>
  <si>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</si>
  <si>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</si>
  <si>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</si>
  <si>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</si>
  <si>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</si>
  <si>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</si>
  <si>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</si>
  <si>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</si>
  <si>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</si>
  <si>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</si>
  <si>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Lý Thị Nậy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</si>
  <si>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</si>
  <si>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</si>
  <si>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</si>
  <si>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</si>
  <si>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</si>
  <si>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</si>
  <si>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</si>
  <si>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</si>
  <si>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</si>
  <si>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</si>
  <si>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</si>
  <si>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</si>
  <si>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</si>
  <si>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</si>
  <si>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</si>
  <si>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</si>
  <si>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</si>
  <si>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</si>
  <si>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</si>
  <si>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</si>
  <si>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</si>
  <si>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</si>
  <si>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</si>
  <si>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</si>
  <si>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</si>
  <si>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</si>
  <si>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</si>
  <si>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</si>
  <si>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</si>
  <si>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</si>
  <si>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</si>
  <si>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</si>
  <si>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</si>
  <si>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</si>
  <si>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</si>
  <si>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</si>
  <si>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</si>
  <si>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</si>
  <si>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</si>
  <si>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</si>
  <si>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</si>
  <si>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</si>
  <si>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</si>
  <si>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Kế toán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</si>
  <si>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</si>
  <si>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</si>
  <si>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</si>
  <si>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</si>
  <si>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</si>
  <si>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</si>
  <si>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</si>
  <si>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</si>
  <si>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</si>
  <si>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</si>
  <si>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</si>
  <si>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</si>
  <si>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</si>
  <si>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</si>
  <si>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</si>
  <si>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</si>
  <si>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</si>
  <si>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</si>
  <si>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Nguyễn Thị Dĩnh </t>
  </si>
  <si>
    <t xml:space="preserve">Trần Văn Sửu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</si>
  <si>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</si>
  <si>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</si>
  <si>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</si>
  <si>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</si>
  <si>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</si>
  <si>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</si>
  <si>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</si>
  <si>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</si>
  <si>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</si>
  <si>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</si>
  <si>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</si>
  <si>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</si>
  <si>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</si>
  <si>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</si>
  <si>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</si>
  <si>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</si>
  <si>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</si>
  <si>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</si>
  <si>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</si>
  <si>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</si>
  <si>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</si>
  <si>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</si>
  <si>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</si>
  <si>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</si>
  <si>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</si>
  <si>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</si>
  <si>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</si>
  <si>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</si>
  <si>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</si>
  <si>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</si>
  <si>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</si>
  <si>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</si>
  <si>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</si>
  <si>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</si>
  <si>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</si>
  <si>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</si>
  <si>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</si>
  <si>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</si>
  <si>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</si>
  <si>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</si>
  <si>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</si>
  <si>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</si>
  <si>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</si>
  <si>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</si>
  <si>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</si>
  <si>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</si>
  <si>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</si>
  <si>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</si>
  <si>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</si>
  <si>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</si>
  <si>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</si>
  <si>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</si>
  <si>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</si>
  <si>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</si>
  <si>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</si>
  <si>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</si>
  <si>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</si>
  <si>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>Trương NgThu Sương</t>
  </si>
  <si>
    <t xml:space="preserve">Lê Thị Phải </t>
  </si>
  <si>
    <t xml:space="preserve">Đào Thị Tám </t>
  </si>
  <si>
    <t>Ng Thị Hồng Hoa</t>
  </si>
  <si>
    <t xml:space="preserve">Lê Xuân Bảo 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</si>
  <si>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</si>
  <si>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</si>
  <si>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</si>
  <si>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</si>
  <si>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</si>
  <si>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</si>
  <si>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</si>
  <si>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</si>
  <si>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</si>
  <si>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</si>
  <si>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</si>
  <si>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</si>
  <si>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</si>
  <si>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</si>
  <si>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</si>
  <si>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</si>
  <si>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Cộng:MTP</t>
  </si>
  <si>
    <t>Nguyễn.T.Tích Nhược</t>
  </si>
  <si>
    <t>Trần Kim Tuệ</t>
  </si>
  <si>
    <t xml:space="preserve">                           Cam Lộ, ngày  08  tháng  11   năm  2016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</si>
  <si>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</si>
  <si>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</si>
  <si>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</si>
  <si>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</si>
  <si>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</si>
  <si>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</si>
  <si>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</si>
  <si>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</si>
  <si>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</si>
  <si>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</si>
  <si>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</si>
  <si>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</si>
  <si>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</si>
  <si>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</si>
  <si>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</si>
  <si>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</si>
  <si>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</si>
  <si>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</si>
  <si>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</si>
  <si>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</si>
  <si>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</si>
  <si>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</si>
  <si>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</si>
  <si>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</si>
  <si>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</si>
  <si>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r>
      <t>Mai Văn Dung</t>
    </r>
    <r>
      <rPr>
        <sz val="8"/>
        <rFont val="Times New Roman"/>
        <family val="1"/>
      </rPr>
      <t>(Trình)</t>
    </r>
  </si>
  <si>
    <t xml:space="preserve">cắt </t>
  </si>
  <si>
    <t>cắt</t>
  </si>
  <si>
    <t>hết tuổi</t>
  </si>
  <si>
    <t>Dương   Khôi</t>
  </si>
  <si>
    <t>Hoàng Thị Hải</t>
  </si>
  <si>
    <t>Trần Thọ Tính</t>
  </si>
  <si>
    <t>Trần Văn Thỉu</t>
  </si>
  <si>
    <t>Trần Văn Nghiễm</t>
  </si>
  <si>
    <t>Trần Đoán</t>
  </si>
  <si>
    <t>Trần Ngọc Khánh (MTP: Trần Đệ)</t>
  </si>
  <si>
    <t>Trần Văn Phùng (MTP: Trần Dương)</t>
  </si>
  <si>
    <r>
      <t>Bằng chữ:</t>
    </r>
    <r>
      <rPr>
        <b/>
        <i/>
        <sz val="12"/>
        <rFont val="Times New Roman"/>
        <family val="1"/>
      </rPr>
      <t xml:space="preserve">   Một trăm  ba mươi  triệu, năm trăm bốn mươi lăm ngàn đồng chẵn.</t>
    </r>
  </si>
  <si>
    <t>Tha chết</t>
  </si>
  <si>
    <t>Dũng chuyễn</t>
  </si>
  <si>
    <t>cắt chuyển</t>
  </si>
  <si>
    <t>Phan Thị Diếc</t>
  </si>
  <si>
    <t>Đổ Anh Tuấn</t>
  </si>
  <si>
    <t>Hoàng Kim Mạo</t>
  </si>
  <si>
    <t>Hoàng Kim Thiên (MTP: Hoàng Kim Phác)</t>
  </si>
  <si>
    <t xml:space="preserve">                                            Cam Lộ, ngày  09 tháng 11 năm  2017</t>
  </si>
  <si>
    <t>Hoàng Quốc</t>
  </si>
  <si>
    <t>Nguyễn Thị  Dạn</t>
  </si>
  <si>
    <t>Nguyễn Ngọc Linh</t>
  </si>
  <si>
    <t>Hoàng Xuân Phương</t>
  </si>
  <si>
    <t>Nguyễn Kháng</t>
  </si>
  <si>
    <r>
      <t xml:space="preserve">Bằng chữ: </t>
    </r>
    <r>
      <rPr>
        <b/>
        <i/>
        <sz val="12"/>
        <color indexed="10"/>
        <rFont val="Times New Roman"/>
        <family val="1"/>
      </rPr>
      <t xml:space="preserve">Một trăm bốn mươi mốt triệu, bảy trăm  năm mươi ngàn đồng chẵn </t>
    </r>
  </si>
  <si>
    <t>Nguyễn Thị Phụng</t>
  </si>
  <si>
    <t>Q. Xá</t>
  </si>
  <si>
    <t>Võ Việt Dũng (MTP: Võ Hàng)</t>
  </si>
  <si>
    <t>Tân Xuân 2</t>
  </si>
  <si>
    <t xml:space="preserve">                                            Cam Lộ, ngày 09 tháng 11 năm  2017</t>
  </si>
  <si>
    <t>Võ Thị Lựu</t>
  </si>
  <si>
    <t>Nguyễn Em</t>
  </si>
  <si>
    <t xml:space="preserve">                                  Cam Lộ, ngày  08  tháng 11 năm 2017</t>
  </si>
  <si>
    <r>
      <t xml:space="preserve">    (Số tiền bằng chữ: </t>
    </r>
    <r>
      <rPr>
        <b/>
        <i/>
        <sz val="12"/>
        <color indexed="10"/>
        <rFont val="Times New Roman"/>
        <family val="1"/>
      </rPr>
      <t xml:space="preserve"> Năm mươi lăm triệu  sáu trăm hai mươi ngàn đồng</t>
    </r>
    <r>
      <rPr>
        <sz val="12"/>
        <color indexed="10"/>
        <rFont val="Times New Roman"/>
        <family val="1"/>
      </rPr>
      <t>)</t>
    </r>
  </si>
  <si>
    <t xml:space="preserve">                                    Cam Lộ, ngày  09  tháng  11 năm  2017</t>
  </si>
  <si>
    <t>ND Lạc</t>
  </si>
  <si>
    <t>Thái Tăng Triêm</t>
  </si>
  <si>
    <t xml:space="preserve">Thái Thị Tần </t>
  </si>
  <si>
    <t>Tr.Viên</t>
  </si>
  <si>
    <t>Thái Anh Tuấn</t>
  </si>
  <si>
    <t>Nguyễn Văn Phước (MTP: Nguyễn Thị Đà)</t>
  </si>
  <si>
    <t>Nghĩa Hy</t>
  </si>
  <si>
    <t>(Số tiền bằng chữ: Một trăm mười lăm triệu, tám trăm ba mươi ngàn đồng)</t>
  </si>
  <si>
    <t>Lê Văn Lộc</t>
  </si>
  <si>
    <t>Nguyễn Thị Cà</t>
  </si>
  <si>
    <t>B/ Sơn2</t>
  </si>
  <si>
    <t>Hồ Thị Úy</t>
  </si>
  <si>
    <t>Mai Chiếm Thế</t>
  </si>
  <si>
    <t xml:space="preserve">          Người khuyết tật  nặng là trẻ em: 2,0</t>
  </si>
  <si>
    <t>Chuyển</t>
  </si>
  <si>
    <t>mức</t>
  </si>
  <si>
    <t>từ t9</t>
  </si>
  <si>
    <t>XÃ CAM NGHĨA                           Tháng 11 năm  2017</t>
  </si>
  <si>
    <t xml:space="preserve">Số tiền bằng chữ: Một trăm bốn mươi bảy triệu sáu trăm chín mươi ngàn đồng chẵn </t>
  </si>
  <si>
    <t xml:space="preserve">                                     Cam Lộ, ngày  09  tháng  11 năm  2017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</si>
  <si>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</si>
  <si>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</si>
  <si>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</si>
  <si>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</si>
  <si>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</si>
  <si>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Ng Thị Thu Hòe</t>
  </si>
  <si>
    <t>Hoàng Cường</t>
  </si>
  <si>
    <t>Hồ Thị Lê</t>
  </si>
  <si>
    <t>Hồ Thị Mót</t>
  </si>
  <si>
    <t>Lê Xuân Tri</t>
  </si>
  <si>
    <t>Võ Kế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</si>
  <si>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</si>
  <si>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</si>
  <si>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</si>
  <si>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</si>
  <si>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</si>
  <si>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</si>
  <si>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</si>
  <si>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Nguyễn Tính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</si>
  <si>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</si>
  <si>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</si>
  <si>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</si>
  <si>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</si>
  <si>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</si>
  <si>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</si>
  <si>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</si>
  <si>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</si>
  <si>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</si>
  <si>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</si>
  <si>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</si>
  <si>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</si>
  <si>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</si>
  <si>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</si>
  <si>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</si>
  <si>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</si>
  <si>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</si>
  <si>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</si>
  <si>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</si>
  <si>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</si>
  <si>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</si>
  <si>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</si>
  <si>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</si>
  <si>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</si>
  <si>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</si>
  <si>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</si>
  <si>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</si>
  <si>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</si>
  <si>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</si>
  <si>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</si>
  <si>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</si>
  <si>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</si>
  <si>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</si>
  <si>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</si>
  <si>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</si>
  <si>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</si>
  <si>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</si>
  <si>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</si>
  <si>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</si>
  <si>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</si>
  <si>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</si>
  <si>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</si>
  <si>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</si>
  <si>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</si>
  <si>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</si>
  <si>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</si>
  <si>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</si>
  <si>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</si>
  <si>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</si>
  <si>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</si>
  <si>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</si>
  <si>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</si>
  <si>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</si>
  <si>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</si>
  <si>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</si>
  <si>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</si>
  <si>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</si>
  <si>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</si>
  <si>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</si>
  <si>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</si>
  <si>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</si>
  <si>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</si>
  <si>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</si>
  <si>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</si>
  <si>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</si>
  <si>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</si>
  <si>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</si>
  <si>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</si>
  <si>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</si>
  <si>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</si>
  <si>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</si>
  <si>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</si>
  <si>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</si>
  <si>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</si>
  <si>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</si>
  <si>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</si>
  <si>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</si>
  <si>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</si>
  <si>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</si>
  <si>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Phan Thị Não</t>
  </si>
  <si>
    <t>Trần Đình Trọng</t>
  </si>
  <si>
    <t>Nguyễn Thị Nương</t>
  </si>
  <si>
    <t>Nguyễn Thị Nguyệt</t>
  </si>
  <si>
    <t>Lê Thị Thõn</t>
  </si>
  <si>
    <t>Nguyễn Thị Sõ</t>
  </si>
  <si>
    <t>Nguyễn Thị Trát</t>
  </si>
  <si>
    <t>Nguyễn Thị Phiếu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</si>
  <si>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</si>
  <si>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</si>
  <si>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</si>
  <si>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</si>
  <si>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</si>
  <si>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</si>
  <si>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</si>
  <si>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</si>
  <si>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</si>
  <si>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</si>
  <si>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</si>
  <si>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</si>
  <si>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</si>
  <si>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</si>
  <si>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</si>
  <si>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</si>
  <si>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</si>
  <si>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</si>
  <si>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</si>
  <si>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</si>
  <si>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</si>
  <si>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</si>
  <si>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</si>
  <si>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</si>
  <si>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</si>
  <si>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</si>
  <si>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</si>
  <si>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</si>
  <si>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</si>
  <si>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</si>
  <si>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</si>
  <si>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</si>
  <si>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</si>
  <si>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</si>
  <si>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</si>
  <si>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</si>
  <si>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</si>
  <si>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</si>
  <si>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</si>
  <si>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</si>
  <si>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</si>
  <si>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</si>
  <si>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</si>
  <si>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</si>
  <si>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</si>
  <si>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</si>
  <si>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</si>
  <si>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</si>
  <si>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</si>
  <si>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</si>
  <si>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</si>
  <si>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</si>
  <si>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</si>
  <si>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</si>
  <si>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</si>
  <si>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</si>
  <si>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</si>
  <si>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</si>
  <si>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</si>
  <si>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</si>
  <si>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</si>
  <si>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</si>
  <si>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</si>
  <si>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</si>
  <si>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</si>
  <si>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</si>
  <si>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</si>
  <si>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</si>
  <si>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</si>
  <si>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Lê Hữu Hằng (hương)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</si>
  <si>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</si>
  <si>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</si>
  <si>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</si>
  <si>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</si>
  <si>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</si>
  <si>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</si>
  <si>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</si>
  <si>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</si>
  <si>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</si>
  <si>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</si>
  <si>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</si>
  <si>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</si>
  <si>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</si>
  <si>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</si>
  <si>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</si>
  <si>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</si>
  <si>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</si>
  <si>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</si>
  <si>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</si>
  <si>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</si>
  <si>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</si>
  <si>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</si>
  <si>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</si>
  <si>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</si>
  <si>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</si>
  <si>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</si>
  <si>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</si>
  <si>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</si>
  <si>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</si>
  <si>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</si>
  <si>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</si>
  <si>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</si>
  <si>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</si>
  <si>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</si>
  <si>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</si>
  <si>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</si>
  <si>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>Trần Thị Tâm</t>
  </si>
  <si>
    <t>Nguyễn Đình Long</t>
  </si>
  <si>
    <t>Nguyễn Quang Khiêu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</si>
  <si>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</si>
  <si>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</si>
  <si>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</si>
  <si>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</si>
  <si>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</si>
  <si>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</si>
  <si>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</si>
  <si>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</si>
  <si>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</si>
  <si>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</si>
  <si>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</si>
  <si>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</si>
  <si>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</si>
  <si>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</si>
  <si>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</si>
  <si>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</si>
  <si>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</si>
  <si>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</si>
  <si>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</si>
  <si>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Bắc.Bình</t>
  </si>
  <si>
    <t>Nguyễn Văn Thường</t>
  </si>
  <si>
    <t>Trương Văn Nhất</t>
  </si>
  <si>
    <t>Lê Văn Tám</t>
  </si>
  <si>
    <t>Lê Văn Chung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</si>
  <si>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</si>
  <si>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</si>
  <si>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</si>
  <si>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</si>
  <si>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</si>
  <si>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</si>
  <si>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</si>
  <si>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</si>
  <si>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</si>
  <si>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</si>
  <si>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</si>
  <si>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</si>
  <si>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</si>
  <si>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</si>
  <si>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</si>
  <si>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</si>
  <si>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</si>
  <si>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</si>
  <si>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</si>
  <si>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</si>
  <si>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</si>
  <si>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</si>
  <si>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</si>
  <si>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</si>
  <si>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</si>
  <si>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</si>
  <si>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</si>
  <si>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</si>
  <si>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</si>
  <si>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</si>
  <si>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</si>
  <si>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</si>
  <si>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</si>
  <si>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</si>
  <si>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</si>
  <si>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</si>
  <si>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</si>
  <si>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</si>
  <si>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</si>
  <si>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</si>
  <si>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</si>
  <si>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</si>
  <si>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</si>
  <si>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</si>
  <si>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</si>
  <si>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</si>
  <si>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</si>
  <si>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</si>
  <si>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</si>
  <si>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</si>
  <si>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</si>
  <si>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Ng Văn Phương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</si>
  <si>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</si>
  <si>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</si>
  <si>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</si>
  <si>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</si>
  <si>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</si>
  <si>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</si>
  <si>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</si>
  <si>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</si>
  <si>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</si>
  <si>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Nguyễn Thị Khai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</si>
  <si>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</si>
  <si>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</si>
  <si>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</si>
  <si>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</si>
  <si>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</si>
  <si>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</si>
  <si>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</si>
  <si>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</si>
  <si>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</si>
  <si>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</si>
  <si>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</si>
  <si>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</si>
  <si>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</si>
  <si>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</si>
  <si>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</si>
  <si>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</si>
  <si>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</si>
  <si>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</si>
  <si>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</si>
  <si>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</si>
  <si>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</si>
  <si>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</si>
  <si>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</si>
  <si>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</si>
  <si>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</si>
  <si>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</si>
  <si>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</si>
  <si>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</si>
  <si>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</si>
  <si>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</si>
  <si>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</si>
  <si>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</si>
  <si>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</si>
  <si>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</si>
  <si>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</si>
  <si>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</si>
  <si>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</si>
  <si>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</si>
  <si>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Mai Văn Cẩn</t>
  </si>
  <si>
    <t>Nguyễn Thị Ngọ</t>
  </si>
  <si>
    <t>Nguyễn Thị Thí</t>
  </si>
  <si>
    <t>Nguyễn văn Cỏn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</si>
  <si>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</si>
  <si>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</si>
  <si>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</si>
  <si>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</si>
  <si>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</si>
  <si>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</si>
  <si>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</si>
  <si>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</si>
  <si>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</si>
  <si>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</si>
  <si>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</si>
  <si>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</si>
  <si>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</si>
  <si>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</si>
  <si>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Bạo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</si>
  <si>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</si>
  <si>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</si>
  <si>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</si>
  <si>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</si>
  <si>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</si>
  <si>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</si>
  <si>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</si>
  <si>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</si>
  <si>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</si>
  <si>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</si>
  <si>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</si>
  <si>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</si>
  <si>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</si>
  <si>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Hồ Thị Điểu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</si>
  <si>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</si>
  <si>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</si>
  <si>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</si>
  <si>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</si>
  <si>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</si>
  <si>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</si>
  <si>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</si>
  <si>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</si>
  <si>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</si>
  <si>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</si>
  <si>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</si>
  <si>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</si>
  <si>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</si>
  <si>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</si>
  <si>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</si>
  <si>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</si>
  <si>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</si>
  <si>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</si>
  <si>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</si>
  <si>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</si>
  <si>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</si>
  <si>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</si>
  <si>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</si>
  <si>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</si>
  <si>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</si>
  <si>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</si>
  <si>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</si>
  <si>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</si>
  <si>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</si>
  <si>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</si>
  <si>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</si>
  <si>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TháI Thị ất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</si>
  <si>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</si>
  <si>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</si>
  <si>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</si>
  <si>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</si>
  <si>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</si>
  <si>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</si>
  <si>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</si>
  <si>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</si>
  <si>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</si>
  <si>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</si>
  <si>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</si>
  <si>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</si>
  <si>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</si>
  <si>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</si>
  <si>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</si>
  <si>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</si>
  <si>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</si>
  <si>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</si>
  <si>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>Trần Thị ốm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</si>
  <si>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</si>
  <si>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</si>
  <si>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</si>
  <si>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</si>
  <si>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</si>
  <si>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</si>
  <si>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</si>
  <si>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</si>
  <si>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</si>
  <si>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</si>
  <si>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</si>
  <si>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</si>
  <si>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</si>
  <si>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</si>
  <si>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</si>
  <si>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</si>
  <si>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</si>
  <si>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</si>
  <si>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</si>
  <si>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</si>
  <si>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</si>
  <si>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</si>
  <si>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</si>
  <si>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</si>
  <si>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</si>
  <si>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</si>
  <si>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</si>
  <si>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</si>
  <si>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</si>
  <si>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</si>
  <si>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</si>
  <si>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</si>
  <si>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</si>
  <si>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</si>
  <si>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</si>
  <si>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</si>
  <si>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</si>
  <si>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</si>
  <si>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</si>
  <si>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</si>
  <si>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</si>
  <si>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</si>
  <si>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</si>
  <si>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</si>
  <si>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</si>
  <si>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</si>
  <si>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</si>
  <si>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10*18</t>
  </si>
  <si>
    <t>Võ Thị Thúy Phượng</t>
  </si>
  <si>
    <t>01*20</t>
  </si>
  <si>
    <t>Bùi Thị Chỉu</t>
  </si>
  <si>
    <t>B. Sơn1</t>
  </si>
  <si>
    <t>Đinh Văn Kéc</t>
  </si>
  <si>
    <t>Đinh Văn Hồ</t>
  </si>
  <si>
    <t>Trần Thị Xinh</t>
  </si>
  <si>
    <t>C. Hoan</t>
  </si>
  <si>
    <t xml:space="preserve">K. Đâu </t>
  </si>
  <si>
    <t>Lê Bẩm</t>
  </si>
  <si>
    <t>Mai Lộc3</t>
  </si>
  <si>
    <t>Nguyễn Văn Giáo</t>
  </si>
  <si>
    <t>Hồ Thị Thảo</t>
  </si>
  <si>
    <t>Hồ Thị Vình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</si>
  <si>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</si>
  <si>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</si>
  <si>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</si>
  <si>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</si>
  <si>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</si>
  <si>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</si>
  <si>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</si>
  <si>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</si>
  <si>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</si>
  <si>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</si>
  <si>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</si>
  <si>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</si>
  <si>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</si>
  <si>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</si>
  <si>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</si>
  <si>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</si>
  <si>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</si>
  <si>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</si>
  <si>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</si>
  <si>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</si>
  <si>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</si>
  <si>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</si>
  <si>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</si>
  <si>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</si>
  <si>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</si>
  <si>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</si>
  <si>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</si>
  <si>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</si>
  <si>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</si>
  <si>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</si>
  <si>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</si>
  <si>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</si>
  <si>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</si>
  <si>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</si>
  <si>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Trương Thị Kim Oanh</t>
  </si>
  <si>
    <t>B/ Sơn3</t>
  </si>
  <si>
    <t xml:space="preserve"> Nguyễn Văn Thỉnh</t>
  </si>
  <si>
    <t>cắt ND</t>
  </si>
  <si>
    <t>Người KTĐBN cao tuổi: 2,5</t>
  </si>
  <si>
    <t>Người KTĐBN trẻ em: 2,5</t>
  </si>
  <si>
    <t>Người KT ĐBN: 2,0</t>
  </si>
  <si>
    <t xml:space="preserve">     Người KTN trẻ em: 2,0</t>
  </si>
  <si>
    <t xml:space="preserve">       Người KTN cao tuổi: 2,0</t>
  </si>
  <si>
    <t xml:space="preserve">          Người khuyết tật nặng: 1,5</t>
  </si>
  <si>
    <t xml:space="preserve">          Người từ đủ 80 tuổi trở lên: 1,0</t>
  </si>
  <si>
    <t xml:space="preserve">        Người cao tuổi 60-80 Nghèo: 2,0</t>
  </si>
  <si>
    <t xml:space="preserve">     Đơn thân nghèo nuôi 2 con nhỏ: 2,0</t>
  </si>
  <si>
    <t xml:space="preserve">      Đơn thân nghèo nuôi 1 con nhỏ: 1,0</t>
  </si>
  <si>
    <t xml:space="preserve">     Gia đình nhận nuôi dưỡng TMC: 1,5</t>
  </si>
  <si>
    <t>Tháng 11 năm  2017</t>
  </si>
  <si>
    <t xml:space="preserve">                    Tháng 11 năm  2017</t>
  </si>
  <si>
    <r>
      <t xml:space="preserve">(Số tiền bằng chữ: </t>
    </r>
    <r>
      <rPr>
        <b/>
        <i/>
        <sz val="13"/>
        <rFont val="Times New Roman"/>
        <family val="1"/>
      </rPr>
      <t>Một trăm hai mươi bảy triệu, năm trăm bảy mươi lăm ngàn đồng</t>
    </r>
    <r>
      <rPr>
        <i/>
        <sz val="13"/>
        <rFont val="Times New Roman"/>
        <family val="1"/>
      </rPr>
      <t>)</t>
    </r>
  </si>
  <si>
    <t>Võ Thị Nhuận</t>
  </si>
  <si>
    <t>Phạm Thị Tỷ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</si>
  <si>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</si>
  <si>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</si>
  <si>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</si>
  <si>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</si>
  <si>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</si>
  <si>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</si>
  <si>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</si>
  <si>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</si>
  <si>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</si>
  <si>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</si>
  <si>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</si>
  <si>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</si>
  <si>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Phổ Lại</t>
  </si>
  <si>
    <t>C.Thạch</t>
  </si>
  <si>
    <t xml:space="preserve">Trần Thị Mùi </t>
  </si>
  <si>
    <t xml:space="preserve">Người đủ 80 tuổi trở lên </t>
  </si>
  <si>
    <t>Nguyễn Thị Sau</t>
  </si>
  <si>
    <t>Đ Lai</t>
  </si>
  <si>
    <t>Nguyễn Thị Yến</t>
  </si>
  <si>
    <t>Hồ Thị Bịp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</si>
  <si>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</si>
  <si>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</si>
  <si>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</si>
  <si>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</si>
  <si>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</si>
  <si>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</si>
  <si>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</si>
  <si>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</si>
  <si>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</si>
  <si>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</si>
  <si>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</si>
  <si>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</si>
  <si>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</si>
  <si>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</si>
  <si>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</si>
  <si>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</si>
  <si>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</si>
  <si>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</si>
  <si>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</si>
  <si>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</si>
  <si>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</si>
  <si>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</si>
  <si>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</si>
  <si>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</si>
  <si>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</si>
  <si>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</si>
  <si>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</si>
  <si>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</si>
  <si>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</si>
  <si>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</si>
  <si>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</si>
  <si>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</si>
  <si>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</si>
  <si>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</si>
  <si>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</si>
  <si>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</si>
  <si>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</si>
  <si>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</si>
  <si>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</si>
  <si>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</si>
  <si>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</si>
  <si>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</si>
  <si>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</si>
  <si>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</si>
  <si>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</si>
  <si>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</si>
  <si>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</si>
  <si>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</si>
  <si>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</si>
  <si>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</si>
  <si>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</si>
  <si>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</si>
  <si>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</si>
  <si>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</si>
  <si>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</si>
  <si>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</si>
  <si>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</si>
  <si>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</si>
  <si>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>9*19</t>
  </si>
  <si>
    <t>10*19</t>
  </si>
  <si>
    <t>Hoàng Thị Tu</t>
  </si>
  <si>
    <t>Lê Thị Điển</t>
  </si>
  <si>
    <t>Hoàng Xuân Lệ</t>
  </si>
  <si>
    <t>Nguyễn Đình Hải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</si>
  <si>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</si>
  <si>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</si>
  <si>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</si>
  <si>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</si>
  <si>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</si>
  <si>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</si>
  <si>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</si>
  <si>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</si>
  <si>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</si>
  <si>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</si>
  <si>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</si>
  <si>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</si>
  <si>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</si>
  <si>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</si>
  <si>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</si>
  <si>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</si>
  <si>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</si>
  <si>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</si>
  <si>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</si>
  <si>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</si>
  <si>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</si>
  <si>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</si>
  <si>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</si>
  <si>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</si>
  <si>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</si>
  <si>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</si>
  <si>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</si>
  <si>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</si>
  <si>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</si>
  <si>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</si>
  <si>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</si>
  <si>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</si>
  <si>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</si>
  <si>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</si>
  <si>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</si>
  <si>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Đặng Thị Con</t>
  </si>
  <si>
    <t>Ngô Thị Biên</t>
  </si>
  <si>
    <t>Hoàng Nghệ</t>
  </si>
  <si>
    <t>P.An2</t>
  </si>
  <si>
    <t>Võ Thị Thủy Trúc</t>
  </si>
  <si>
    <t>Đ. Sơn</t>
  </si>
  <si>
    <t>P An 2</t>
  </si>
  <si>
    <t>P An 1</t>
  </si>
  <si>
    <t>Ng .Thị Lệ Thu</t>
  </si>
  <si>
    <t>Đặng Thị Gái</t>
  </si>
  <si>
    <t>Nguyễn Thị Thoa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</si>
  <si>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</si>
  <si>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</si>
  <si>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</si>
  <si>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</si>
  <si>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</si>
  <si>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</si>
  <si>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</si>
  <si>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</si>
  <si>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</si>
  <si>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</si>
  <si>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</si>
  <si>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</si>
  <si>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</si>
  <si>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</si>
  <si>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</si>
  <si>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</si>
  <si>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</si>
  <si>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</si>
  <si>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</si>
  <si>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</si>
  <si>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</si>
  <si>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</si>
  <si>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</si>
  <si>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Lê Thị Ly</t>
  </si>
  <si>
    <t>Hoàng Thị Chút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</si>
  <si>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</si>
  <si>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</si>
  <si>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</si>
  <si>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</si>
  <si>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</si>
  <si>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</si>
  <si>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</si>
  <si>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</si>
  <si>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</si>
  <si>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</si>
  <si>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</si>
  <si>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</si>
  <si>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</si>
  <si>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</si>
  <si>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</si>
  <si>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</si>
  <si>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</si>
  <si>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Hoàng Thị Duyên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</si>
  <si>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</si>
  <si>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</si>
  <si>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</si>
  <si>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</si>
  <si>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</si>
  <si>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</si>
  <si>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</si>
  <si>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</si>
  <si>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</si>
  <si>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</si>
  <si>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</si>
  <si>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</si>
  <si>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</si>
  <si>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</si>
  <si>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Bùi Văn Thành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</si>
  <si>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</si>
  <si>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</si>
  <si>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</si>
  <si>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</si>
  <si>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</si>
  <si>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</si>
  <si>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</si>
  <si>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</si>
  <si>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</si>
  <si>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</si>
  <si>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</si>
  <si>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</si>
  <si>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</si>
  <si>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</si>
  <si>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</si>
  <si>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</si>
  <si>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</si>
  <si>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</si>
  <si>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</si>
  <si>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</si>
  <si>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</si>
  <si>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</si>
  <si>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</si>
  <si>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</si>
  <si>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</si>
  <si>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</si>
  <si>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</si>
  <si>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</si>
  <si>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</si>
  <si>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</si>
  <si>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</si>
  <si>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</si>
  <si>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</si>
  <si>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</si>
  <si>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</si>
  <si>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</si>
  <si>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</si>
  <si>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</si>
  <si>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</si>
  <si>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</si>
  <si>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</si>
  <si>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</si>
  <si>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</si>
  <si>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</si>
  <si>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</si>
  <si>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</si>
  <si>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 xml:space="preserve">        Người cao tuổi cô đơn  từ đủ 80 trở lên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</si>
  <si>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</si>
  <si>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</si>
  <si>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</si>
  <si>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</si>
  <si>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</si>
  <si>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</si>
  <si>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</si>
  <si>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</si>
  <si>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</si>
  <si>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</si>
  <si>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</si>
  <si>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</si>
  <si>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</si>
  <si>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</si>
  <si>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</si>
  <si>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</si>
  <si>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</si>
  <si>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</si>
  <si>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</si>
  <si>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</si>
  <si>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</si>
  <si>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</si>
  <si>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</si>
  <si>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</si>
  <si>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</si>
  <si>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</si>
  <si>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Nguyễn Hán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</si>
  <si>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</si>
  <si>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</si>
  <si>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</si>
  <si>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</si>
  <si>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</si>
  <si>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</si>
  <si>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</si>
  <si>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</si>
  <si>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</si>
  <si>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</si>
  <si>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</si>
  <si>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</si>
  <si>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Đào Thị Thuý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</si>
  <si>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</si>
  <si>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</si>
  <si>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</si>
  <si>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</si>
  <si>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</si>
  <si>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</si>
  <si>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</si>
  <si>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</si>
  <si>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</si>
  <si>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</si>
  <si>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</si>
  <si>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</si>
  <si>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</si>
  <si>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</si>
  <si>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</si>
  <si>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</si>
  <si>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Quyền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</si>
  <si>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</si>
  <si>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</si>
  <si>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</si>
  <si>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</si>
  <si>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</si>
  <si>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</si>
  <si>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</si>
  <si>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</si>
  <si>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</si>
  <si>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</si>
  <si>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</si>
  <si>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</si>
  <si>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</si>
  <si>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</si>
  <si>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</si>
  <si>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</si>
  <si>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</si>
  <si>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</si>
  <si>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</si>
  <si>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</si>
  <si>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</si>
  <si>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</si>
  <si>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</si>
  <si>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C/Phú 2</t>
  </si>
  <si>
    <t>Phan  Thị  Hiên</t>
  </si>
  <si>
    <t>Quật Xá</t>
  </si>
  <si>
    <t>Lê  Thị  Khánh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</si>
  <si>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</si>
  <si>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</si>
  <si>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</si>
  <si>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</si>
  <si>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</si>
  <si>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</si>
  <si>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</si>
  <si>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</si>
  <si>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</si>
  <si>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</si>
  <si>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</si>
  <si>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</si>
  <si>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Hoàng  Minh  Tín</t>
  </si>
  <si>
    <t>Nguyễn Thị Mạnh</t>
  </si>
  <si>
    <t>Nguyễn Thị Lớn</t>
  </si>
  <si>
    <t>Lê  Thị  Toàn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</si>
  <si>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</si>
  <si>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</si>
  <si>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</si>
  <si>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</si>
  <si>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</si>
  <si>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</si>
  <si>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</si>
  <si>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Nguyễn   Thị   Nậy</t>
  </si>
  <si>
    <t>Lê  Thị  Thỏn</t>
  </si>
  <si>
    <t>Hoàng  Thị  Táo</t>
  </si>
  <si>
    <t xml:space="preserve"> Khuyết tât ĐB Nặng là người Cao tuổi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</si>
  <si>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</si>
  <si>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</si>
  <si>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</si>
  <si>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</si>
  <si>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</si>
  <si>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</si>
  <si>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</si>
  <si>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</si>
  <si>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</si>
  <si>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</si>
  <si>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</si>
  <si>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</si>
  <si>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Văn  Tự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</si>
  <si>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</si>
  <si>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</si>
  <si>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</si>
  <si>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</si>
  <si>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</si>
  <si>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</si>
  <si>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</si>
  <si>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</si>
  <si>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</si>
  <si>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</si>
  <si>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</si>
  <si>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</si>
  <si>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</si>
  <si>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</si>
  <si>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</si>
  <si>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</si>
  <si>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</si>
  <si>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</si>
  <si>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</si>
  <si>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</si>
  <si>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</si>
  <si>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</si>
  <si>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</si>
  <si>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</si>
  <si>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</si>
  <si>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</si>
  <si>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</si>
  <si>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</si>
  <si>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</si>
  <si>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</si>
  <si>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</si>
  <si>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</si>
  <si>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</si>
  <si>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</si>
  <si>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</si>
  <si>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</si>
  <si>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</si>
  <si>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</si>
  <si>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</si>
  <si>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</si>
  <si>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Lâm Thị xuy</t>
  </si>
  <si>
    <t>Trần Thị  Hiền</t>
  </si>
  <si>
    <t>Trần Thị  Sâm</t>
  </si>
  <si>
    <t>Trần Văn Tình</t>
  </si>
  <si>
    <t>Thái Thị Thạnh</t>
  </si>
  <si>
    <t>Lê Việt Hoàng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</si>
  <si>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</si>
  <si>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</si>
  <si>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</si>
  <si>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</si>
  <si>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</si>
  <si>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</si>
  <si>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</si>
  <si>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</si>
  <si>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</si>
  <si>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</si>
  <si>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</si>
  <si>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</si>
  <si>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</si>
  <si>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</si>
  <si>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</si>
  <si>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</si>
  <si>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</si>
  <si>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</si>
  <si>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Nguyễn Thị Lệ</t>
  </si>
  <si>
    <t>M. Lộc2</t>
  </si>
  <si>
    <t>Hoàng Thị Lý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</si>
  <si>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</si>
  <si>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</si>
  <si>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</si>
  <si>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</si>
  <si>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</si>
  <si>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</si>
  <si>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Đặng Thị Kim Ly</t>
  </si>
  <si>
    <t>Lê Thị Giai Tiết</t>
  </si>
  <si>
    <t>Thái Thị Kim Anh</t>
  </si>
  <si>
    <t>Nguyễn Đắc Trực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</si>
  <si>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</si>
  <si>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</si>
  <si>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</si>
  <si>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</si>
  <si>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</si>
  <si>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</si>
  <si>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</si>
  <si>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Đào Tâm Tư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</si>
  <si>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</si>
  <si>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</si>
  <si>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</si>
  <si>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</si>
  <si>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</si>
  <si>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</si>
  <si>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Lê Khiểm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</si>
  <si>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</si>
  <si>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</si>
  <si>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</si>
  <si>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</si>
  <si>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</si>
  <si>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</si>
  <si>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</si>
  <si>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</si>
  <si>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</si>
  <si>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</si>
  <si>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</si>
  <si>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</si>
  <si>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</si>
  <si>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</si>
  <si>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</si>
  <si>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</si>
  <si>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</si>
  <si>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Nguyễn Văn Hiền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</si>
  <si>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</si>
  <si>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</si>
  <si>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</si>
  <si>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</si>
  <si>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</si>
  <si>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</si>
  <si>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</si>
  <si>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</si>
  <si>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</si>
  <si>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</si>
  <si>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</si>
  <si>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</si>
  <si>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</si>
  <si>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</si>
  <si>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</si>
  <si>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</si>
  <si>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</si>
  <si>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</si>
  <si>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</si>
  <si>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</si>
  <si>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</si>
  <si>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</si>
  <si>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</si>
  <si>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</si>
  <si>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</si>
  <si>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</si>
  <si>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</si>
  <si>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</si>
  <si>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</si>
  <si>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</si>
  <si>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</si>
  <si>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</si>
  <si>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</si>
  <si>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</si>
  <si>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</si>
  <si>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</si>
  <si>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</si>
  <si>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</si>
  <si>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</si>
  <si>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</si>
  <si>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</si>
  <si>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</si>
  <si>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</si>
  <si>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</si>
  <si>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</si>
  <si>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</si>
  <si>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</si>
  <si>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</si>
  <si>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</si>
  <si>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</si>
  <si>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</si>
  <si>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</si>
  <si>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</si>
  <si>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</si>
  <si>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</si>
  <si>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</si>
  <si>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</si>
  <si>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</si>
  <si>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</si>
  <si>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</si>
  <si>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</si>
  <si>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</si>
  <si>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</si>
  <si>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</si>
  <si>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</si>
  <si>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</si>
  <si>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</si>
  <si>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</si>
  <si>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</si>
  <si>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</si>
  <si>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</si>
  <si>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Người cao tuổi 60-79 tuổi</t>
  </si>
  <si>
    <t>B/Sơn 2</t>
  </si>
  <si>
    <t>Định Sơn</t>
  </si>
  <si>
    <t>N.Phong</t>
  </si>
  <si>
    <t>Đinh Thị Bào</t>
  </si>
  <si>
    <t>Hoàn Cát</t>
  </si>
  <si>
    <t>Người cao tuổi cô đơn 80t trở lên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</si>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</sst>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0.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#.##0_);[Red]\(#.##0\)"/>
    <numFmt numFmtId="182" formatCode="#.##0"/>
  </numFmts>
  <fonts count="78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10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10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3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72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72" fontId="8" fillId="0" borderId="1" xfId="15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72" fontId="8" fillId="0" borderId="0" xfId="15" applyNumberFormat="1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9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6" fillId="0" borderId="2" xfId="0" applyFont="1" applyBorder="1" applyAlignment="1">
      <alignment horizontal="center" vertical="center" wrapText="1"/>
    </xf>
    <xf numFmtId="172" fontId="6" fillId="0" borderId="1" xfId="15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/>
    </xf>
    <xf numFmtId="172" fontId="8" fillId="0" borderId="1" xfId="15" applyNumberFormat="1" applyFont="1" applyFill="1" applyBorder="1" applyAlignment="1">
      <alignment/>
    </xf>
    <xf numFmtId="172" fontId="16" fillId="0" borderId="2" xfId="15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172" fontId="16" fillId="0" borderId="1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172" fontId="6" fillId="0" borderId="2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6" fillId="0" borderId="2" xfId="0" applyNumberFormat="1" applyFont="1" applyBorder="1" applyAlignment="1">
      <alignment/>
    </xf>
    <xf numFmtId="38" fontId="14" fillId="0" borderId="0" xfId="21" applyNumberFormat="1" applyFont="1" applyFill="1" applyAlignment="1">
      <alignment/>
      <protection/>
    </xf>
    <xf numFmtId="0" fontId="9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72" fontId="8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8" fontId="15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right"/>
      <protection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1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right" vertical="center"/>
    </xf>
    <xf numFmtId="17" fontId="20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21" applyFont="1" applyAlignment="1">
      <alignment horizontal="center" vertical="center"/>
      <protection/>
    </xf>
    <xf numFmtId="0" fontId="8" fillId="0" borderId="0" xfId="0" applyFont="1" applyFill="1" applyAlignment="1">
      <alignment/>
    </xf>
    <xf numFmtId="3" fontId="1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8" fontId="21" fillId="0" borderId="0" xfId="21" applyNumberFormat="1" applyFont="1" applyFill="1" applyAlignment="1">
      <alignment horizontal="left"/>
      <protection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38" fontId="6" fillId="0" borderId="0" xfId="22" applyNumberFormat="1" applyFont="1" applyFill="1" applyAlignment="1">
      <alignment/>
      <protection/>
    </xf>
    <xf numFmtId="38" fontId="23" fillId="0" borderId="0" xfId="0" applyNumberFormat="1" applyFont="1" applyFill="1" applyAlignment="1">
      <alignment/>
    </xf>
    <xf numFmtId="38" fontId="23" fillId="0" borderId="0" xfId="0" applyNumberFormat="1" applyFont="1" applyFill="1" applyAlignment="1">
      <alignment horizontal="right"/>
    </xf>
    <xf numFmtId="0" fontId="6" fillId="0" borderId="1" xfId="21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8" fillId="0" borderId="2" xfId="21" applyFont="1" applyFill="1" applyBorder="1" applyAlignment="1">
      <alignment horizontal="center" vertical="center" wrapText="1"/>
      <protection/>
    </xf>
    <xf numFmtId="3" fontId="8" fillId="0" borderId="2" xfId="21" applyNumberFormat="1" applyFont="1" applyFill="1" applyBorder="1" applyAlignment="1">
      <alignment horizontal="right" vertical="center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right" vertical="center" wrapText="1"/>
      <protection/>
    </xf>
    <xf numFmtId="3" fontId="16" fillId="0" borderId="2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38" fontId="14" fillId="0" borderId="0" xfId="22" applyNumberFormat="1" applyFont="1" applyFill="1" applyAlignment="1">
      <alignment/>
      <protection/>
    </xf>
    <xf numFmtId="0" fontId="24" fillId="0" borderId="3" xfId="0" applyFont="1" applyBorder="1" applyAlignment="1">
      <alignment horizontal="right"/>
    </xf>
    <xf numFmtId="3" fontId="16" fillId="2" borderId="2" xfId="15" applyNumberFormat="1" applyFont="1" applyFill="1" applyBorder="1" applyAlignment="1">
      <alignment/>
    </xf>
    <xf numFmtId="172" fontId="6" fillId="2" borderId="2" xfId="15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72" fontId="8" fillId="0" borderId="2" xfId="15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72" fontId="8" fillId="0" borderId="1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2" xfId="21" applyFont="1" applyFill="1" applyBorder="1">
      <alignment/>
      <protection/>
    </xf>
    <xf numFmtId="0" fontId="21" fillId="0" borderId="0" xfId="21" applyFont="1" applyAlignment="1">
      <alignment horizontal="center" vertical="center"/>
      <protection/>
    </xf>
    <xf numFmtId="0" fontId="21" fillId="0" borderId="0" xfId="21" applyNumberFormat="1" applyFont="1" applyFill="1" applyAlignment="1">
      <alignment horizontal="left"/>
      <protection/>
    </xf>
    <xf numFmtId="3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8" fontId="21" fillId="0" borderId="0" xfId="21" applyNumberFormat="1" applyFont="1" applyFill="1">
      <alignment/>
      <protection/>
    </xf>
    <xf numFmtId="0" fontId="21" fillId="0" borderId="0" xfId="21" applyFont="1">
      <alignment/>
      <protection/>
    </xf>
    <xf numFmtId="3" fontId="21" fillId="0" borderId="0" xfId="21" applyNumberFormat="1" applyFont="1">
      <alignment/>
      <protection/>
    </xf>
    <xf numFmtId="0" fontId="29" fillId="0" borderId="0" xfId="21" applyFont="1" applyAlignment="1">
      <alignment horizontal="center" vertical="center"/>
      <protection/>
    </xf>
    <xf numFmtId="38" fontId="27" fillId="0" borderId="0" xfId="21" applyNumberFormat="1" applyFont="1" applyFill="1" applyAlignment="1">
      <alignment horizontal="left"/>
      <protection/>
    </xf>
    <xf numFmtId="0" fontId="29" fillId="0" borderId="0" xfId="21" applyFont="1">
      <alignment/>
      <protection/>
    </xf>
    <xf numFmtId="38" fontId="18" fillId="3" borderId="2" xfId="0" applyNumberFormat="1" applyFont="1" applyFill="1" applyBorder="1" applyAlignment="1">
      <alignment vertical="top" wrapText="1"/>
    </xf>
    <xf numFmtId="0" fontId="17" fillId="3" borderId="2" xfId="0" applyNumberFormat="1" applyFont="1" applyFill="1" applyBorder="1" applyAlignment="1">
      <alignment horizontal="center"/>
    </xf>
    <xf numFmtId="38" fontId="13" fillId="3" borderId="2" xfId="0" applyNumberFormat="1" applyFont="1" applyFill="1" applyBorder="1" applyAlignment="1">
      <alignment horizontal="left"/>
    </xf>
    <xf numFmtId="38" fontId="8" fillId="3" borderId="3" xfId="0" applyNumberFormat="1" applyFont="1" applyFill="1" applyBorder="1" applyAlignment="1">
      <alignment horizontal="right"/>
    </xf>
    <xf numFmtId="38" fontId="13" fillId="3" borderId="2" xfId="21" applyNumberFormat="1" applyFont="1" applyFill="1" applyBorder="1">
      <alignment/>
      <protection/>
    </xf>
    <xf numFmtId="38" fontId="8" fillId="3" borderId="1" xfId="22" applyNumberFormat="1" applyFont="1" applyFill="1" applyBorder="1" applyAlignment="1">
      <alignment horizontal="right"/>
      <protection/>
    </xf>
    <xf numFmtId="38" fontId="13" fillId="3" borderId="2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38" fontId="6" fillId="0" borderId="0" xfId="22" applyNumberFormat="1" applyFont="1" applyFill="1" applyAlignment="1">
      <alignment/>
      <protection/>
    </xf>
    <xf numFmtId="0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3" fillId="0" borderId="0" xfId="0" applyFont="1" applyFill="1" applyAlignment="1">
      <alignment/>
    </xf>
    <xf numFmtId="38" fontId="30" fillId="0" borderId="0" xfId="22" applyNumberFormat="1" applyFont="1" applyFill="1" applyAlignment="1">
      <alignment horizontal="center"/>
      <protection/>
    </xf>
    <xf numFmtId="38" fontId="31" fillId="0" borderId="0" xfId="22" applyNumberFormat="1" applyFont="1" applyFill="1" applyAlignment="1">
      <alignment horizontal="center"/>
      <protection/>
    </xf>
    <xf numFmtId="38" fontId="19" fillId="0" borderId="0" xfId="22" applyNumberFormat="1" applyFont="1" applyFill="1">
      <alignment/>
      <protection/>
    </xf>
    <xf numFmtId="0" fontId="15" fillId="0" borderId="0" xfId="22" applyNumberFormat="1" applyFont="1" applyFill="1" applyAlignment="1">
      <alignment horizontal="center"/>
      <protection/>
    </xf>
    <xf numFmtId="38" fontId="15" fillId="0" borderId="0" xfId="22" applyNumberFormat="1" applyFont="1" applyFill="1" applyAlignment="1">
      <alignment horizontal="left"/>
      <protection/>
    </xf>
    <xf numFmtId="38" fontId="13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right"/>
    </xf>
    <xf numFmtId="38" fontId="6" fillId="0" borderId="8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38" fontId="16" fillId="0" borderId="2" xfId="22" applyNumberFormat="1" applyFont="1" applyFill="1" applyBorder="1" applyAlignment="1">
      <alignment horizontal="center" vertical="center" wrapText="1"/>
      <protection/>
    </xf>
    <xf numFmtId="38" fontId="15" fillId="0" borderId="1" xfId="22" applyNumberFormat="1" applyFont="1" applyFill="1" applyBorder="1" applyAlignment="1">
      <alignment horizontal="center" vertical="center" wrapText="1"/>
      <protection/>
    </xf>
    <xf numFmtId="38" fontId="15" fillId="0" borderId="2" xfId="21" applyNumberFormat="1" applyFont="1" applyFill="1" applyBorder="1" applyAlignment="1">
      <alignment horizontal="lef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 horizontal="left"/>
    </xf>
    <xf numFmtId="38" fontId="20" fillId="0" borderId="2" xfId="21" applyNumberFormat="1" applyFont="1" applyFill="1" applyBorder="1" applyAlignment="1">
      <alignment horizontal="center"/>
      <protection/>
    </xf>
    <xf numFmtId="38" fontId="18" fillId="0" borderId="2" xfId="21" applyNumberFormat="1" applyFont="1" applyFill="1" applyBorder="1">
      <alignment/>
      <protection/>
    </xf>
    <xf numFmtId="0" fontId="13" fillId="0" borderId="2" xfId="21" applyNumberFormat="1" applyFont="1" applyFill="1" applyBorder="1" applyAlignment="1">
      <alignment horizontal="center"/>
      <protection/>
    </xf>
    <xf numFmtId="38" fontId="13" fillId="0" borderId="2" xfId="21" applyNumberFormat="1" applyFont="1" applyFill="1" applyBorder="1" applyAlignment="1">
      <alignment horizontal="left"/>
      <protection/>
    </xf>
    <xf numFmtId="38" fontId="8" fillId="0" borderId="2" xfId="21" applyNumberFormat="1" applyFont="1" applyFill="1" applyBorder="1" applyAlignment="1">
      <alignment horizontal="right"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>
      <alignment/>
      <protection/>
    </xf>
    <xf numFmtId="38" fontId="13" fillId="0" borderId="2" xfId="0" applyNumberFormat="1" applyFont="1" applyFill="1" applyBorder="1" applyAlignment="1">
      <alignment/>
    </xf>
    <xf numFmtId="38" fontId="20" fillId="0" borderId="2" xfId="0" applyNumberFormat="1" applyFont="1" applyFill="1" applyBorder="1" applyAlignment="1">
      <alignment horizontal="center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6" fillId="0" borderId="2" xfId="21" applyNumberFormat="1" applyFont="1" applyFill="1" applyBorder="1" applyAlignment="1">
      <alignment/>
      <protection/>
    </xf>
    <xf numFmtId="38" fontId="16" fillId="0" borderId="2" xfId="21" applyNumberFormat="1" applyFont="1" applyFill="1" applyBorder="1">
      <alignment/>
      <protection/>
    </xf>
    <xf numFmtId="38" fontId="17" fillId="0" borderId="2" xfId="0" applyNumberFormat="1" applyFont="1" applyFill="1" applyBorder="1" applyAlignment="1">
      <alignment/>
    </xf>
    <xf numFmtId="38" fontId="6" fillId="0" borderId="2" xfId="21" applyNumberFormat="1" applyFont="1" applyFill="1" applyBorder="1" applyAlignment="1">
      <alignment horizontal="left"/>
      <protection/>
    </xf>
    <xf numFmtId="38" fontId="8" fillId="0" borderId="2" xfId="0" applyNumberFormat="1" applyFont="1" applyFill="1" applyBorder="1" applyAlignment="1">
      <alignment horizontal="left"/>
    </xf>
    <xf numFmtId="38" fontId="13" fillId="0" borderId="2" xfId="21" applyNumberFormat="1" applyFont="1" applyFill="1" applyBorder="1" applyAlignment="1">
      <alignment horizontal="left" vertical="top"/>
      <protection/>
    </xf>
    <xf numFmtId="38" fontId="18" fillId="0" borderId="2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2" xfId="0" applyNumberFormat="1" applyFont="1" applyFill="1" applyBorder="1" applyAlignment="1">
      <alignment horizontal="right"/>
    </xf>
    <xf numFmtId="38" fontId="18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"/>
    </xf>
    <xf numFmtId="38" fontId="6" fillId="0" borderId="5" xfId="21" applyNumberFormat="1" applyFont="1" applyFill="1" applyBorder="1" applyAlignment="1">
      <alignment horizontal="right"/>
      <protection/>
    </xf>
    <xf numFmtId="38" fontId="32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4" fillId="0" borderId="2" xfId="0" applyNumberFormat="1" applyFont="1" applyFill="1" applyBorder="1" applyAlignment="1">
      <alignment/>
    </xf>
    <xf numFmtId="38" fontId="13" fillId="0" borderId="2" xfId="22" applyNumberFormat="1" applyFont="1" applyFill="1" applyBorder="1" applyAlignment="1">
      <alignment horizontal="left"/>
      <protection/>
    </xf>
    <xf numFmtId="38" fontId="8" fillId="0" borderId="2" xfId="22" applyNumberFormat="1" applyFont="1" applyFill="1" applyBorder="1" applyAlignment="1">
      <alignment horizontal="right"/>
      <protection/>
    </xf>
    <xf numFmtId="38" fontId="8" fillId="0" borderId="7" xfId="21" applyNumberFormat="1" applyFont="1" applyFill="1" applyBorder="1" applyAlignment="1">
      <alignment horizontal="right"/>
      <protection/>
    </xf>
    <xf numFmtId="38" fontId="8" fillId="0" borderId="9" xfId="22" applyNumberFormat="1" applyFont="1" applyFill="1" applyBorder="1" applyAlignment="1">
      <alignment horizontal="right"/>
      <protection/>
    </xf>
    <xf numFmtId="0" fontId="18" fillId="0" borderId="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8" fontId="13" fillId="0" borderId="3" xfId="0" applyNumberFormat="1" applyFont="1" applyFill="1" applyBorder="1" applyAlignment="1">
      <alignment horizontal="left"/>
    </xf>
    <xf numFmtId="38" fontId="8" fillId="0" borderId="7" xfId="21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/>
    </xf>
    <xf numFmtId="38" fontId="8" fillId="0" borderId="9" xfId="22" applyNumberFormat="1" applyFont="1" applyFill="1" applyBorder="1" applyAlignment="1">
      <alignment horizontal="right"/>
      <protection/>
    </xf>
    <xf numFmtId="38" fontId="31" fillId="0" borderId="2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/>
    </xf>
    <xf numFmtId="38" fontId="8" fillId="0" borderId="5" xfId="0" applyNumberFormat="1" applyFont="1" applyFill="1" applyBorder="1" applyAlignment="1">
      <alignment/>
    </xf>
    <xf numFmtId="38" fontId="20" fillId="0" borderId="2" xfId="22" applyNumberFormat="1" applyFont="1" applyFill="1" applyBorder="1" applyAlignment="1">
      <alignment horizontal="center"/>
      <protection/>
    </xf>
    <xf numFmtId="38" fontId="18" fillId="0" borderId="2" xfId="22" applyNumberFormat="1" applyFont="1" applyFill="1" applyBorder="1">
      <alignment/>
      <protection/>
    </xf>
    <xf numFmtId="0" fontId="13" fillId="0" borderId="2" xfId="22" applyNumberFormat="1" applyFont="1" applyFill="1" applyBorder="1" applyAlignment="1">
      <alignment horizontal="center"/>
      <protection/>
    </xf>
    <xf numFmtId="38" fontId="31" fillId="0" borderId="7" xfId="21" applyNumberFormat="1" applyFont="1" applyFill="1" applyBorder="1" applyAlignment="1">
      <alignment horizontal="center"/>
      <protection/>
    </xf>
    <xf numFmtId="38" fontId="6" fillId="0" borderId="7" xfId="21" applyNumberFormat="1" applyFont="1" applyFill="1" applyBorder="1" applyAlignment="1">
      <alignment horizontal="right"/>
      <protection/>
    </xf>
    <xf numFmtId="38" fontId="15" fillId="0" borderId="7" xfId="22" applyNumberFormat="1" applyFont="1" applyFill="1" applyBorder="1">
      <alignment/>
      <protection/>
    </xf>
    <xf numFmtId="38" fontId="15" fillId="0" borderId="7" xfId="21" applyNumberFormat="1" applyFont="1" applyFill="1" applyBorder="1" applyAlignment="1">
      <alignment horizontal="right"/>
      <protection/>
    </xf>
    <xf numFmtId="38" fontId="6" fillId="0" borderId="9" xfId="22" applyNumberFormat="1" applyFont="1" applyFill="1" applyBorder="1" applyAlignment="1">
      <alignment horizontal="right"/>
      <protection/>
    </xf>
    <xf numFmtId="38" fontId="15" fillId="0" borderId="7" xfId="0" applyNumberFormat="1" applyFont="1" applyFill="1" applyBorder="1" applyAlignment="1">
      <alignment/>
    </xf>
    <xf numFmtId="38" fontId="6" fillId="0" borderId="2" xfId="22" applyNumberFormat="1" applyFont="1" applyFill="1" applyBorder="1" applyAlignment="1">
      <alignment/>
      <protection/>
    </xf>
    <xf numFmtId="38" fontId="20" fillId="0" borderId="5" xfId="21" applyNumberFormat="1" applyFont="1" applyFill="1" applyBorder="1" applyAlignment="1">
      <alignment horizontal="center"/>
      <protection/>
    </xf>
    <xf numFmtId="38" fontId="18" fillId="0" borderId="5" xfId="21" applyNumberFormat="1" applyFont="1" applyFill="1" applyBorder="1">
      <alignment/>
      <protection/>
    </xf>
    <xf numFmtId="0" fontId="13" fillId="0" borderId="5" xfId="21" applyNumberFormat="1" applyFont="1" applyFill="1" applyBorder="1" applyAlignment="1">
      <alignment horizontal="center"/>
      <protection/>
    </xf>
    <xf numFmtId="38" fontId="13" fillId="0" borderId="5" xfId="22" applyNumberFormat="1" applyFont="1" applyFill="1" applyBorder="1" applyAlignment="1">
      <alignment horizontal="left"/>
      <protection/>
    </xf>
    <xf numFmtId="38" fontId="8" fillId="0" borderId="5" xfId="21" applyNumberFormat="1" applyFont="1" applyFill="1" applyBorder="1" applyAlignment="1">
      <alignment horizontal="right"/>
      <protection/>
    </xf>
    <xf numFmtId="38" fontId="13" fillId="0" borderId="5" xfId="22" applyNumberFormat="1" applyFont="1" applyFill="1" applyBorder="1">
      <alignment/>
      <protection/>
    </xf>
    <xf numFmtId="38" fontId="13" fillId="0" borderId="5" xfId="21" applyNumberFormat="1" applyFont="1" applyFill="1" applyBorder="1" applyAlignment="1">
      <alignment horizontal="right"/>
      <protection/>
    </xf>
    <xf numFmtId="38" fontId="8" fillId="0" borderId="10" xfId="22" applyNumberFormat="1" applyFont="1" applyFill="1" applyBorder="1" applyAlignment="1">
      <alignment horizontal="right"/>
      <protection/>
    </xf>
    <xf numFmtId="38" fontId="13" fillId="0" borderId="5" xfId="0" applyNumberFormat="1" applyFont="1" applyFill="1" applyBorder="1" applyAlignment="1">
      <alignment/>
    </xf>
    <xf numFmtId="38" fontId="13" fillId="0" borderId="2" xfId="21" applyNumberFormat="1" applyFont="1" applyFill="1" applyBorder="1" applyAlignment="1">
      <alignment horizontal="right"/>
      <protection/>
    </xf>
    <xf numFmtId="0" fontId="17" fillId="0" borderId="5" xfId="21" applyNumberFormat="1" applyFont="1" applyFill="1" applyBorder="1" applyAlignment="1">
      <alignment horizontal="center"/>
      <protection/>
    </xf>
    <xf numFmtId="38" fontId="13" fillId="0" borderId="5" xfId="21" applyNumberFormat="1" applyFont="1" applyFill="1" applyBorder="1" applyAlignment="1">
      <alignment horizontal="left"/>
      <protection/>
    </xf>
    <xf numFmtId="0" fontId="17" fillId="0" borderId="2" xfId="21" applyNumberFormat="1" applyFont="1" applyFill="1" applyBorder="1" applyAlignment="1">
      <alignment horizontal="center"/>
      <protection/>
    </xf>
    <xf numFmtId="0" fontId="17" fillId="0" borderId="2" xfId="21" applyNumberFormat="1" applyFont="1" applyFill="1" applyBorder="1" applyAlignment="1">
      <alignment horizontal="center" vertical="top"/>
      <protection/>
    </xf>
    <xf numFmtId="0" fontId="17" fillId="0" borderId="2" xfId="0" applyNumberFormat="1" applyFont="1" applyFill="1" applyBorder="1" applyAlignment="1">
      <alignment horizontal="center"/>
    </xf>
    <xf numFmtId="38" fontId="13" fillId="0" borderId="10" xfId="22" applyNumberFormat="1" applyFont="1" applyFill="1" applyBorder="1" applyAlignment="1">
      <alignment horizontal="right"/>
      <protection/>
    </xf>
    <xf numFmtId="38" fontId="18" fillId="0" borderId="4" xfId="21" applyNumberFormat="1" applyFont="1" applyFill="1" applyBorder="1">
      <alignment/>
      <protection/>
    </xf>
    <xf numFmtId="0" fontId="17" fillId="0" borderId="4" xfId="21" applyNumberFormat="1" applyFont="1" applyFill="1" applyBorder="1" applyAlignment="1">
      <alignment horizontal="center" vertical="top"/>
      <protection/>
    </xf>
    <xf numFmtId="38" fontId="13" fillId="0" borderId="0" xfId="22" applyNumberFormat="1" applyFont="1" applyFill="1" applyBorder="1">
      <alignment/>
      <protection/>
    </xf>
    <xf numFmtId="38" fontId="13" fillId="0" borderId="7" xfId="21" applyNumberFormat="1" applyFont="1" applyFill="1" applyBorder="1" applyAlignment="1">
      <alignment horizontal="right"/>
      <protection/>
    </xf>
    <xf numFmtId="38" fontId="13" fillId="0" borderId="7" xfId="0" applyNumberFormat="1" applyFont="1" applyFill="1" applyBorder="1" applyAlignment="1">
      <alignment/>
    </xf>
    <xf numFmtId="38" fontId="13" fillId="0" borderId="6" xfId="22" applyNumberFormat="1" applyFont="1" applyFill="1" applyBorder="1">
      <alignment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 applyAlignment="1">
      <alignment horizontal="right"/>
      <protection/>
    </xf>
    <xf numFmtId="38" fontId="18" fillId="0" borderId="4" xfId="21" applyNumberFormat="1" applyFont="1" applyFill="1" applyBorder="1" applyAlignment="1">
      <alignment vertical="top"/>
      <protection/>
    </xf>
    <xf numFmtId="0" fontId="17" fillId="0" borderId="4" xfId="0" applyNumberFormat="1" applyFont="1" applyFill="1" applyBorder="1" applyAlignment="1">
      <alignment horizontal="center"/>
    </xf>
    <xf numFmtId="38" fontId="20" fillId="0" borderId="5" xfId="0" applyNumberFormat="1" applyFont="1" applyFill="1" applyBorder="1" applyAlignment="1">
      <alignment/>
    </xf>
    <xf numFmtId="38" fontId="17" fillId="0" borderId="5" xfId="21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18" fillId="0" borderId="5" xfId="0" applyNumberFormat="1" applyFont="1" applyFill="1" applyBorder="1" applyAlignment="1">
      <alignment/>
    </xf>
    <xf numFmtId="38" fontId="6" fillId="2" borderId="1" xfId="22" applyNumberFormat="1" applyFont="1" applyFill="1" applyBorder="1" applyAlignment="1">
      <alignment horizontal="right"/>
      <protection/>
    </xf>
    <xf numFmtId="38" fontId="18" fillId="0" borderId="5" xfId="21" applyNumberFormat="1" applyFont="1" applyFill="1" applyBorder="1" applyAlignment="1">
      <alignment vertical="top"/>
      <protection/>
    </xf>
    <xf numFmtId="0" fontId="13" fillId="0" borderId="5" xfId="21" applyNumberFormat="1" applyFont="1" applyFill="1" applyBorder="1" applyAlignment="1">
      <alignment horizontal="center" vertical="top"/>
      <protection/>
    </xf>
    <xf numFmtId="38" fontId="13" fillId="0" borderId="5" xfId="21" applyNumberFormat="1" applyFont="1" applyFill="1" applyBorder="1" applyAlignment="1">
      <alignment horizontal="left" vertical="top"/>
      <protection/>
    </xf>
    <xf numFmtId="38" fontId="17" fillId="0" borderId="2" xfId="21" applyNumberFormat="1" applyFont="1" applyFill="1" applyBorder="1" applyAlignment="1">
      <alignment horizontal="right"/>
      <protection/>
    </xf>
    <xf numFmtId="38" fontId="18" fillId="0" borderId="1" xfId="0" applyNumberFormat="1" applyFont="1" applyFill="1" applyBorder="1" applyAlignment="1">
      <alignment/>
    </xf>
    <xf numFmtId="38" fontId="13" fillId="0" borderId="3" xfId="21" applyNumberFormat="1" applyFont="1" applyFill="1" applyBorder="1" applyAlignment="1">
      <alignment horizontal="left"/>
      <protection/>
    </xf>
    <xf numFmtId="38" fontId="24" fillId="0" borderId="2" xfId="21" applyNumberFormat="1" applyFont="1" applyFill="1" applyBorder="1" applyAlignment="1">
      <alignment horizontal="right"/>
      <protection/>
    </xf>
    <xf numFmtId="38" fontId="18" fillId="0" borderId="1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/>
    </xf>
    <xf numFmtId="38" fontId="13" fillId="0" borderId="3" xfId="21" applyNumberFormat="1" applyFont="1" applyFill="1" applyBorder="1" applyAlignment="1">
      <alignment horizontal="left"/>
      <protection/>
    </xf>
    <xf numFmtId="38" fontId="8" fillId="0" borderId="1" xfId="21" applyNumberFormat="1" applyFont="1" applyFill="1" applyBorder="1" applyAlignment="1">
      <alignment horizontal="right"/>
      <protection/>
    </xf>
    <xf numFmtId="38" fontId="17" fillId="0" borderId="2" xfId="21" applyNumberFormat="1" applyFont="1" applyFill="1" applyBorder="1" applyAlignment="1">
      <alignment horizontal="righ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/>
    </xf>
    <xf numFmtId="38" fontId="15" fillId="0" borderId="2" xfId="22" applyNumberFormat="1" applyFont="1" applyFill="1" applyBorder="1">
      <alignment/>
      <protection/>
    </xf>
    <xf numFmtId="38" fontId="6" fillId="0" borderId="2" xfId="21" applyNumberFormat="1" applyFont="1" applyFill="1" applyBorder="1" applyAlignment="1">
      <alignment horizontal="right"/>
      <protection/>
    </xf>
    <xf numFmtId="38" fontId="8" fillId="0" borderId="2" xfId="0" applyNumberFormat="1" applyFont="1" applyFill="1" applyBorder="1" applyAlignment="1">
      <alignment/>
    </xf>
    <xf numFmtId="38" fontId="18" fillId="0" borderId="1" xfId="21" applyNumberFormat="1" applyFont="1" applyFill="1" applyBorder="1" applyAlignment="1">
      <alignment vertical="top"/>
      <protection/>
    </xf>
    <xf numFmtId="38" fontId="18" fillId="0" borderId="1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3" xfId="21" applyNumberFormat="1" applyFont="1" applyFill="1" applyBorder="1" applyAlignment="1">
      <alignment horizontal="left" vertical="top"/>
      <protection/>
    </xf>
    <xf numFmtId="38" fontId="8" fillId="0" borderId="1" xfId="22" applyNumberFormat="1" applyFont="1" applyFill="1" applyBorder="1" applyAlignment="1">
      <alignment horizontal="left"/>
      <protection/>
    </xf>
    <xf numFmtId="38" fontId="20" fillId="0" borderId="1" xfId="21" applyNumberFormat="1" applyFont="1" applyFill="1" applyBorder="1" applyAlignment="1">
      <alignment horizontal="center"/>
      <protection/>
    </xf>
    <xf numFmtId="38" fontId="18" fillId="0" borderId="2" xfId="21" applyNumberFormat="1" applyFont="1" applyFill="1" applyBorder="1" applyAlignment="1">
      <alignment horizontal="left"/>
      <protection/>
    </xf>
    <xf numFmtId="38" fontId="8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38" fontId="16" fillId="0" borderId="2" xfId="22" applyNumberFormat="1" applyFont="1" applyFill="1" applyBorder="1">
      <alignment/>
      <protection/>
    </xf>
    <xf numFmtId="38" fontId="16" fillId="0" borderId="2" xfId="0" applyNumberFormat="1" applyFont="1" applyFill="1" applyBorder="1" applyAlignment="1">
      <alignment/>
    </xf>
    <xf numFmtId="38" fontId="20" fillId="0" borderId="7" xfId="21" applyNumberFormat="1" applyFont="1" applyFill="1" applyBorder="1" applyAlignment="1">
      <alignment horizontal="center"/>
      <protection/>
    </xf>
    <xf numFmtId="38" fontId="20" fillId="0" borderId="4" xfId="21" applyNumberFormat="1" applyFont="1" applyFill="1" applyBorder="1" applyAlignment="1">
      <alignment horizontal="center"/>
      <protection/>
    </xf>
    <xf numFmtId="38" fontId="8" fillId="0" borderId="2" xfId="21" applyNumberFormat="1" applyFont="1" applyFill="1" applyBorder="1" applyAlignment="1">
      <alignment horizontal="center"/>
      <protection/>
    </xf>
    <xf numFmtId="38" fontId="18" fillId="0" borderId="2" xfId="0" applyNumberFormat="1" applyFont="1" applyFill="1" applyBorder="1" applyAlignment="1">
      <alignment vertical="top" wrapText="1"/>
    </xf>
    <xf numFmtId="38" fontId="13" fillId="0" borderId="2" xfId="0" applyNumberFormat="1" applyFont="1" applyFill="1" applyBorder="1" applyAlignment="1">
      <alignment horizontal="left" vertical="top" wrapText="1"/>
    </xf>
    <xf numFmtId="38" fontId="18" fillId="0" borderId="7" xfId="21" applyNumberFormat="1" applyFont="1" applyFill="1" applyBorder="1">
      <alignment/>
      <protection/>
    </xf>
    <xf numFmtId="0" fontId="17" fillId="0" borderId="7" xfId="21" applyNumberFormat="1" applyFont="1" applyFill="1" applyBorder="1" applyAlignment="1">
      <alignment horizontal="center"/>
      <protection/>
    </xf>
    <xf numFmtId="38" fontId="18" fillId="0" borderId="7" xfId="0" applyNumberFormat="1" applyFont="1" applyFill="1" applyBorder="1" applyAlignment="1">
      <alignment vertical="top" wrapText="1"/>
    </xf>
    <xf numFmtId="0" fontId="17" fillId="0" borderId="7" xfId="0" applyNumberFormat="1" applyFont="1" applyFill="1" applyBorder="1" applyAlignment="1">
      <alignment horizontal="center"/>
    </xf>
    <xf numFmtId="38" fontId="13" fillId="0" borderId="7" xfId="0" applyNumberFormat="1" applyFont="1" applyFill="1" applyBorder="1" applyAlignment="1">
      <alignment horizontal="left" vertical="top" wrapText="1"/>
    </xf>
    <xf numFmtId="38" fontId="18" fillId="0" borderId="1" xfId="21" applyNumberFormat="1" applyFont="1" applyFill="1" applyBorder="1">
      <alignment/>
      <protection/>
    </xf>
    <xf numFmtId="0" fontId="17" fillId="0" borderId="6" xfId="2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38" fontId="31" fillId="0" borderId="2" xfId="0" applyNumberFormat="1" applyFont="1" applyFill="1" applyBorder="1" applyAlignment="1">
      <alignment horizontal="center"/>
    </xf>
    <xf numFmtId="38" fontId="18" fillId="0" borderId="7" xfId="21" applyNumberFormat="1" applyFont="1" applyFill="1" applyBorder="1" applyAlignment="1">
      <alignment vertical="top"/>
      <protection/>
    </xf>
    <xf numFmtId="0" fontId="13" fillId="0" borderId="7" xfId="21" applyNumberFormat="1" applyFont="1" applyFill="1" applyBorder="1" applyAlignment="1">
      <alignment horizontal="center" vertical="top"/>
      <protection/>
    </xf>
    <xf numFmtId="38" fontId="13" fillId="0" borderId="7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center"/>
      <protection/>
    </xf>
    <xf numFmtId="38" fontId="6" fillId="0" borderId="2" xfId="22" applyNumberFormat="1" applyFont="1" applyFill="1" applyBorder="1">
      <alignment/>
      <protection/>
    </xf>
    <xf numFmtId="38" fontId="6" fillId="0" borderId="2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 horizontal="left"/>
    </xf>
    <xf numFmtId="38" fontId="8" fillId="0" borderId="3" xfId="0" applyNumberFormat="1" applyFont="1" applyFill="1" applyBorder="1" applyAlignment="1">
      <alignment horizontal="right"/>
    </xf>
    <xf numFmtId="0" fontId="17" fillId="0" borderId="3" xfId="21" applyNumberFormat="1" applyFont="1" applyFill="1" applyBorder="1" applyAlignment="1">
      <alignment horizontal="center"/>
      <protection/>
    </xf>
    <xf numFmtId="38" fontId="13" fillId="0" borderId="3" xfId="0" applyNumberFormat="1" applyFont="1" applyFill="1" applyBorder="1" applyAlignment="1">
      <alignment horizontal="right"/>
    </xf>
    <xf numFmtId="38" fontId="18" fillId="3" borderId="5" xfId="0" applyNumberFormat="1" applyFont="1" applyFill="1" applyBorder="1" applyAlignment="1">
      <alignment/>
    </xf>
    <xf numFmtId="0" fontId="17" fillId="3" borderId="2" xfId="21" applyNumberFormat="1" applyFont="1" applyFill="1" applyBorder="1" applyAlignment="1">
      <alignment horizontal="center"/>
      <protection/>
    </xf>
    <xf numFmtId="38" fontId="13" fillId="3" borderId="2" xfId="21" applyNumberFormat="1" applyFont="1" applyFill="1" applyBorder="1" applyAlignment="1">
      <alignment horizontal="left"/>
      <protection/>
    </xf>
    <xf numFmtId="38" fontId="18" fillId="0" borderId="5" xfId="0" applyNumberFormat="1" applyFont="1" applyFill="1" applyBorder="1" applyAlignment="1">
      <alignment vertical="top" wrapText="1"/>
    </xf>
    <xf numFmtId="38" fontId="13" fillId="0" borderId="11" xfId="22" applyNumberFormat="1" applyFont="1" applyFill="1" applyBorder="1" applyAlignment="1">
      <alignment horizontal="left"/>
      <protection/>
    </xf>
    <xf numFmtId="38" fontId="8" fillId="0" borderId="1" xfId="0" applyNumberFormat="1" applyFont="1" applyFill="1" applyBorder="1" applyAlignment="1">
      <alignment vertical="top" wrapText="1"/>
    </xf>
    <xf numFmtId="38" fontId="13" fillId="0" borderId="3" xfId="0" applyNumberFormat="1" applyFont="1" applyFill="1" applyBorder="1" applyAlignment="1">
      <alignment horizontal="left" vertical="top" wrapText="1"/>
    </xf>
    <xf numFmtId="38" fontId="13" fillId="0" borderId="5" xfId="21" applyNumberFormat="1" applyFont="1" applyFill="1" applyBorder="1">
      <alignment/>
      <protection/>
    </xf>
    <xf numFmtId="38" fontId="17" fillId="0" borderId="1" xfId="22" applyNumberFormat="1" applyFont="1" applyFill="1" applyBorder="1" applyAlignment="1">
      <alignment horizontal="right"/>
      <protection/>
    </xf>
    <xf numFmtId="38" fontId="8" fillId="0" borderId="12" xfId="21" applyNumberFormat="1" applyFont="1" applyFill="1" applyBorder="1" applyAlignment="1">
      <alignment horizontal="right"/>
      <protection/>
    </xf>
    <xf numFmtId="38" fontId="13" fillId="0" borderId="1" xfId="0" applyNumberFormat="1" applyFont="1" applyFill="1" applyBorder="1" applyAlignment="1">
      <alignment/>
    </xf>
    <xf numFmtId="3" fontId="33" fillId="0" borderId="2" xfId="21" applyNumberFormat="1" applyFont="1" applyFill="1" applyBorder="1">
      <alignment/>
      <protection/>
    </xf>
    <xf numFmtId="38" fontId="16" fillId="0" borderId="1" xfId="0" applyNumberFormat="1" applyFont="1" applyFill="1" applyBorder="1" applyAlignment="1">
      <alignment/>
    </xf>
    <xf numFmtId="0" fontId="8" fillId="0" borderId="1" xfId="21" applyFont="1" applyFill="1" applyBorder="1" applyAlignment="1">
      <alignment horizontal="center"/>
      <protection/>
    </xf>
    <xf numFmtId="0" fontId="8" fillId="0" borderId="2" xfId="21" applyFont="1" applyBorder="1" applyAlignment="1">
      <alignment vertical="top" wrapText="1"/>
      <protection/>
    </xf>
    <xf numFmtId="38" fontId="19" fillId="0" borderId="1" xfId="0" applyNumberFormat="1" applyFont="1" applyFill="1" applyBorder="1" applyAlignment="1">
      <alignment horizontal="center" vertical="top" wrapText="1"/>
    </xf>
    <xf numFmtId="38" fontId="15" fillId="0" borderId="1" xfId="22" applyNumberFormat="1" applyFont="1" applyFill="1" applyBorder="1" applyAlignment="1">
      <alignment horizontal="left"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6" fillId="0" borderId="1" xfId="22" applyNumberFormat="1" applyFont="1" applyFill="1" applyBorder="1" applyAlignment="1">
      <alignment horizontal="right"/>
      <protection/>
    </xf>
    <xf numFmtId="38" fontId="18" fillId="0" borderId="0" xfId="0" applyNumberFormat="1" applyFont="1" applyFill="1" applyAlignment="1">
      <alignment/>
    </xf>
    <xf numFmtId="0" fontId="8" fillId="0" borderId="0" xfId="21" applyNumberFormat="1" applyFont="1" applyFill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19" fillId="0" borderId="0" xfId="21" applyNumberFormat="1" applyFont="1" applyFill="1" applyAlignment="1">
      <alignment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18" fillId="0" borderId="0" xfId="21" applyNumberFormat="1" applyFont="1" applyFill="1">
      <alignment/>
      <protection/>
    </xf>
    <xf numFmtId="38" fontId="8" fillId="0" borderId="0" xfId="21" applyNumberFormat="1" applyFont="1" applyFill="1">
      <alignment/>
      <protection/>
    </xf>
    <xf numFmtId="0" fontId="1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19" fillId="0" borderId="0" xfId="21" applyFont="1">
      <alignment/>
      <protection/>
    </xf>
    <xf numFmtId="0" fontId="19" fillId="0" borderId="0" xfId="22" applyFont="1" applyBorder="1" applyAlignment="1">
      <alignment vertical="center"/>
      <protection/>
    </xf>
    <xf numFmtId="38" fontId="8" fillId="0" borderId="0" xfId="0" applyNumberFormat="1" applyFont="1" applyFill="1" applyAlignment="1">
      <alignment horizontal="center"/>
    </xf>
    <xf numFmtId="38" fontId="1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3" fillId="0" borderId="3" xfId="0" applyFont="1" applyFill="1" applyBorder="1" applyAlignment="1">
      <alignment/>
    </xf>
    <xf numFmtId="172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72" fontId="8" fillId="0" borderId="1" xfId="15" applyNumberFormat="1" applyFont="1" applyBorder="1" applyAlignment="1">
      <alignment/>
    </xf>
    <xf numFmtId="172" fontId="15" fillId="0" borderId="2" xfId="0" applyNumberFormat="1" applyFont="1" applyBorder="1" applyAlignment="1">
      <alignment/>
    </xf>
    <xf numFmtId="0" fontId="9" fillId="0" borderId="2" xfId="23" applyFont="1" applyBorder="1" applyAlignment="1">
      <alignment vertical="top" wrapText="1"/>
      <protection/>
    </xf>
    <xf numFmtId="0" fontId="9" fillId="0" borderId="5" xfId="23" applyFont="1" applyBorder="1" applyAlignment="1">
      <alignment vertical="top" wrapText="1"/>
      <protection/>
    </xf>
    <xf numFmtId="0" fontId="8" fillId="0" borderId="7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 wrapText="1"/>
    </xf>
    <xf numFmtId="0" fontId="8" fillId="0" borderId="2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5" xfId="23" applyFont="1" applyBorder="1" applyAlignment="1">
      <alignment horizontal="center" vertical="center" wrapText="1"/>
      <protection/>
    </xf>
    <xf numFmtId="0" fontId="1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3" fillId="0" borderId="3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8" fillId="0" borderId="5" xfId="23" applyFont="1" applyBorder="1" applyAlignment="1">
      <alignment horizontal="center" vertical="center" wrapText="1"/>
      <protection/>
    </xf>
    <xf numFmtId="3" fontId="8" fillId="0" borderId="2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0" fontId="24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right" vertical="center"/>
    </xf>
    <xf numFmtId="38" fontId="13" fillId="0" borderId="1" xfId="22" applyNumberFormat="1" applyFont="1" applyFill="1" applyBorder="1">
      <alignment/>
      <protection/>
    </xf>
    <xf numFmtId="38" fontId="13" fillId="0" borderId="1" xfId="21" applyNumberFormat="1" applyFont="1" applyFill="1" applyBorder="1" applyAlignment="1">
      <alignment horizontal="right"/>
      <protection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" fontId="6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172" fontId="6" fillId="2" borderId="6" xfId="15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right" vertical="top" wrapText="1"/>
    </xf>
    <xf numFmtId="0" fontId="8" fillId="0" borderId="2" xfId="21" applyFont="1" applyFill="1" applyBorder="1" applyAlignment="1">
      <alignment horizontal="right" vertical="center" wrapText="1"/>
      <protection/>
    </xf>
    <xf numFmtId="0" fontId="6" fillId="0" borderId="2" xfId="21" applyFont="1" applyFill="1" applyBorder="1" applyAlignment="1">
      <alignment horizontal="right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15" fillId="0" borderId="0" xfId="22" applyNumberFormat="1" applyFont="1" applyFill="1" applyBorder="1" applyAlignment="1">
      <alignment horizontal="right"/>
      <protection/>
    </xf>
    <xf numFmtId="38" fontId="17" fillId="0" borderId="2" xfId="0" applyNumberFormat="1" applyFont="1" applyFill="1" applyBorder="1" applyAlignment="1">
      <alignment horizontal="right"/>
    </xf>
    <xf numFmtId="38" fontId="8" fillId="0" borderId="2" xfId="0" applyNumberFormat="1" applyFont="1" applyFill="1" applyBorder="1" applyAlignment="1">
      <alignment horizontal="right"/>
    </xf>
    <xf numFmtId="38" fontId="24" fillId="0" borderId="2" xfId="0" applyNumberFormat="1" applyFont="1" applyFill="1" applyBorder="1" applyAlignment="1">
      <alignment horizontal="right"/>
    </xf>
    <xf numFmtId="38" fontId="15" fillId="0" borderId="2" xfId="0" applyNumberFormat="1" applyFont="1" applyFill="1" applyBorder="1" applyAlignment="1">
      <alignment horizontal="right"/>
    </xf>
    <xf numFmtId="38" fontId="8" fillId="0" borderId="12" xfId="0" applyNumberFormat="1" applyFont="1" applyFill="1" applyBorder="1" applyAlignment="1">
      <alignment horizontal="right"/>
    </xf>
    <xf numFmtId="38" fontId="15" fillId="0" borderId="7" xfId="0" applyNumberFormat="1" applyFont="1" applyFill="1" applyBorder="1" applyAlignment="1">
      <alignment horizontal="right"/>
    </xf>
    <xf numFmtId="38" fontId="13" fillId="0" borderId="5" xfId="0" applyNumberFormat="1" applyFont="1" applyFill="1" applyBorder="1" applyAlignment="1">
      <alignment horizontal="right"/>
    </xf>
    <xf numFmtId="38" fontId="6" fillId="0" borderId="2" xfId="22" applyNumberFormat="1" applyFont="1" applyFill="1" applyBorder="1" applyAlignment="1">
      <alignment horizontal="right"/>
      <protection/>
    </xf>
    <xf numFmtId="38" fontId="13" fillId="0" borderId="7" xfId="0" applyNumberFormat="1" applyFont="1" applyFill="1" applyBorder="1" applyAlignment="1">
      <alignment horizontal="right"/>
    </xf>
    <xf numFmtId="38" fontId="16" fillId="0" borderId="2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13" fillId="3" borderId="2" xfId="0" applyNumberFormat="1" applyFont="1" applyFill="1" applyBorder="1" applyAlignment="1">
      <alignment horizontal="right"/>
    </xf>
    <xf numFmtId="38" fontId="8" fillId="0" borderId="0" xfId="21" applyNumberFormat="1" applyFont="1" applyFill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17" fillId="0" borderId="2" xfId="21" applyNumberFormat="1" applyFont="1" applyFill="1" applyBorder="1" applyAlignment="1">
      <alignment horizontal="right" vertical="top"/>
      <protection/>
    </xf>
    <xf numFmtId="0" fontId="17" fillId="0" borderId="2" xfId="21" applyNumberFormat="1" applyFont="1" applyFill="1" applyBorder="1" applyAlignment="1">
      <alignment horizontal="right"/>
      <protection/>
    </xf>
    <xf numFmtId="0" fontId="13" fillId="0" borderId="2" xfId="0" applyNumberFormat="1" applyFont="1" applyFill="1" applyBorder="1" applyAlignment="1">
      <alignment horizontal="right"/>
    </xf>
    <xf numFmtId="38" fontId="15" fillId="0" borderId="2" xfId="21" applyNumberFormat="1" applyFont="1" applyFill="1" applyBorder="1" applyAlignment="1">
      <alignment horizontal="right"/>
      <protection/>
    </xf>
    <xf numFmtId="38" fontId="18" fillId="0" borderId="1" xfId="21" applyNumberFormat="1" applyFont="1" applyFill="1" applyBorder="1" applyAlignment="1">
      <alignment horizontal="left"/>
      <protection/>
    </xf>
    <xf numFmtId="0" fontId="13" fillId="0" borderId="6" xfId="21" applyNumberFormat="1" applyFont="1" applyFill="1" applyBorder="1" applyAlignment="1">
      <alignment horizontal="center"/>
      <protection/>
    </xf>
    <xf numFmtId="172" fontId="17" fillId="0" borderId="2" xfId="15" applyNumberFormat="1" applyFont="1" applyBorder="1" applyAlignment="1">
      <alignment/>
    </xf>
    <xf numFmtId="172" fontId="16" fillId="2" borderId="1" xfId="15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0" fillId="0" borderId="3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72" fontId="17" fillId="0" borderId="1" xfId="15" applyNumberFormat="1" applyFont="1" applyBorder="1" applyAlignment="1">
      <alignment/>
    </xf>
    <xf numFmtId="0" fontId="13" fillId="0" borderId="6" xfId="0" applyNumberFormat="1" applyFont="1" applyFill="1" applyBorder="1" applyAlignment="1">
      <alignment horizontal="right"/>
    </xf>
    <xf numFmtId="38" fontId="17" fillId="0" borderId="1" xfId="21" applyNumberFormat="1" applyFont="1" applyFill="1" applyBorder="1" applyAlignment="1">
      <alignment horizontal="right"/>
      <protection/>
    </xf>
    <xf numFmtId="172" fontId="32" fillId="0" borderId="2" xfId="15" applyNumberFormat="1" applyFont="1" applyBorder="1" applyAlignment="1">
      <alignment/>
    </xf>
    <xf numFmtId="38" fontId="18" fillId="0" borderId="2" xfId="0" applyNumberFormat="1" applyFont="1" applyFill="1" applyBorder="1" applyAlignment="1">
      <alignment horizontal="left" vertical="top" wrapText="1"/>
    </xf>
    <xf numFmtId="0" fontId="8" fillId="0" borderId="5" xfId="23" applyFont="1" applyBorder="1" applyAlignment="1">
      <alignment horizontal="center" vertical="center" wrapText="1"/>
      <protection/>
    </xf>
    <xf numFmtId="3" fontId="34" fillId="0" borderId="2" xfId="0" applyNumberFormat="1" applyFont="1" applyFill="1" applyBorder="1" applyAlignment="1">
      <alignment horizontal="center" vertical="center"/>
    </xf>
    <xf numFmtId="0" fontId="13" fillId="0" borderId="4" xfId="21" applyFont="1" applyBorder="1" applyAlignment="1">
      <alignment vertical="center" wrapText="1"/>
      <protection/>
    </xf>
    <xf numFmtId="0" fontId="13" fillId="0" borderId="13" xfId="21" applyFont="1" applyBorder="1" applyAlignment="1">
      <alignment vertical="center" wrapText="1"/>
      <protection/>
    </xf>
    <xf numFmtId="37" fontId="13" fillId="0" borderId="13" xfId="22" applyNumberFormat="1" applyFont="1" applyBorder="1" applyAlignment="1">
      <alignment vertical="center"/>
      <protection/>
    </xf>
    <xf numFmtId="3" fontId="13" fillId="0" borderId="4" xfId="22" applyNumberFormat="1" applyFont="1" applyBorder="1" applyAlignment="1">
      <alignment horizontal="center" vertical="center"/>
      <protection/>
    </xf>
    <xf numFmtId="3" fontId="13" fillId="0" borderId="4" xfId="22" applyNumberFormat="1" applyFont="1" applyBorder="1" applyAlignment="1">
      <alignment vertical="center"/>
      <protection/>
    </xf>
    <xf numFmtId="3" fontId="8" fillId="0" borderId="4" xfId="0" applyNumberFormat="1" applyFont="1" applyFill="1" applyBorder="1" applyAlignment="1">
      <alignment/>
    </xf>
    <xf numFmtId="0" fontId="8" fillId="0" borderId="4" xfId="23" applyFont="1" applyFill="1" applyBorder="1" applyAlignment="1">
      <alignment horizontal="center" vertical="center" wrapText="1"/>
      <protection/>
    </xf>
    <xf numFmtId="3" fontId="13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172" fontId="13" fillId="0" borderId="1" xfId="15" applyNumberFormat="1" applyFont="1" applyBorder="1" applyAlignment="1">
      <alignment/>
    </xf>
    <xf numFmtId="0" fontId="13" fillId="0" borderId="4" xfId="22" applyFont="1" applyBorder="1" applyAlignment="1">
      <alignment vertical="center" wrapText="1"/>
      <protection/>
    </xf>
    <xf numFmtId="0" fontId="13" fillId="0" borderId="4" xfId="22" applyFont="1" applyBorder="1" applyAlignment="1">
      <alignment vertical="center"/>
      <protection/>
    </xf>
    <xf numFmtId="37" fontId="13" fillId="0" borderId="4" xfId="22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center" wrapText="1"/>
    </xf>
    <xf numFmtId="3" fontId="17" fillId="0" borderId="2" xfId="0" applyNumberFormat="1" applyFont="1" applyBorder="1" applyAlignment="1">
      <alignment/>
    </xf>
    <xf numFmtId="38" fontId="21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vertical="center"/>
      <protection/>
    </xf>
    <xf numFmtId="37" fontId="17" fillId="0" borderId="0" xfId="22" applyNumberFormat="1" applyFont="1" applyBorder="1" applyAlignment="1">
      <alignment vertical="center"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0" fontId="18" fillId="0" borderId="0" xfId="0" applyFont="1" applyBorder="1" applyAlignment="1">
      <alignment/>
    </xf>
    <xf numFmtId="0" fontId="14" fillId="0" borderId="0" xfId="22" applyFont="1" applyBorder="1" applyAlignment="1">
      <alignment vertical="center"/>
      <protection/>
    </xf>
    <xf numFmtId="37" fontId="14" fillId="0" borderId="0" xfId="22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6" fillId="0" borderId="0" xfId="22" applyFont="1" applyBorder="1" applyAlignment="1">
      <alignment/>
      <protection/>
    </xf>
    <xf numFmtId="0" fontId="39" fillId="0" borderId="0" xfId="22" applyFont="1" applyBorder="1" applyAlignment="1">
      <alignment horizontal="center" vertical="center"/>
      <protection/>
    </xf>
    <xf numFmtId="3" fontId="8" fillId="0" borderId="2" xfId="21" applyNumberFormat="1" applyFont="1" applyBorder="1" applyAlignment="1">
      <alignment vertical="top" wrapText="1"/>
      <protection/>
    </xf>
    <xf numFmtId="3" fontId="6" fillId="0" borderId="2" xfId="21" applyNumberFormat="1" applyFont="1" applyBorder="1" applyAlignment="1">
      <alignment vertical="top" wrapText="1"/>
      <protection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40" fillId="0" borderId="2" xfId="0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3" fontId="18" fillId="0" borderId="6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right" vertical="center"/>
    </xf>
    <xf numFmtId="0" fontId="14" fillId="0" borderId="2" xfId="21" applyFont="1" applyBorder="1" applyAlignment="1">
      <alignment vertical="top" wrapText="1"/>
      <protection/>
    </xf>
    <xf numFmtId="3" fontId="13" fillId="0" borderId="2" xfId="0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13" fillId="0" borderId="14" xfId="0" applyFont="1" applyBorder="1" applyAlignment="1">
      <alignment vertical="center" wrapText="1"/>
    </xf>
    <xf numFmtId="37" fontId="13" fillId="0" borderId="14" xfId="22" applyNumberFormat="1" applyFont="1" applyBorder="1" applyAlignment="1">
      <alignment vertical="center"/>
      <protection/>
    </xf>
    <xf numFmtId="3" fontId="13" fillId="0" borderId="14" xfId="22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vertical="center" wrapText="1"/>
    </xf>
    <xf numFmtId="3" fontId="13" fillId="0" borderId="13" xfId="22" applyNumberFormat="1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38" fontId="23" fillId="0" borderId="0" xfId="0" applyNumberFormat="1" applyFont="1" applyFill="1" applyAlignment="1">
      <alignment horizontal="center"/>
    </xf>
    <xf numFmtId="0" fontId="18" fillId="0" borderId="15" xfId="0" applyFont="1" applyBorder="1" applyAlignment="1">
      <alignment/>
    </xf>
    <xf numFmtId="0" fontId="13" fillId="0" borderId="2" xfId="22" applyFont="1" applyBorder="1" applyAlignment="1">
      <alignment horizontal="center"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4" xfId="22" applyFont="1" applyBorder="1">
      <alignment/>
      <protection/>
    </xf>
    <xf numFmtId="0" fontId="13" fillId="0" borderId="4" xfId="0" applyFont="1" applyBorder="1" applyAlignment="1">
      <alignment/>
    </xf>
    <xf numFmtId="0" fontId="15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37" fontId="15" fillId="0" borderId="2" xfId="22" applyNumberFormat="1" applyFont="1" applyBorder="1" applyAlignment="1">
      <alignment vertical="center"/>
      <protection/>
    </xf>
    <xf numFmtId="3" fontId="15" fillId="0" borderId="2" xfId="22" applyNumberFormat="1" applyFont="1" applyBorder="1" applyAlignment="1">
      <alignment horizontal="center" vertical="center"/>
      <protection/>
    </xf>
    <xf numFmtId="3" fontId="13" fillId="0" borderId="2" xfId="22" applyNumberFormat="1" applyFont="1" applyBorder="1" applyAlignment="1">
      <alignment horizontal="center" vertical="center"/>
      <protection/>
    </xf>
    <xf numFmtId="3" fontId="15" fillId="0" borderId="2" xfId="22" applyNumberFormat="1" applyFont="1" applyBorder="1" applyAlignment="1">
      <alignment vertical="center"/>
      <protection/>
    </xf>
    <xf numFmtId="0" fontId="13" fillId="0" borderId="2" xfId="22" applyFont="1" applyBorder="1">
      <alignment/>
      <protection/>
    </xf>
    <xf numFmtId="0" fontId="13" fillId="0" borderId="14" xfId="0" applyFont="1" applyBorder="1" applyAlignment="1">
      <alignment horizontal="center" vertical="center"/>
    </xf>
    <xf numFmtId="0" fontId="13" fillId="0" borderId="14" xfId="22" applyFont="1" applyBorder="1" applyAlignment="1">
      <alignment vertical="center" wrapText="1"/>
      <protection/>
    </xf>
    <xf numFmtId="0" fontId="13" fillId="0" borderId="14" xfId="22" applyFont="1" applyBorder="1" applyAlignment="1">
      <alignment vertical="center"/>
      <protection/>
    </xf>
    <xf numFmtId="37" fontId="13" fillId="0" borderId="14" xfId="22" applyNumberFormat="1" applyFont="1" applyBorder="1" applyAlignment="1">
      <alignment horizontal="center" vertical="center"/>
      <protection/>
    </xf>
    <xf numFmtId="3" fontId="13" fillId="0" borderId="14" xfId="22" applyNumberFormat="1" applyFont="1" applyBorder="1" applyAlignment="1">
      <alignment vertical="center"/>
      <protection/>
    </xf>
    <xf numFmtId="0" fontId="13" fillId="0" borderId="14" xfId="22" applyFont="1" applyBorder="1">
      <alignment/>
      <protection/>
    </xf>
    <xf numFmtId="0" fontId="13" fillId="0" borderId="14" xfId="0" applyFont="1" applyBorder="1" applyAlignment="1">
      <alignment/>
    </xf>
    <xf numFmtId="0" fontId="13" fillId="0" borderId="16" xfId="22" applyFont="1" applyBorder="1" applyAlignment="1">
      <alignment vertical="center" wrapText="1"/>
      <protection/>
    </xf>
    <xf numFmtId="0" fontId="13" fillId="0" borderId="16" xfId="22" applyFont="1" applyBorder="1" applyAlignment="1">
      <alignment vertical="center"/>
      <protection/>
    </xf>
    <xf numFmtId="0" fontId="13" fillId="0" borderId="13" xfId="22" applyFont="1" applyBorder="1" applyAlignment="1">
      <alignment vertical="center"/>
      <protection/>
    </xf>
    <xf numFmtId="37" fontId="13" fillId="0" borderId="13" xfId="22" applyNumberFormat="1" applyFont="1" applyBorder="1" applyAlignment="1">
      <alignment horizontal="center" vertical="center"/>
      <protection/>
    </xf>
    <xf numFmtId="3" fontId="13" fillId="0" borderId="13" xfId="22" applyNumberFormat="1" applyFont="1" applyBorder="1" applyAlignment="1">
      <alignment vertical="center"/>
      <protection/>
    </xf>
    <xf numFmtId="0" fontId="13" fillId="0" borderId="13" xfId="22" applyFont="1" applyBorder="1">
      <alignment/>
      <protection/>
    </xf>
    <xf numFmtId="0" fontId="13" fillId="0" borderId="13" xfId="0" applyFont="1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5" fillId="0" borderId="2" xfId="21" applyFont="1" applyBorder="1" applyAlignment="1">
      <alignment vertical="center" wrapText="1"/>
      <protection/>
    </xf>
    <xf numFmtId="0" fontId="15" fillId="0" borderId="2" xfId="0" applyFont="1" applyBorder="1" applyAlignment="1">
      <alignment vertical="center" wrapText="1"/>
    </xf>
    <xf numFmtId="37" fontId="15" fillId="0" borderId="2" xfId="22" applyNumberFormat="1" applyFont="1" applyBorder="1" applyAlignment="1">
      <alignment horizontal="center" vertical="center"/>
      <protection/>
    </xf>
    <xf numFmtId="0" fontId="13" fillId="0" borderId="16" xfId="22" applyFont="1" applyBorder="1" applyAlignment="1">
      <alignment horizontal="center" vertical="center"/>
      <protection/>
    </xf>
    <xf numFmtId="37" fontId="13" fillId="0" borderId="16" xfId="22" applyNumberFormat="1" applyFont="1" applyBorder="1" applyAlignment="1">
      <alignment vertical="center"/>
      <protection/>
    </xf>
    <xf numFmtId="3" fontId="13" fillId="0" borderId="16" xfId="22" applyNumberFormat="1" applyFont="1" applyBorder="1" applyAlignment="1">
      <alignment horizontal="center" vertical="center"/>
      <protection/>
    </xf>
    <xf numFmtId="37" fontId="13" fillId="0" borderId="16" xfId="22" applyNumberFormat="1" applyFont="1" applyBorder="1" applyAlignment="1">
      <alignment horizontal="center" vertical="center"/>
      <protection/>
    </xf>
    <xf numFmtId="3" fontId="13" fillId="0" borderId="16" xfId="22" applyNumberFormat="1" applyFont="1" applyBorder="1" applyAlignment="1">
      <alignment vertical="center"/>
      <protection/>
    </xf>
    <xf numFmtId="0" fontId="13" fillId="0" borderId="16" xfId="22" applyFont="1" applyBorder="1">
      <alignment/>
      <protection/>
    </xf>
    <xf numFmtId="0" fontId="13" fillId="0" borderId="16" xfId="0" applyFont="1" applyBorder="1" applyAlignment="1">
      <alignment/>
    </xf>
    <xf numFmtId="0" fontId="13" fillId="0" borderId="14" xfId="22" applyFont="1" applyBorder="1" applyAlignment="1">
      <alignment horizontal="center" vertical="center"/>
      <protection/>
    </xf>
    <xf numFmtId="0" fontId="13" fillId="0" borderId="14" xfId="21" applyFont="1" applyBorder="1" applyAlignment="1">
      <alignment vertical="center" wrapText="1"/>
      <protection/>
    </xf>
    <xf numFmtId="0" fontId="13" fillId="0" borderId="13" xfId="22" applyFont="1" applyBorder="1" applyAlignment="1">
      <alignment horizontal="center" vertical="center"/>
      <protection/>
    </xf>
    <xf numFmtId="0" fontId="17" fillId="0" borderId="2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vertical="center"/>
      <protection/>
    </xf>
    <xf numFmtId="0" fontId="17" fillId="0" borderId="2" xfId="22" applyFont="1" applyBorder="1" applyAlignment="1">
      <alignment vertical="center"/>
      <protection/>
    </xf>
    <xf numFmtId="0" fontId="24" fillId="0" borderId="2" xfId="22" applyFont="1" applyBorder="1" applyAlignment="1">
      <alignment vertical="center"/>
      <protection/>
    </xf>
    <xf numFmtId="37" fontId="16" fillId="0" borderId="2" xfId="22" applyNumberFormat="1" applyFont="1" applyBorder="1" applyAlignment="1">
      <alignment vertical="center"/>
      <protection/>
    </xf>
    <xf numFmtId="3" fontId="17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vertical="center"/>
      <protection/>
    </xf>
    <xf numFmtId="0" fontId="17" fillId="0" borderId="2" xfId="22" applyFont="1" applyBorder="1">
      <alignment/>
      <protection/>
    </xf>
    <xf numFmtId="0" fontId="18" fillId="0" borderId="2" xfId="0" applyFont="1" applyBorder="1" applyAlignment="1">
      <alignment/>
    </xf>
    <xf numFmtId="3" fontId="13" fillId="0" borderId="2" xfId="22" applyNumberFormat="1" applyFont="1" applyBorder="1" applyAlignment="1">
      <alignment vertical="center"/>
      <protection/>
    </xf>
    <xf numFmtId="0" fontId="13" fillId="0" borderId="16" xfId="21" applyFont="1" applyBorder="1" applyAlignment="1">
      <alignment vertical="center" wrapText="1"/>
      <protection/>
    </xf>
    <xf numFmtId="0" fontId="13" fillId="3" borderId="14" xfId="21" applyFont="1" applyFill="1" applyBorder="1" applyAlignment="1">
      <alignment vertical="center" wrapText="1"/>
      <protection/>
    </xf>
    <xf numFmtId="0" fontId="13" fillId="0" borderId="16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horizontal="right"/>
    </xf>
    <xf numFmtId="0" fontId="13" fillId="0" borderId="4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37" fontId="15" fillId="0" borderId="13" xfId="22" applyNumberFormat="1" applyFont="1" applyBorder="1" applyAlignment="1">
      <alignment vertical="center"/>
      <protection/>
    </xf>
    <xf numFmtId="3" fontId="15" fillId="0" borderId="13" xfId="22" applyNumberFormat="1" applyFont="1" applyBorder="1" applyAlignment="1">
      <alignment horizontal="center" vertical="center"/>
      <protection/>
    </xf>
    <xf numFmtId="3" fontId="15" fillId="0" borderId="13" xfId="22" applyNumberFormat="1" applyFont="1" applyBorder="1" applyAlignment="1">
      <alignment vertical="center"/>
      <protection/>
    </xf>
    <xf numFmtId="37" fontId="13" fillId="0" borderId="16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21" applyFont="1" applyBorder="1" applyAlignment="1">
      <alignment vertical="center" wrapText="1"/>
      <protection/>
    </xf>
    <xf numFmtId="0" fontId="13" fillId="0" borderId="16" xfId="0" applyFont="1" applyBorder="1" applyAlignment="1">
      <alignment horizontal="center" vertical="center"/>
    </xf>
    <xf numFmtId="0" fontId="13" fillId="3" borderId="16" xfId="22" applyFont="1" applyFill="1" applyBorder="1" applyAlignment="1">
      <alignment vertical="center"/>
      <protection/>
    </xf>
    <xf numFmtId="0" fontId="13" fillId="3" borderId="14" xfId="22" applyFont="1" applyFill="1" applyBorder="1" applyAlignment="1">
      <alignment vertical="center"/>
      <protection/>
    </xf>
    <xf numFmtId="0" fontId="13" fillId="3" borderId="14" xfId="22" applyFont="1" applyFill="1" applyBorder="1" applyAlignment="1">
      <alignment vertical="center"/>
      <protection/>
    </xf>
    <xf numFmtId="0" fontId="13" fillId="3" borderId="13" xfId="22" applyFont="1" applyFill="1" applyBorder="1" applyAlignment="1">
      <alignment vertical="center"/>
      <protection/>
    </xf>
    <xf numFmtId="37" fontId="15" fillId="2" borderId="2" xfId="22" applyNumberFormat="1" applyFont="1" applyFill="1" applyBorder="1" applyAlignment="1">
      <alignment vertical="center"/>
      <protection/>
    </xf>
    <xf numFmtId="3" fontId="15" fillId="2" borderId="2" xfId="22" applyNumberFormat="1" applyFont="1" applyFill="1" applyBorder="1" applyAlignment="1">
      <alignment horizontal="center" vertical="center"/>
      <protection/>
    </xf>
    <xf numFmtId="3" fontId="15" fillId="2" borderId="2" xfId="22" applyNumberFormat="1" applyFont="1" applyFill="1" applyBorder="1" applyAlignment="1">
      <alignment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2" xfId="22" applyFont="1" applyBorder="1" applyAlignment="1">
      <alignment vertical="center"/>
      <protection/>
    </xf>
    <xf numFmtId="0" fontId="9" fillId="0" borderId="2" xfId="0" applyFont="1" applyBorder="1" applyAlignment="1">
      <alignment horizontal="center" vertical="center"/>
    </xf>
    <xf numFmtId="0" fontId="8" fillId="0" borderId="2" xfId="22" applyFont="1" applyBorder="1" applyAlignment="1">
      <alignment vertical="center"/>
      <protection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5" fillId="0" borderId="4" xfId="22" applyNumberFormat="1" applyFont="1" applyBorder="1" applyAlignment="1">
      <alignment vertical="center"/>
      <protection/>
    </xf>
    <xf numFmtId="0" fontId="16" fillId="0" borderId="2" xfId="22" applyFont="1" applyBorder="1">
      <alignment/>
      <protection/>
    </xf>
    <xf numFmtId="0" fontId="18" fillId="0" borderId="2" xfId="0" applyFont="1" applyBorder="1" applyAlignment="1">
      <alignment horizontal="center"/>
    </xf>
    <xf numFmtId="0" fontId="24" fillId="0" borderId="2" xfId="0" applyFont="1" applyBorder="1" applyAlignment="1">
      <alignment vertical="center" wrapText="1"/>
    </xf>
    <xf numFmtId="37" fontId="16" fillId="0" borderId="2" xfId="22" applyNumberFormat="1" applyFont="1" applyBorder="1" applyAlignment="1">
      <alignment horizontal="right" vertical="center"/>
      <protection/>
    </xf>
    <xf numFmtId="0" fontId="1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172" fontId="5" fillId="0" borderId="2" xfId="15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72" fontId="15" fillId="2" borderId="2" xfId="15" applyNumberFormat="1" applyFont="1" applyFill="1" applyBorder="1" applyAlignment="1">
      <alignment/>
    </xf>
    <xf numFmtId="1" fontId="15" fillId="2" borderId="2" xfId="0" applyNumberFormat="1" applyFont="1" applyFill="1" applyBorder="1" applyAlignment="1">
      <alignment/>
    </xf>
    <xf numFmtId="3" fontId="6" fillId="2" borderId="2" xfId="15" applyNumberFormat="1" applyFont="1" applyFill="1" applyBorder="1" applyAlignment="1">
      <alignment/>
    </xf>
    <xf numFmtId="0" fontId="13" fillId="3" borderId="4" xfId="22" applyFont="1" applyFill="1" applyBorder="1" applyAlignment="1">
      <alignment vertical="center"/>
      <protection/>
    </xf>
    <xf numFmtId="38" fontId="15" fillId="0" borderId="2" xfId="21" applyNumberFormat="1" applyFont="1" applyFill="1" applyBorder="1">
      <alignment/>
      <protection/>
    </xf>
    <xf numFmtId="38" fontId="16" fillId="0" borderId="2" xfId="21" applyNumberFormat="1" applyFont="1" applyFill="1" applyBorder="1" applyAlignment="1">
      <alignment horizontal="right"/>
      <protection/>
    </xf>
    <xf numFmtId="38" fontId="14" fillId="0" borderId="2" xfId="0" applyNumberFormat="1" applyFont="1" applyFill="1" applyBorder="1" applyAlignment="1">
      <alignment vertical="top" wrapText="1"/>
    </xf>
    <xf numFmtId="38" fontId="15" fillId="0" borderId="3" xfId="21" applyNumberFormat="1" applyFont="1" applyFill="1" applyBorder="1" applyAlignment="1">
      <alignment horizontal="right"/>
      <protection/>
    </xf>
    <xf numFmtId="1" fontId="5" fillId="0" borderId="3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38" fontId="45" fillId="0" borderId="0" xfId="0" applyNumberFormat="1" applyFont="1" applyFill="1" applyAlignment="1">
      <alignment/>
    </xf>
    <xf numFmtId="38" fontId="18" fillId="0" borderId="2" xfId="21" applyNumberFormat="1" applyFont="1" applyFill="1" applyBorder="1" applyAlignment="1">
      <alignment vertical="top"/>
      <protection/>
    </xf>
    <xf numFmtId="38" fontId="15" fillId="0" borderId="0" xfId="22" applyNumberFormat="1" applyFont="1" applyFill="1" applyAlignment="1">
      <alignment horizontal="center" vertical="center"/>
      <protection/>
    </xf>
    <xf numFmtId="38" fontId="45" fillId="0" borderId="0" xfId="0" applyNumberFormat="1" applyFont="1" applyFill="1" applyAlignment="1">
      <alignment horizontal="right"/>
    </xf>
    <xf numFmtId="0" fontId="32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14" fillId="0" borderId="2" xfId="23" applyFont="1" applyBorder="1" applyAlignment="1">
      <alignment vertical="top" wrapText="1"/>
      <protection/>
    </xf>
    <xf numFmtId="0" fontId="8" fillId="0" borderId="2" xfId="23" applyFont="1" applyBorder="1" applyAlignment="1">
      <alignment vertical="top" wrapText="1"/>
      <protection/>
    </xf>
    <xf numFmtId="0" fontId="8" fillId="0" borderId="7" xfId="23" applyFont="1" applyBorder="1" applyAlignment="1">
      <alignment vertical="top" wrapText="1"/>
      <protection/>
    </xf>
    <xf numFmtId="0" fontId="8" fillId="0" borderId="7" xfId="23" applyFont="1" applyBorder="1" applyAlignment="1">
      <alignment horizontal="center" vertical="center" wrapText="1"/>
      <protection/>
    </xf>
    <xf numFmtId="0" fontId="8" fillId="0" borderId="10" xfId="23" applyFont="1" applyBorder="1" applyAlignment="1">
      <alignment vertical="top" wrapText="1"/>
      <protection/>
    </xf>
    <xf numFmtId="0" fontId="6" fillId="0" borderId="10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vertical="top" wrapText="1"/>
      <protection/>
    </xf>
    <xf numFmtId="0" fontId="8" fillId="0" borderId="6" xfId="23" applyFont="1" applyBorder="1" applyAlignment="1">
      <alignment vertical="top" wrapText="1"/>
      <protection/>
    </xf>
    <xf numFmtId="0" fontId="8" fillId="0" borderId="3" xfId="23" applyFont="1" applyBorder="1" applyAlignment="1">
      <alignment vertical="top" wrapText="1"/>
      <protection/>
    </xf>
    <xf numFmtId="0" fontId="8" fillId="0" borderId="5" xfId="23" applyFont="1" applyBorder="1" applyAlignment="1">
      <alignment vertical="top" wrapText="1"/>
      <protection/>
    </xf>
    <xf numFmtId="0" fontId="17" fillId="0" borderId="7" xfId="23" applyFont="1" applyBorder="1" applyAlignment="1">
      <alignment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6" fillId="0" borderId="2" xfId="0" applyFont="1" applyBorder="1" applyAlignment="1">
      <alignment horizontal="right"/>
    </xf>
    <xf numFmtId="0" fontId="8" fillId="0" borderId="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left" vertical="top" wrapText="1"/>
      <protection/>
    </xf>
    <xf numFmtId="3" fontId="8" fillId="0" borderId="2" xfId="23" applyNumberFormat="1" applyFont="1" applyBorder="1" applyAlignment="1">
      <alignment horizontal="right" vertical="top" wrapText="1"/>
      <protection/>
    </xf>
    <xf numFmtId="0" fontId="13" fillId="0" borderId="2" xfId="23" applyFont="1" applyBorder="1" applyAlignment="1">
      <alignment vertical="top" wrapText="1"/>
      <protection/>
    </xf>
    <xf numFmtId="3" fontId="6" fillId="0" borderId="4" xfId="23" applyNumberFormat="1" applyFont="1" applyBorder="1" applyAlignment="1">
      <alignment horizontal="right" vertical="top" wrapText="1"/>
      <protection/>
    </xf>
    <xf numFmtId="0" fontId="6" fillId="0" borderId="7" xfId="23" applyFont="1" applyBorder="1" applyAlignment="1">
      <alignment vertical="top" wrapText="1"/>
      <protection/>
    </xf>
    <xf numFmtId="0" fontId="8" fillId="0" borderId="17" xfId="23" applyFont="1" applyBorder="1" applyAlignment="1">
      <alignment vertical="top" wrapText="1"/>
      <protection/>
    </xf>
    <xf numFmtId="3" fontId="12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24" fillId="0" borderId="2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20" fillId="0" borderId="2" xfId="0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21" fillId="0" borderId="0" xfId="21" applyFont="1" applyAlignment="1">
      <alignment horizontal="left" vertical="center"/>
      <protection/>
    </xf>
    <xf numFmtId="38" fontId="23" fillId="0" borderId="0" xfId="0" applyNumberFormat="1" applyFont="1" applyFill="1" applyAlignment="1">
      <alignment horizontal="center" vertical="center"/>
    </xf>
    <xf numFmtId="0" fontId="21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38" fontId="21" fillId="0" borderId="0" xfId="21" applyNumberFormat="1" applyFont="1" applyFill="1" applyAlignment="1">
      <alignment horizontal="center" vertical="center"/>
      <protection/>
    </xf>
    <xf numFmtId="38" fontId="21" fillId="0" borderId="0" xfId="21" applyNumberFormat="1" applyFont="1" applyFill="1" applyAlignment="1">
      <alignment horizontal="right" vertical="center"/>
      <protection/>
    </xf>
    <xf numFmtId="0" fontId="21" fillId="0" borderId="0" xfId="21" applyFont="1" applyAlignment="1">
      <alignment horizontal="right" vertical="center"/>
      <protection/>
    </xf>
    <xf numFmtId="3" fontId="21" fillId="0" borderId="0" xfId="21" applyNumberFormat="1" applyFont="1" applyAlignment="1">
      <alignment horizontal="right" vertical="center"/>
      <protection/>
    </xf>
    <xf numFmtId="3" fontId="21" fillId="0" borderId="0" xfId="21" applyNumberFormat="1" applyFont="1" applyAlignment="1">
      <alignment horizontal="center" vertical="center"/>
      <protection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72" fontId="13" fillId="0" borderId="2" xfId="15" applyNumberFormat="1" applyFont="1" applyBorder="1" applyAlignment="1">
      <alignment/>
    </xf>
    <xf numFmtId="0" fontId="22" fillId="0" borderId="3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wrapText="1"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5" fillId="0" borderId="2" xfId="21" applyNumberFormat="1" applyFont="1" applyFill="1" applyBorder="1" applyAlignment="1">
      <alignment horizontal="center" vertical="center"/>
      <protection/>
    </xf>
    <xf numFmtId="0" fontId="11" fillId="0" borderId="3" xfId="0" applyFont="1" applyFill="1" applyBorder="1" applyAlignment="1">
      <alignment/>
    </xf>
    <xf numFmtId="172" fontId="44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14" fillId="0" borderId="6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4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3" fontId="41" fillId="0" borderId="2" xfId="0" applyNumberFormat="1" applyFont="1" applyFill="1" applyBorder="1" applyAlignment="1">
      <alignment horizontal="right" vertical="center"/>
    </xf>
    <xf numFmtId="3" fontId="41" fillId="0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right" vertical="center" wrapText="1"/>
    </xf>
    <xf numFmtId="3" fontId="42" fillId="0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22" applyFont="1" applyBorder="1">
      <alignment/>
      <protection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44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4" xfId="0" applyNumberFormat="1" applyFont="1" applyFill="1" applyBorder="1" applyAlignment="1">
      <alignment/>
    </xf>
    <xf numFmtId="0" fontId="5" fillId="0" borderId="4" xfId="23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13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4" fillId="0" borderId="12" xfId="21" applyFont="1" applyBorder="1" applyAlignment="1">
      <alignment horizontal="left" vertical="top" wrapText="1"/>
      <protection/>
    </xf>
    <xf numFmtId="0" fontId="41" fillId="0" borderId="2" xfId="0" applyFont="1" applyFill="1" applyBorder="1" applyAlignment="1">
      <alignment horizontal="left" vertical="center" wrapText="1"/>
    </xf>
    <xf numFmtId="0" fontId="5" fillId="0" borderId="2" xfId="2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7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8" fillId="0" borderId="1" xfId="21" applyFont="1" applyBorder="1" applyAlignment="1">
      <alignment/>
      <protection/>
    </xf>
    <xf numFmtId="0" fontId="28" fillId="0" borderId="6" xfId="21" applyFont="1" applyBorder="1" applyAlignment="1">
      <alignment/>
      <protection/>
    </xf>
    <xf numFmtId="0" fontId="28" fillId="0" borderId="3" xfId="21" applyFont="1" applyBorder="1" applyAlignment="1">
      <alignment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0" fontId="12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6" fillId="0" borderId="1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8" fillId="0" borderId="2" xfId="21" applyFont="1" applyBorder="1" applyAlignment="1">
      <alignment horizontal="left"/>
      <protection/>
    </xf>
    <xf numFmtId="3" fontId="8" fillId="0" borderId="2" xfId="21" applyNumberFormat="1" applyFont="1" applyBorder="1">
      <alignment/>
      <protection/>
    </xf>
    <xf numFmtId="0" fontId="28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 wrapText="1"/>
      <protection/>
    </xf>
    <xf numFmtId="3" fontId="6" fillId="0" borderId="2" xfId="21" applyNumberFormat="1" applyFont="1" applyBorder="1">
      <alignment/>
      <protection/>
    </xf>
    <xf numFmtId="0" fontId="21" fillId="0" borderId="2" xfId="21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8" fillId="0" borderId="2" xfId="21" applyFont="1" applyFill="1" applyBorder="1" applyAlignment="1">
      <alignment vertical="top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vertical="top" wrapText="1"/>
      <protection/>
    </xf>
    <xf numFmtId="0" fontId="8" fillId="0" borderId="5" xfId="21" applyFont="1" applyBorder="1">
      <alignment/>
      <protection/>
    </xf>
    <xf numFmtId="0" fontId="6" fillId="0" borderId="2" xfId="21" applyFont="1" applyFill="1" applyBorder="1" applyAlignment="1">
      <alignment horizontal="center" vertical="top" wrapText="1"/>
      <protection/>
    </xf>
    <xf numFmtId="0" fontId="6" fillId="0" borderId="13" xfId="21" applyFont="1" applyBorder="1" applyAlignment="1">
      <alignment horizontal="center" vertical="center"/>
      <protection/>
    </xf>
    <xf numFmtId="0" fontId="38" fillId="0" borderId="2" xfId="21" applyFont="1" applyBorder="1">
      <alignment/>
      <protection/>
    </xf>
    <xf numFmtId="0" fontId="8" fillId="0" borderId="2" xfId="21" applyFont="1" applyBorder="1" applyAlignment="1">
      <alignment horizontal="right"/>
      <protection/>
    </xf>
    <xf numFmtId="3" fontId="17" fillId="0" borderId="2" xfId="21" applyNumberFormat="1" applyFont="1" applyBorder="1">
      <alignment/>
      <protection/>
    </xf>
    <xf numFmtId="3" fontId="8" fillId="0" borderId="2" xfId="21" applyNumberFormat="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top" wrapText="1"/>
      <protection/>
    </xf>
    <xf numFmtId="3" fontId="13" fillId="0" borderId="2" xfId="21" applyNumberFormat="1" applyFont="1" applyBorder="1">
      <alignment/>
      <protection/>
    </xf>
    <xf numFmtId="3" fontId="15" fillId="0" borderId="2" xfId="21" applyNumberFormat="1" applyFont="1" applyBorder="1" applyAlignment="1">
      <alignment horizontal="right"/>
      <protection/>
    </xf>
    <xf numFmtId="3" fontId="16" fillId="0" borderId="2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8" fillId="0" borderId="7" xfId="21" applyFont="1" applyBorder="1">
      <alignment/>
      <protection/>
    </xf>
    <xf numFmtId="0" fontId="8" fillId="0" borderId="7" xfId="21" applyFont="1" applyBorder="1" applyAlignment="1">
      <alignment vertical="top" wrapText="1"/>
      <protection/>
    </xf>
    <xf numFmtId="3" fontId="8" fillId="0" borderId="7" xfId="21" applyNumberFormat="1" applyFont="1" applyBorder="1">
      <alignment/>
      <protection/>
    </xf>
    <xf numFmtId="0" fontId="21" fillId="0" borderId="7" xfId="21" applyFont="1" applyBorder="1">
      <alignment/>
      <protection/>
    </xf>
    <xf numFmtId="0" fontId="8" fillId="0" borderId="2" xfId="21" applyFont="1" applyBorder="1" applyAlignment="1">
      <alignment vertical="top" wrapText="1"/>
      <protection/>
    </xf>
    <xf numFmtId="3" fontId="8" fillId="0" borderId="2" xfId="21" applyNumberFormat="1" applyFont="1" applyBorder="1">
      <alignment/>
      <protection/>
    </xf>
    <xf numFmtId="3" fontId="8" fillId="0" borderId="7" xfId="21" applyNumberFormat="1" applyFont="1" applyBorder="1">
      <alignment/>
      <protection/>
    </xf>
    <xf numFmtId="0" fontId="8" fillId="0" borderId="7" xfId="21" applyFont="1" applyBorder="1">
      <alignment/>
      <protection/>
    </xf>
    <xf numFmtId="3" fontId="6" fillId="2" borderId="2" xfId="21" applyNumberFormat="1" applyFont="1" applyFill="1" applyBorder="1" applyAlignment="1">
      <alignment horizontal="right"/>
      <protection/>
    </xf>
    <xf numFmtId="3" fontId="8" fillId="2" borderId="2" xfId="21" applyNumberFormat="1" applyFont="1" applyFill="1" applyBorder="1">
      <alignment/>
      <protection/>
    </xf>
    <xf numFmtId="3" fontId="6" fillId="2" borderId="2" xfId="21" applyNumberFormat="1" applyFont="1" applyFill="1" applyBorder="1">
      <alignment/>
      <protection/>
    </xf>
    <xf numFmtId="0" fontId="8" fillId="2" borderId="2" xfId="21" applyFont="1" applyFill="1" applyBorder="1">
      <alignment/>
      <protection/>
    </xf>
    <xf numFmtId="0" fontId="28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>
      <alignment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left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6" xfId="21" applyFont="1" applyBorder="1" applyAlignment="1">
      <alignment vertical="top" wrapText="1"/>
      <protection/>
    </xf>
    <xf numFmtId="0" fontId="8" fillId="0" borderId="3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33" fillId="0" borderId="2" xfId="21" applyFont="1" applyBorder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0" fontId="48" fillId="0" borderId="2" xfId="21" applyFont="1" applyBorder="1" applyAlignment="1">
      <alignment horizontal="right"/>
      <protection/>
    </xf>
    <xf numFmtId="0" fontId="6" fillId="0" borderId="2" xfId="21" applyNumberFormat="1" applyFont="1" applyBorder="1" applyAlignment="1">
      <alignment horizontal="center" vertical="center"/>
      <protection/>
    </xf>
    <xf numFmtId="0" fontId="17" fillId="0" borderId="2" xfId="21" applyFont="1" applyBorder="1" applyAlignment="1">
      <alignment vertical="top" wrapText="1"/>
      <protection/>
    </xf>
    <xf numFmtId="3" fontId="32" fillId="0" borderId="2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/>
      <protection/>
    </xf>
    <xf numFmtId="3" fontId="16" fillId="0" borderId="2" xfId="21" applyNumberFormat="1" applyFont="1" applyBorder="1" applyAlignment="1">
      <alignment horizontal="right"/>
      <protection/>
    </xf>
    <xf numFmtId="0" fontId="28" fillId="0" borderId="0" xfId="21" applyFont="1" applyAlignment="1">
      <alignment horizontal="center" vertical="center"/>
      <protection/>
    </xf>
    <xf numFmtId="0" fontId="49" fillId="0" borderId="0" xfId="21" applyFont="1" applyAlignment="1">
      <alignment horizontal="center" vertical="center"/>
      <protection/>
    </xf>
    <xf numFmtId="0" fontId="49" fillId="0" borderId="0" xfId="21" applyFont="1">
      <alignment/>
      <protection/>
    </xf>
    <xf numFmtId="3" fontId="49" fillId="0" borderId="0" xfId="21" applyNumberFormat="1" applyFont="1">
      <alignment/>
      <protection/>
    </xf>
    <xf numFmtId="0" fontId="1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0" fontId="13" fillId="0" borderId="1" xfId="23" applyFont="1" applyBorder="1" applyAlignment="1">
      <alignment horizontal="center" vertical="top" wrapText="1"/>
      <protection/>
    </xf>
    <xf numFmtId="0" fontId="8" fillId="0" borderId="5" xfId="23" applyFont="1" applyBorder="1" applyAlignment="1">
      <alignment horizontal="center" vertical="top" wrapText="1"/>
      <protection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left" vertical="center"/>
    </xf>
    <xf numFmtId="3" fontId="5" fillId="0" borderId="3" xfId="21" applyNumberFormat="1" applyFont="1" applyFill="1" applyBorder="1" applyAlignment="1">
      <alignment horizontal="right" vertical="center"/>
      <protection/>
    </xf>
    <xf numFmtId="3" fontId="5" fillId="0" borderId="2" xfId="21" applyNumberFormat="1" applyFont="1" applyFill="1" applyBorder="1" applyAlignment="1">
      <alignment horizontal="right" vertical="center" wrapText="1"/>
      <protection/>
    </xf>
    <xf numFmtId="3" fontId="5" fillId="0" borderId="2" xfId="21" applyNumberFormat="1" applyFont="1" applyFill="1" applyBorder="1" applyAlignment="1">
      <alignment horizontal="center" vertical="center" wrapText="1"/>
      <protection/>
    </xf>
    <xf numFmtId="0" fontId="11" fillId="0" borderId="4" xfId="21" applyFont="1" applyBorder="1" applyAlignment="1">
      <alignment vertical="center" wrapText="1"/>
      <protection/>
    </xf>
    <xf numFmtId="37" fontId="11" fillId="0" borderId="13" xfId="22" applyNumberFormat="1" applyFont="1" applyBorder="1" applyAlignment="1">
      <alignment vertical="center"/>
      <protection/>
    </xf>
    <xf numFmtId="3" fontId="11" fillId="0" borderId="4" xfId="22" applyNumberFormat="1" applyFont="1" applyBorder="1" applyAlignment="1">
      <alignment horizontal="center" vertical="center"/>
      <protection/>
    </xf>
    <xf numFmtId="3" fontId="11" fillId="0" borderId="4" xfId="22" applyNumberFormat="1" applyFont="1" applyBorder="1" applyAlignment="1">
      <alignment vertical="center"/>
      <protection/>
    </xf>
    <xf numFmtId="0" fontId="11" fillId="0" borderId="4" xfId="22" applyFont="1" applyBorder="1">
      <alignment/>
      <protection/>
    </xf>
    <xf numFmtId="3" fontId="5" fillId="0" borderId="2" xfId="0" applyNumberFormat="1" applyFont="1" applyFill="1" applyBorder="1" applyAlignment="1">
      <alignment horizontal="right" vertical="center" wrapText="1"/>
    </xf>
    <xf numFmtId="38" fontId="50" fillId="0" borderId="0" xfId="22" applyNumberFormat="1" applyFont="1" applyFill="1" applyAlignment="1">
      <alignment vertical="center"/>
      <protection/>
    </xf>
    <xf numFmtId="0" fontId="51" fillId="0" borderId="0" xfId="0" applyFont="1" applyAlignment="1">
      <alignment horizontal="center" vertical="center"/>
    </xf>
    <xf numFmtId="172" fontId="0" fillId="0" borderId="0" xfId="15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2" fontId="0" fillId="0" borderId="0" xfId="15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52" fillId="0" borderId="0" xfId="22" applyNumberFormat="1" applyFont="1" applyFill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38" fontId="52" fillId="0" borderId="0" xfId="22" applyNumberFormat="1" applyFont="1" applyFill="1" applyAlignment="1">
      <alignment horizontal="left" vertical="center"/>
      <protection/>
    </xf>
    <xf numFmtId="38" fontId="50" fillId="0" borderId="0" xfId="22" applyNumberFormat="1" applyFont="1" applyFill="1" applyAlignment="1">
      <alignment horizontal="right" vertical="center"/>
      <protection/>
    </xf>
    <xf numFmtId="38" fontId="55" fillId="0" borderId="0" xfId="22" applyNumberFormat="1" applyFont="1" applyFill="1" applyAlignment="1">
      <alignment horizontal="center" vertical="center"/>
      <protection/>
    </xf>
    <xf numFmtId="38" fontId="52" fillId="0" borderId="0" xfId="22" applyNumberFormat="1" applyFont="1" applyFill="1" applyAlignment="1">
      <alignment horizontal="right" vertical="center"/>
      <protection/>
    </xf>
    <xf numFmtId="0" fontId="50" fillId="0" borderId="1" xfId="21" applyFont="1" applyFill="1" applyBorder="1" applyAlignment="1">
      <alignment horizontal="center" vertical="center"/>
      <protection/>
    </xf>
    <xf numFmtId="0" fontId="50" fillId="0" borderId="5" xfId="21" applyFont="1" applyFill="1" applyBorder="1" applyAlignment="1">
      <alignment horizontal="center" vertical="center"/>
      <protection/>
    </xf>
    <xf numFmtId="0" fontId="56" fillId="0" borderId="2" xfId="21" applyFont="1" applyFill="1" applyBorder="1" applyAlignment="1">
      <alignment horizontal="center" vertical="center" wrapText="1"/>
      <protection/>
    </xf>
    <xf numFmtId="0" fontId="50" fillId="0" borderId="2" xfId="21" applyFont="1" applyFill="1" applyBorder="1" applyAlignment="1">
      <alignment horizontal="right" vertical="center"/>
      <protection/>
    </xf>
    <xf numFmtId="0" fontId="52" fillId="0" borderId="7" xfId="21" applyFont="1" applyFill="1" applyBorder="1" applyAlignment="1">
      <alignment horizontal="center" vertical="center"/>
      <protection/>
    </xf>
    <xf numFmtId="0" fontId="50" fillId="0" borderId="8" xfId="21" applyFont="1" applyFill="1" applyBorder="1" applyAlignment="1">
      <alignment horizontal="right" vertical="center"/>
      <protection/>
    </xf>
    <xf numFmtId="0" fontId="50" fillId="0" borderId="8" xfId="21" applyFont="1" applyFill="1" applyBorder="1" applyAlignment="1">
      <alignment horizontal="center" vertical="center"/>
      <protection/>
    </xf>
    <xf numFmtId="0" fontId="50" fillId="0" borderId="11" xfId="21" applyFont="1" applyFill="1" applyBorder="1" applyAlignment="1">
      <alignment horizontal="right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2" xfId="21" applyNumberFormat="1" applyFont="1" applyFill="1" applyBorder="1" applyAlignment="1">
      <alignment horizontal="left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3" fontId="0" fillId="0" borderId="3" xfId="21" applyNumberFormat="1" applyFont="1" applyFill="1" applyBorder="1" applyAlignment="1">
      <alignment horizontal="right" vertical="center"/>
      <protection/>
    </xf>
    <xf numFmtId="3" fontId="0" fillId="0" borderId="2" xfId="21" applyNumberFormat="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0" fontId="0" fillId="0" borderId="9" xfId="21" applyNumberFormat="1" applyFont="1" applyFill="1" applyBorder="1" applyAlignment="1">
      <alignment horizontal="left" vertical="center" wrapText="1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50" fillId="0" borderId="9" xfId="21" applyFont="1" applyFill="1" applyBorder="1" applyAlignment="1">
      <alignment horizontal="center" vertical="center"/>
      <protection/>
    </xf>
    <xf numFmtId="3" fontId="50" fillId="0" borderId="2" xfId="21" applyNumberFormat="1" applyFont="1" applyFill="1" applyBorder="1" applyAlignment="1">
      <alignment horizontal="right" vertical="center"/>
      <protection/>
    </xf>
    <xf numFmtId="3" fontId="50" fillId="0" borderId="2" xfId="21" applyNumberFormat="1" applyFont="1" applyFill="1" applyBorder="1" applyAlignment="1">
      <alignment horizontal="center" vertical="center"/>
      <protection/>
    </xf>
    <xf numFmtId="3" fontId="50" fillId="0" borderId="3" xfId="21" applyNumberFormat="1" applyFont="1" applyFill="1" applyBorder="1" applyAlignment="1">
      <alignment horizontal="right" vertical="center"/>
      <protection/>
    </xf>
    <xf numFmtId="0" fontId="50" fillId="0" borderId="2" xfId="21" applyFont="1" applyFill="1" applyBorder="1" applyAlignment="1">
      <alignment horizontal="center" vertical="center"/>
      <protection/>
    </xf>
    <xf numFmtId="3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0" fontId="57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left" vertical="center"/>
      <protection/>
    </xf>
    <xf numFmtId="0" fontId="52" fillId="0" borderId="2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left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5" xfId="21" applyNumberFormat="1" applyFont="1" applyFill="1" applyBorder="1" applyAlignment="1">
      <alignment horizontal="left" vertical="center" wrapText="1"/>
      <protection/>
    </xf>
    <xf numFmtId="3" fontId="0" fillId="0" borderId="5" xfId="21" applyNumberFormat="1" applyFont="1" applyFill="1" applyBorder="1" applyAlignment="1">
      <alignment horizontal="right" vertical="center"/>
      <protection/>
    </xf>
    <xf numFmtId="3" fontId="0" fillId="0" borderId="5" xfId="21" applyNumberFormat="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right" vertical="center"/>
      <protection/>
    </xf>
    <xf numFmtId="0" fontId="51" fillId="0" borderId="2" xfId="21" applyFont="1" applyFill="1" applyBorder="1" applyAlignment="1">
      <alignment horizontal="left" vertical="center" wrapText="1"/>
      <protection/>
    </xf>
    <xf numFmtId="0" fontId="51" fillId="0" borderId="2" xfId="21" applyFont="1" applyFill="1" applyBorder="1" applyAlignment="1">
      <alignment horizontal="center" vertical="center" wrapText="1"/>
      <protection/>
    </xf>
    <xf numFmtId="0" fontId="51" fillId="0" borderId="12" xfId="21" applyFont="1" applyFill="1" applyBorder="1" applyAlignment="1">
      <alignment horizontal="left" vertical="center" wrapText="1"/>
      <protection/>
    </xf>
    <xf numFmtId="0" fontId="51" fillId="0" borderId="2" xfId="21" applyFont="1" applyFill="1" applyBorder="1" applyAlignment="1">
      <alignment vertical="center" wrapText="1"/>
      <protection/>
    </xf>
    <xf numFmtId="0" fontId="0" fillId="0" borderId="2" xfId="21" applyFont="1" applyFill="1" applyBorder="1" applyAlignment="1">
      <alignment vertical="center" wrapText="1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3" fontId="51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51" fillId="0" borderId="2" xfId="21" applyNumberFormat="1" applyFont="1" applyFill="1" applyBorder="1" applyAlignment="1">
      <alignment horizontal="right" vertical="center"/>
      <protection/>
    </xf>
    <xf numFmtId="0" fontId="50" fillId="0" borderId="10" xfId="21" applyFont="1" applyFill="1" applyBorder="1" applyAlignment="1">
      <alignment horizontal="center" vertical="center"/>
      <protection/>
    </xf>
    <xf numFmtId="3" fontId="55" fillId="0" borderId="12" xfId="21" applyNumberFormat="1" applyFont="1" applyFill="1" applyBorder="1" applyAlignment="1">
      <alignment horizontal="right" vertical="center"/>
      <protection/>
    </xf>
    <xf numFmtId="3" fontId="55" fillId="0" borderId="5" xfId="21" applyNumberFormat="1" applyFont="1" applyFill="1" applyBorder="1" applyAlignment="1">
      <alignment horizontal="center" vertical="center"/>
      <protection/>
    </xf>
    <xf numFmtId="3" fontId="55" fillId="0" borderId="2" xfId="0" applyNumberFormat="1" applyFont="1" applyFill="1" applyBorder="1" applyAlignment="1">
      <alignment horizontal="right" vertical="center"/>
    </xf>
    <xf numFmtId="0" fontId="58" fillId="0" borderId="2" xfId="2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left" vertical="center"/>
      <protection/>
    </xf>
    <xf numFmtId="3" fontId="0" fillId="0" borderId="2" xfId="21" applyNumberFormat="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left" vertical="center" wrapText="1"/>
      <protection/>
    </xf>
    <xf numFmtId="3" fontId="0" fillId="0" borderId="8" xfId="21" applyNumberFormat="1" applyFont="1" applyFill="1" applyBorder="1" applyAlignment="1">
      <alignment vertical="center"/>
      <protection/>
    </xf>
    <xf numFmtId="0" fontId="57" fillId="0" borderId="2" xfId="2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21" applyFont="1" applyFill="1" applyBorder="1" applyAlignment="1">
      <alignment horizontal="left" vertical="center" wrapText="1"/>
      <protection/>
    </xf>
    <xf numFmtId="3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21" applyFont="1" applyFill="1" applyBorder="1" applyAlignment="1">
      <alignment horizontal="left"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50" fillId="2" borderId="2" xfId="21" applyNumberFormat="1" applyFont="1" applyFill="1" applyBorder="1" applyAlignment="1">
      <alignment horizontal="right" vertical="center"/>
      <protection/>
    </xf>
    <xf numFmtId="3" fontId="50" fillId="0" borderId="2" xfId="21" applyNumberFormat="1" applyFont="1" applyFill="1" applyBorder="1" applyAlignment="1">
      <alignment horizontal="right" vertical="center"/>
      <protection/>
    </xf>
    <xf numFmtId="0" fontId="59" fillId="0" borderId="2" xfId="2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3" fontId="0" fillId="0" borderId="3" xfId="21" applyNumberFormat="1" applyFont="1" applyFill="1" applyBorder="1" applyAlignment="1">
      <alignment horizontal="center" vertical="center"/>
      <protection/>
    </xf>
    <xf numFmtId="3" fontId="0" fillId="0" borderId="7" xfId="21" applyNumberFormat="1" applyFont="1" applyFill="1" applyBorder="1" applyAlignment="1">
      <alignment horizontal="right" vertical="center"/>
      <protection/>
    </xf>
    <xf numFmtId="3" fontId="50" fillId="0" borderId="8" xfId="21" applyNumberFormat="1" applyFont="1" applyFill="1" applyBorder="1" applyAlignment="1">
      <alignment horizontal="right" vertical="center"/>
      <protection/>
    </xf>
    <xf numFmtId="0" fontId="50" fillId="0" borderId="6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left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left" vertical="center"/>
      <protection/>
    </xf>
    <xf numFmtId="0" fontId="0" fillId="0" borderId="2" xfId="21" applyFont="1" applyFill="1" applyBorder="1" applyAlignment="1">
      <alignment horizontal="left" vertical="center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0" fontId="58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50" fillId="0" borderId="2" xfId="21" applyFont="1" applyFill="1" applyBorder="1" applyAlignment="1">
      <alignment horizontal="center" vertical="center"/>
      <protection/>
    </xf>
    <xf numFmtId="0" fontId="60" fillId="0" borderId="2" xfId="21" applyFont="1" applyFill="1" applyBorder="1" applyAlignment="1">
      <alignment horizontal="right" vertical="center"/>
      <protection/>
    </xf>
    <xf numFmtId="0" fontId="50" fillId="0" borderId="2" xfId="21" applyFont="1" applyFill="1" applyBorder="1" applyAlignment="1">
      <alignment horizontal="left" vertical="center"/>
      <protection/>
    </xf>
    <xf numFmtId="3" fontId="0" fillId="0" borderId="2" xfId="21" applyNumberFormat="1" applyFont="1" applyFill="1" applyBorder="1" applyAlignment="1">
      <alignment horizontal="right" vertical="center" wrapText="1"/>
      <protection/>
    </xf>
    <xf numFmtId="3" fontId="0" fillId="0" borderId="2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right" vertical="center" wrapText="1"/>
      <protection/>
    </xf>
    <xf numFmtId="0" fontId="61" fillId="0" borderId="2" xfId="21" applyFont="1" applyFill="1" applyBorder="1" applyAlignment="1">
      <alignment horizontal="center" vertical="center" wrapText="1"/>
      <protection/>
    </xf>
    <xf numFmtId="0" fontId="61" fillId="0" borderId="2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50" fillId="0" borderId="2" xfId="21" applyFont="1" applyFill="1" applyBorder="1" applyAlignment="1">
      <alignment horizontal="center" vertical="center" wrapText="1"/>
      <protection/>
    </xf>
    <xf numFmtId="3" fontId="50" fillId="0" borderId="2" xfId="21" applyNumberFormat="1" applyFont="1" applyFill="1" applyBorder="1" applyAlignment="1">
      <alignment horizontal="right" vertical="center" wrapText="1"/>
      <protection/>
    </xf>
    <xf numFmtId="0" fontId="50" fillId="0" borderId="2" xfId="21" applyFont="1" applyFill="1" applyBorder="1" applyAlignment="1">
      <alignment horizontal="right" vertical="center" wrapText="1"/>
      <protection/>
    </xf>
    <xf numFmtId="3" fontId="56" fillId="0" borderId="2" xfId="21" applyNumberFormat="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Alignment="1">
      <alignment horizontal="left" vertical="center"/>
      <protection/>
    </xf>
    <xf numFmtId="38" fontId="53" fillId="0" borderId="0" xfId="0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horizontal="center" vertical="center"/>
      <protection/>
    </xf>
    <xf numFmtId="38" fontId="61" fillId="0" borderId="0" xfId="21" applyNumberFormat="1" applyFont="1" applyFill="1" applyAlignment="1">
      <alignment vertical="center"/>
      <protection/>
    </xf>
    <xf numFmtId="38" fontId="50" fillId="0" borderId="0" xfId="21" applyNumberFormat="1" applyFont="1" applyFill="1" applyAlignment="1">
      <alignment horizontal="left" vertical="center"/>
      <protection/>
    </xf>
    <xf numFmtId="38" fontId="0" fillId="0" borderId="0" xfId="21" applyNumberFormat="1" applyFont="1" applyFill="1" applyAlignment="1">
      <alignment horizontal="center" vertical="center"/>
      <protection/>
    </xf>
    <xf numFmtId="38" fontId="0" fillId="0" borderId="0" xfId="21" applyNumberFormat="1" applyFont="1" applyFill="1" applyAlignment="1">
      <alignment horizontal="right" vertical="center"/>
      <protection/>
    </xf>
    <xf numFmtId="0" fontId="50" fillId="0" borderId="0" xfId="21" applyFont="1" applyAlignment="1">
      <alignment horizontal="center" vertical="center"/>
      <protection/>
    </xf>
    <xf numFmtId="0" fontId="50" fillId="0" borderId="0" xfId="21" applyFont="1" applyAlignment="1">
      <alignment horizontal="righ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0" fillId="0" borderId="0" xfId="21" applyNumberFormat="1" applyFont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2" xfId="21" applyNumberFormat="1" applyFont="1" applyFill="1" applyBorder="1" applyAlignment="1">
      <alignment horizontal="left" vertical="center" wrapText="1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/>
      <protection/>
    </xf>
    <xf numFmtId="3" fontId="5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4" xfId="23" applyFont="1" applyBorder="1" applyAlignment="1">
      <alignment horizontal="center" vertical="center" wrapText="1"/>
      <protection/>
    </xf>
    <xf numFmtId="3" fontId="10" fillId="0" borderId="2" xfId="0" applyNumberFormat="1" applyFont="1" applyBorder="1" applyAlignment="1">
      <alignment/>
    </xf>
    <xf numFmtId="38" fontId="41" fillId="0" borderId="1" xfId="0" applyNumberFormat="1" applyFont="1" applyFill="1" applyBorder="1" applyAlignment="1">
      <alignment/>
    </xf>
    <xf numFmtId="0" fontId="44" fillId="0" borderId="2" xfId="21" applyNumberFormat="1" applyFont="1" applyFill="1" applyBorder="1" applyAlignment="1">
      <alignment horizontal="center" vertical="top"/>
      <protection/>
    </xf>
    <xf numFmtId="38" fontId="11" fillId="0" borderId="3" xfId="21" applyNumberFormat="1" applyFont="1" applyFill="1" applyBorder="1" applyAlignment="1">
      <alignment horizontal="left"/>
      <protection/>
    </xf>
    <xf numFmtId="38" fontId="5" fillId="0" borderId="2" xfId="21" applyNumberFormat="1" applyFont="1" applyFill="1" applyBorder="1" applyAlignment="1">
      <alignment horizontal="right"/>
      <protection/>
    </xf>
    <xf numFmtId="38" fontId="11" fillId="0" borderId="2" xfId="22" applyNumberFormat="1" applyFont="1" applyFill="1" applyBorder="1">
      <alignment/>
      <protection/>
    </xf>
    <xf numFmtId="38" fontId="44" fillId="0" borderId="2" xfId="21" applyNumberFormat="1" applyFont="1" applyFill="1" applyBorder="1" applyAlignment="1">
      <alignment horizontal="right"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41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/>
    </xf>
    <xf numFmtId="38" fontId="5" fillId="0" borderId="2" xfId="22" applyNumberFormat="1" applyFont="1" applyFill="1" applyBorder="1" applyAlignment="1">
      <alignment horizontal="right"/>
      <protection/>
    </xf>
    <xf numFmtId="0" fontId="11" fillId="0" borderId="13" xfId="0" applyFont="1" applyBorder="1" applyAlignment="1">
      <alignment vertical="center" wrapText="1"/>
    </xf>
    <xf numFmtId="37" fontId="11" fillId="0" borderId="14" xfId="22" applyNumberFormat="1" applyFont="1" applyBorder="1" applyAlignment="1">
      <alignment vertical="center"/>
      <protection/>
    </xf>
    <xf numFmtId="3" fontId="11" fillId="0" borderId="13" xfId="22" applyNumberFormat="1" applyFont="1" applyBorder="1" applyAlignment="1">
      <alignment horizontal="center" vertical="center"/>
      <protection/>
    </xf>
    <xf numFmtId="3" fontId="11" fillId="0" borderId="14" xfId="22" applyNumberFormat="1" applyFont="1" applyBorder="1" applyAlignment="1">
      <alignment horizontal="center" vertical="center"/>
      <protection/>
    </xf>
    <xf numFmtId="3" fontId="11" fillId="0" borderId="14" xfId="22" applyNumberFormat="1" applyFont="1" applyBorder="1" applyAlignment="1">
      <alignment vertical="center"/>
      <protection/>
    </xf>
    <xf numFmtId="0" fontId="11" fillId="0" borderId="16" xfId="21" applyFont="1" applyBorder="1" applyAlignment="1">
      <alignment vertical="center" wrapText="1"/>
      <protection/>
    </xf>
    <xf numFmtId="0" fontId="11" fillId="0" borderId="16" xfId="0" applyFont="1" applyBorder="1" applyAlignment="1">
      <alignment vertical="center" wrapText="1"/>
    </xf>
    <xf numFmtId="3" fontId="11" fillId="0" borderId="13" xfId="22" applyNumberFormat="1" applyFont="1" applyBorder="1" applyAlignment="1">
      <alignment vertical="center"/>
      <protection/>
    </xf>
    <xf numFmtId="38" fontId="50" fillId="0" borderId="0" xfId="22" applyNumberFormat="1" applyFont="1" applyFill="1" applyAlignment="1">
      <alignment/>
      <protection/>
    </xf>
    <xf numFmtId="0" fontId="50" fillId="0" borderId="0" xfId="22" applyNumberFormat="1" applyFont="1" applyFill="1" applyAlignment="1">
      <alignment horizontal="left"/>
      <protection/>
    </xf>
    <xf numFmtId="38" fontId="55" fillId="0" borderId="0" xfId="22" applyNumberFormat="1" applyFont="1" applyFill="1" applyAlignment="1">
      <alignment horizontal="left"/>
      <protection/>
    </xf>
    <xf numFmtId="38" fontId="50" fillId="0" borderId="0" xfId="22" applyNumberFormat="1" applyFont="1" applyFill="1" applyAlignment="1">
      <alignment horizontal="right"/>
      <protection/>
    </xf>
    <xf numFmtId="38" fontId="50" fillId="0" borderId="0" xfId="22" applyNumberFormat="1" applyFont="1" applyFill="1" applyAlignment="1">
      <alignment horizontal="center"/>
      <protection/>
    </xf>
    <xf numFmtId="38" fontId="50" fillId="0" borderId="0" xfId="22" applyNumberFormat="1" applyFont="1" applyFill="1">
      <alignment/>
      <protection/>
    </xf>
    <xf numFmtId="0" fontId="0" fillId="0" borderId="0" xfId="0" applyFont="1" applyAlignment="1">
      <alignment/>
    </xf>
    <xf numFmtId="38" fontId="62" fillId="0" borderId="0" xfId="22" applyNumberFormat="1" applyFont="1" applyFill="1" applyAlignment="1">
      <alignment horizontal="center"/>
      <protection/>
    </xf>
    <xf numFmtId="38" fontId="52" fillId="0" borderId="0" xfId="22" applyNumberFormat="1" applyFont="1" applyFill="1" applyAlignment="1">
      <alignment horizontal="center"/>
      <protection/>
    </xf>
    <xf numFmtId="0" fontId="50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0" fontId="5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57" fillId="0" borderId="2" xfId="0" applyFont="1" applyBorder="1" applyAlignment="1">
      <alignment horizontal="center" wrapText="1"/>
    </xf>
    <xf numFmtId="0" fontId="51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 wrapText="1"/>
    </xf>
    <xf numFmtId="1" fontId="57" fillId="0" borderId="2" xfId="0" applyNumberFormat="1" applyFont="1" applyBorder="1" applyAlignment="1">
      <alignment horizontal="center"/>
    </xf>
    <xf numFmtId="17" fontId="57" fillId="0" borderId="2" xfId="0" applyNumberFormat="1" applyFont="1" applyBorder="1" applyAlignment="1">
      <alignment horizontal="center" wrapText="1"/>
    </xf>
    <xf numFmtId="172" fontId="0" fillId="0" borderId="2" xfId="15" applyNumberFormat="1" applyFont="1" applyBorder="1" applyAlignment="1">
      <alignment/>
    </xf>
    <xf numFmtId="0" fontId="50" fillId="0" borderId="2" xfId="0" applyFont="1" applyBorder="1" applyAlignment="1">
      <alignment horizontal="left" vertical="center"/>
    </xf>
    <xf numFmtId="0" fontId="56" fillId="0" borderId="2" xfId="0" applyFont="1" applyBorder="1" applyAlignment="1">
      <alignment horizontal="center" wrapText="1"/>
    </xf>
    <xf numFmtId="0" fontId="55" fillId="0" borderId="2" xfId="0" applyFont="1" applyBorder="1" applyAlignment="1">
      <alignment horizontal="left" vertical="center" wrapText="1"/>
    </xf>
    <xf numFmtId="3" fontId="50" fillId="0" borderId="2" xfId="0" applyNumberFormat="1" applyFont="1" applyBorder="1" applyAlignment="1">
      <alignment horizontal="right" vertical="center" wrapText="1"/>
    </xf>
    <xf numFmtId="0" fontId="50" fillId="0" borderId="2" xfId="0" applyFont="1" applyBorder="1" applyAlignment="1">
      <alignment horizontal="right" vertical="center" wrapText="1"/>
    </xf>
    <xf numFmtId="3" fontId="5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5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50" fillId="0" borderId="2" xfId="0" applyFont="1" applyBorder="1" applyAlignment="1">
      <alignment wrapText="1"/>
    </xf>
    <xf numFmtId="3" fontId="50" fillId="0" borderId="2" xfId="0" applyNumberFormat="1" applyFont="1" applyBorder="1" applyAlignment="1">
      <alignment wrapText="1"/>
    </xf>
    <xf numFmtId="0" fontId="50" fillId="0" borderId="2" xfId="0" applyFont="1" applyBorder="1" applyAlignment="1">
      <alignment horizontal="right" vertical="top" wrapText="1"/>
    </xf>
    <xf numFmtId="0" fontId="50" fillId="0" borderId="2" xfId="0" applyFont="1" applyBorder="1" applyAlignment="1">
      <alignment vertical="top" wrapText="1"/>
    </xf>
    <xf numFmtId="3" fontId="5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1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50" fillId="0" borderId="2" xfId="0" applyNumberFormat="1" applyFont="1" applyBorder="1" applyAlignment="1">
      <alignment/>
    </xf>
    <xf numFmtId="172" fontId="0" fillId="0" borderId="2" xfId="15" applyNumberFormat="1" applyFont="1" applyBorder="1" applyAlignment="1">
      <alignment wrapText="1"/>
    </xf>
    <xf numFmtId="0" fontId="50" fillId="0" borderId="2" xfId="0" applyFont="1" applyBorder="1" applyAlignment="1">
      <alignment horizontal="center" wrapText="1"/>
    </xf>
    <xf numFmtId="0" fontId="55" fillId="0" borderId="2" xfId="0" applyFont="1" applyBorder="1" applyAlignment="1">
      <alignment horizontal="left" wrapText="1"/>
    </xf>
    <xf numFmtId="3" fontId="5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172" fontId="50" fillId="0" borderId="2" xfId="15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top" wrapText="1"/>
    </xf>
    <xf numFmtId="172" fontId="0" fillId="0" borderId="2" xfId="15" applyNumberFormat="1" applyFont="1" applyBorder="1" applyAlignment="1">
      <alignment vertical="top" wrapText="1"/>
    </xf>
    <xf numFmtId="0" fontId="5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top" wrapText="1"/>
    </xf>
    <xf numFmtId="0" fontId="61" fillId="0" borderId="2" xfId="0" applyFont="1" applyBorder="1" applyAlignment="1">
      <alignment/>
    </xf>
    <xf numFmtId="0" fontId="61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center" wrapText="1"/>
    </xf>
    <xf numFmtId="0" fontId="61" fillId="0" borderId="1" xfId="0" applyFont="1" applyBorder="1" applyAlignment="1">
      <alignment/>
    </xf>
    <xf numFmtId="3" fontId="57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1" fillId="0" borderId="2" xfId="0" applyFont="1" applyBorder="1" applyAlignment="1">
      <alignment horizontal="left" wrapText="1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55" fillId="2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left" wrapText="1"/>
    </xf>
    <xf numFmtId="3" fontId="50" fillId="2" borderId="2" xfId="0" applyNumberFormat="1" applyFont="1" applyFill="1" applyBorder="1" applyAlignment="1">
      <alignment wrapText="1"/>
    </xf>
    <xf numFmtId="0" fontId="57" fillId="0" borderId="2" xfId="0" applyFont="1" applyBorder="1" applyAlignment="1">
      <alignment horizontal="left" wrapText="1"/>
    </xf>
    <xf numFmtId="3" fontId="57" fillId="0" borderId="2" xfId="0" applyNumberFormat="1" applyFont="1" applyBorder="1" applyAlignment="1">
      <alignment horizontal="right" vertical="top" wrapText="1"/>
    </xf>
    <xf numFmtId="0" fontId="6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50" fillId="0" borderId="1" xfId="0" applyFont="1" applyBorder="1" applyAlignment="1">
      <alignment/>
    </xf>
    <xf numFmtId="0" fontId="50" fillId="0" borderId="1" xfId="21" applyFont="1" applyFill="1" applyBorder="1" applyAlignment="1">
      <alignment horizontal="center"/>
      <protection/>
    </xf>
    <xf numFmtId="0" fontId="52" fillId="0" borderId="6" xfId="21" applyFont="1" applyBorder="1" applyAlignment="1">
      <alignment vertical="top" wrapText="1"/>
      <protection/>
    </xf>
    <xf numFmtId="0" fontId="52" fillId="0" borderId="3" xfId="21" applyFont="1" applyBorder="1" applyAlignment="1">
      <alignment vertical="top" wrapText="1"/>
      <protection/>
    </xf>
    <xf numFmtId="0" fontId="0" fillId="0" borderId="1" xfId="21" applyFont="1" applyFill="1" applyBorder="1" applyAlignment="1">
      <alignment horizontal="center"/>
      <protection/>
    </xf>
    <xf numFmtId="3" fontId="64" fillId="0" borderId="2" xfId="21" applyNumberFormat="1" applyFont="1" applyFill="1" applyBorder="1">
      <alignment/>
      <protection/>
    </xf>
    <xf numFmtId="3" fontId="65" fillId="0" borderId="2" xfId="21" applyNumberFormat="1" applyFont="1" applyFill="1" applyBorder="1">
      <alignment/>
      <protection/>
    </xf>
    <xf numFmtId="3" fontId="64" fillId="0" borderId="2" xfId="21" applyNumberFormat="1" applyFont="1" applyFill="1" applyBorder="1" applyAlignment="1">
      <alignment horizontal="right"/>
      <protection/>
    </xf>
    <xf numFmtId="3" fontId="52" fillId="0" borderId="2" xfId="0" applyNumberFormat="1" applyFont="1" applyBorder="1" applyAlignment="1">
      <alignment wrapText="1"/>
    </xf>
    <xf numFmtId="3" fontId="55" fillId="0" borderId="2" xfId="0" applyNumberFormat="1" applyFont="1" applyBorder="1" applyAlignment="1">
      <alignment wrapText="1"/>
    </xf>
    <xf numFmtId="3" fontId="56" fillId="0" borderId="2" xfId="0" applyNumberFormat="1" applyFont="1" applyBorder="1" applyAlignment="1">
      <alignment wrapText="1"/>
    </xf>
    <xf numFmtId="3" fontId="50" fillId="0" borderId="2" xfId="0" applyNumberFormat="1" applyFont="1" applyBorder="1" applyAlignment="1">
      <alignment horizontal="right" wrapText="1"/>
    </xf>
    <xf numFmtId="0" fontId="64" fillId="0" borderId="0" xfId="21" applyFont="1" applyAlignment="1">
      <alignment horizontal="center" vertical="center"/>
      <protection/>
    </xf>
    <xf numFmtId="38" fontId="68" fillId="0" borderId="0" xfId="0" applyNumberFormat="1" applyFont="1" applyFill="1" applyAlignment="1">
      <alignment/>
    </xf>
    <xf numFmtId="0" fontId="64" fillId="0" borderId="0" xfId="21" applyNumberFormat="1" applyFont="1" applyFill="1" applyAlignment="1">
      <alignment horizontal="left"/>
      <protection/>
    </xf>
    <xf numFmtId="38" fontId="50" fillId="0" borderId="0" xfId="21" applyNumberFormat="1" applyFont="1" applyFill="1" applyAlignment="1">
      <alignment/>
      <protection/>
    </xf>
    <xf numFmtId="0" fontId="0" fillId="0" borderId="0" xfId="21" applyNumberFormat="1" applyFont="1" applyFill="1" applyAlignment="1">
      <alignment horizontal="left"/>
      <protection/>
    </xf>
    <xf numFmtId="38" fontId="50" fillId="0" borderId="0" xfId="21" applyNumberFormat="1" applyFont="1" applyFill="1" applyAlignment="1">
      <alignment horizontal="left"/>
      <protection/>
    </xf>
    <xf numFmtId="38" fontId="64" fillId="0" borderId="0" xfId="0" applyNumberFormat="1" applyFont="1" applyFill="1" applyAlignment="1">
      <alignment horizontal="right"/>
    </xf>
    <xf numFmtId="38" fontId="64" fillId="0" borderId="0" xfId="21" applyNumberFormat="1" applyFont="1" applyFill="1">
      <alignment/>
      <protection/>
    </xf>
    <xf numFmtId="38" fontId="64" fillId="0" borderId="0" xfId="21" applyNumberFormat="1" applyFont="1" applyFill="1" applyAlignment="1">
      <alignment horizontal="left"/>
      <protection/>
    </xf>
    <xf numFmtId="38" fontId="64" fillId="0" borderId="0" xfId="21" applyNumberFormat="1" applyFont="1" applyFill="1" applyAlignment="1">
      <alignment horizontal="right"/>
      <protection/>
    </xf>
    <xf numFmtId="0" fontId="64" fillId="0" borderId="0" xfId="21" applyFont="1">
      <alignment/>
      <protection/>
    </xf>
    <xf numFmtId="3" fontId="64" fillId="0" borderId="0" xfId="21" applyNumberFormat="1" applyFont="1">
      <alignment/>
      <protection/>
    </xf>
    <xf numFmtId="0" fontId="64" fillId="0" borderId="0" xfId="21" applyFont="1" applyAlignment="1">
      <alignment horizontal="right"/>
      <protection/>
    </xf>
    <xf numFmtId="0" fontId="70" fillId="0" borderId="0" xfId="21" applyFont="1">
      <alignment/>
      <protection/>
    </xf>
    <xf numFmtId="0" fontId="50" fillId="0" borderId="0" xfId="21" applyFont="1">
      <alignment/>
      <protection/>
    </xf>
    <xf numFmtId="0" fontId="50" fillId="0" borderId="0" xfId="22" applyFont="1" applyBorder="1" applyAlignment="1">
      <alignment vertical="center"/>
      <protection/>
    </xf>
    <xf numFmtId="0" fontId="50" fillId="0" borderId="0" xfId="21" applyFont="1" applyAlignment="1">
      <alignment/>
      <protection/>
    </xf>
    <xf numFmtId="0" fontId="50" fillId="0" borderId="0" xfId="21" applyFont="1" applyAlignment="1">
      <alignment horizontal="right"/>
      <protection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4" xfId="0" applyFont="1" applyBorder="1" applyAlignment="1">
      <alignment/>
    </xf>
    <xf numFmtId="3" fontId="5" fillId="0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23" applyFont="1" applyBorder="1" applyAlignment="1">
      <alignment horizontal="center" vertical="center" wrapText="1"/>
      <protection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3" fontId="5" fillId="0" borderId="2" xfId="21" applyNumberFormat="1" applyFont="1" applyBorder="1">
      <alignment/>
      <protection/>
    </xf>
    <xf numFmtId="0" fontId="5" fillId="0" borderId="2" xfId="21" applyFont="1" applyBorder="1" applyAlignment="1">
      <alignment vertical="top" wrapText="1"/>
      <protection/>
    </xf>
    <xf numFmtId="3" fontId="5" fillId="0" borderId="2" xfId="21" applyNumberFormat="1" applyFont="1" applyBorder="1" applyAlignment="1">
      <alignment horizontal="center"/>
      <protection/>
    </xf>
    <xf numFmtId="3" fontId="11" fillId="0" borderId="2" xfId="21" applyNumberFormat="1" applyFont="1" applyBorder="1">
      <alignment/>
      <protection/>
    </xf>
    <xf numFmtId="0" fontId="5" fillId="0" borderId="2" xfId="21" applyFont="1" applyBorder="1" applyAlignment="1">
      <alignment vertical="top" wrapText="1"/>
      <protection/>
    </xf>
    <xf numFmtId="3" fontId="5" fillId="0" borderId="7" xfId="21" applyNumberFormat="1" applyFont="1" applyBorder="1">
      <alignment/>
      <protection/>
    </xf>
    <xf numFmtId="0" fontId="5" fillId="0" borderId="2" xfId="21" applyFont="1" applyBorder="1" applyAlignment="1">
      <alignment horizontal="left"/>
      <protection/>
    </xf>
    <xf numFmtId="0" fontId="5" fillId="0" borderId="2" xfId="21" applyFont="1" applyBorder="1" applyAlignment="1">
      <alignment horizontal="center"/>
      <protection/>
    </xf>
    <xf numFmtId="0" fontId="5" fillId="0" borderId="2" xfId="21" applyFont="1" applyBorder="1">
      <alignment/>
      <protection/>
    </xf>
    <xf numFmtId="3" fontId="5" fillId="0" borderId="2" xfId="21" applyNumberFormat="1" applyFont="1" applyBorder="1" applyAlignment="1">
      <alignment horizontal="right"/>
      <protection/>
    </xf>
    <xf numFmtId="0" fontId="5" fillId="0" borderId="2" xfId="21" applyFont="1" applyBorder="1" applyAlignment="1">
      <alignment horizontal="center" vertical="top" wrapText="1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vertical="top" wrapText="1"/>
      <protection/>
    </xf>
    <xf numFmtId="0" fontId="5" fillId="0" borderId="7" xfId="21" applyFont="1" applyBorder="1">
      <alignment/>
      <protection/>
    </xf>
    <xf numFmtId="0" fontId="5" fillId="0" borderId="2" xfId="21" applyFont="1" applyBorder="1" applyAlignment="1">
      <alignment horizontal="right"/>
      <protection/>
    </xf>
    <xf numFmtId="3" fontId="5" fillId="0" borderId="2" xfId="21" applyNumberFormat="1" applyFont="1" applyBorder="1">
      <alignment/>
      <protection/>
    </xf>
    <xf numFmtId="3" fontId="5" fillId="0" borderId="7" xfId="21" applyNumberFormat="1" applyFont="1" applyBorder="1">
      <alignment/>
      <protection/>
    </xf>
    <xf numFmtId="0" fontId="5" fillId="0" borderId="7" xfId="21" applyFont="1" applyBorder="1">
      <alignment/>
      <protection/>
    </xf>
    <xf numFmtId="0" fontId="46" fillId="0" borderId="0" xfId="0" applyFont="1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left"/>
      <protection/>
    </xf>
    <xf numFmtId="0" fontId="5" fillId="0" borderId="2" xfId="21" applyFont="1" applyBorder="1" applyAlignment="1">
      <alignment horizontal="center"/>
      <protection/>
    </xf>
    <xf numFmtId="0" fontId="5" fillId="0" borderId="2" xfId="21" applyFont="1" applyBorder="1">
      <alignment/>
      <protection/>
    </xf>
    <xf numFmtId="0" fontId="13" fillId="0" borderId="6" xfId="21" applyFont="1" applyBorder="1" applyAlignment="1">
      <alignment vertical="top" wrapText="1"/>
      <protection/>
    </xf>
    <xf numFmtId="0" fontId="5" fillId="0" borderId="2" xfId="0" applyFont="1" applyBorder="1" applyAlignment="1">
      <alignment/>
    </xf>
    <xf numFmtId="0" fontId="11" fillId="0" borderId="2" xfId="0" applyFont="1" applyBorder="1" applyAlignment="1">
      <alignment/>
    </xf>
    <xf numFmtId="172" fontId="5" fillId="0" borderId="1" xfId="15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72" fontId="11" fillId="0" borderId="2" xfId="15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14" fillId="0" borderId="1" xfId="21" applyFont="1" applyBorder="1" applyAlignment="1">
      <alignment horizontal="center" vertical="center" wrapText="1"/>
      <protection/>
    </xf>
    <xf numFmtId="0" fontId="14" fillId="0" borderId="6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38" fontId="28" fillId="0" borderId="0" xfId="21" applyNumberFormat="1" applyFont="1" applyFill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4" fillId="0" borderId="6" xfId="21" applyFont="1" applyFill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5" fillId="0" borderId="8" xfId="21" applyFont="1" applyFill="1" applyBorder="1" applyAlignment="1">
      <alignment horizontal="center" vertical="center" wrapText="1"/>
      <protection/>
    </xf>
    <xf numFmtId="3" fontId="6" fillId="0" borderId="1" xfId="0" applyNumberFormat="1" applyFont="1" applyBorder="1" applyAlignment="1">
      <alignment/>
    </xf>
    <xf numFmtId="0" fontId="8" fillId="0" borderId="3" xfId="22" applyFont="1" applyBorder="1" applyAlignment="1">
      <alignment horizontal="left" vertical="center"/>
      <protection/>
    </xf>
    <xf numFmtId="0" fontId="14" fillId="0" borderId="2" xfId="22" applyFont="1" applyBorder="1" applyAlignment="1">
      <alignment vertical="center"/>
      <protection/>
    </xf>
    <xf numFmtId="38" fontId="6" fillId="0" borderId="0" xfId="22" applyNumberFormat="1" applyFont="1" applyFill="1" applyAlignment="1">
      <alignment horizontal="center"/>
      <protection/>
    </xf>
    <xf numFmtId="0" fontId="6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15" fillId="0" borderId="1" xfId="22" applyFont="1" applyBorder="1" applyAlignment="1">
      <alignment horizontal="left" vertical="center"/>
      <protection/>
    </xf>
    <xf numFmtId="0" fontId="15" fillId="0" borderId="6" xfId="22" applyFont="1" applyBorder="1" applyAlignment="1">
      <alignment horizontal="left" vertical="center"/>
      <protection/>
    </xf>
    <xf numFmtId="0" fontId="15" fillId="0" borderId="3" xfId="22" applyFont="1" applyBorder="1" applyAlignment="1">
      <alignment horizontal="left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5" fillId="0" borderId="6" xfId="21" applyFont="1" applyBorder="1" applyAlignment="1">
      <alignment vertical="center" wrapText="1"/>
      <protection/>
    </xf>
    <xf numFmtId="0" fontId="15" fillId="0" borderId="3" xfId="21" applyFont="1" applyBorder="1" applyAlignment="1">
      <alignment vertical="center" wrapText="1"/>
      <protection/>
    </xf>
    <xf numFmtId="0" fontId="6" fillId="0" borderId="1" xfId="22" applyFont="1" applyBorder="1" applyAlignment="1">
      <alignment vertical="center"/>
      <protection/>
    </xf>
    <xf numFmtId="37" fontId="16" fillId="0" borderId="18" xfId="22" applyNumberFormat="1" applyFont="1" applyBorder="1" applyAlignment="1">
      <alignment horizontal="center" vertical="center" wrapText="1"/>
      <protection/>
    </xf>
    <xf numFmtId="37" fontId="16" fillId="0" borderId="4" xfId="22" applyNumberFormat="1" applyFont="1" applyBorder="1" applyAlignment="1">
      <alignment horizontal="center" vertical="center" wrapText="1"/>
      <protection/>
    </xf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21" applyFont="1" applyBorder="1" applyAlignment="1">
      <alignment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32" fillId="0" borderId="18" xfId="22" applyFont="1" applyBorder="1" applyAlignment="1">
      <alignment horizontal="center" vertical="center" wrapText="1"/>
      <protection/>
    </xf>
    <xf numFmtId="0" fontId="32" fillId="0" borderId="4" xfId="22" applyFont="1" applyBorder="1" applyAlignment="1">
      <alignment horizontal="center" vertical="center" wrapText="1"/>
      <protection/>
    </xf>
    <xf numFmtId="0" fontId="17" fillId="0" borderId="19" xfId="22" applyFont="1" applyBorder="1" applyAlignment="1">
      <alignment horizontal="center" vertical="center"/>
      <protection/>
    </xf>
    <xf numFmtId="0" fontId="17" fillId="0" borderId="20" xfId="22" applyFont="1" applyBorder="1" applyAlignment="1">
      <alignment horizontal="center" vertical="center"/>
      <protection/>
    </xf>
    <xf numFmtId="0" fontId="16" fillId="0" borderId="18" xfId="22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18" xfId="22" applyFont="1" applyBorder="1" applyAlignment="1">
      <alignment horizontal="center" vertical="center"/>
      <protection/>
    </xf>
    <xf numFmtId="0" fontId="16" fillId="0" borderId="4" xfId="22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38" fontId="52" fillId="0" borderId="0" xfId="22" applyNumberFormat="1" applyFont="1" applyFill="1" applyAlignment="1">
      <alignment/>
      <protection/>
    </xf>
    <xf numFmtId="38" fontId="55" fillId="0" borderId="0" xfId="22" applyNumberFormat="1" applyFont="1" applyFill="1" applyAlignment="1">
      <alignment horizontal="right"/>
      <protection/>
    </xf>
    <xf numFmtId="38" fontId="72" fillId="0" borderId="0" xfId="0" applyNumberFormat="1" applyFont="1" applyFill="1" applyAlignment="1">
      <alignment/>
    </xf>
    <xf numFmtId="0" fontId="50" fillId="0" borderId="2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8" fillId="0" borderId="1" xfId="21" applyFont="1" applyFill="1" applyBorder="1">
      <alignment/>
      <protection/>
    </xf>
    <xf numFmtId="0" fontId="50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73" fillId="0" borderId="6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3" fontId="56" fillId="0" borderId="21" xfId="0" applyNumberFormat="1" applyFont="1" applyFill="1" applyBorder="1" applyAlignment="1">
      <alignment horizontal="center" vertical="center" wrapText="1"/>
    </xf>
    <xf numFmtId="3" fontId="0" fillId="0" borderId="14" xfId="21" applyNumberFormat="1" applyFont="1" applyFill="1" applyBorder="1" applyAlignment="1">
      <alignment horizontal="center"/>
      <protection/>
    </xf>
    <xf numFmtId="0" fontId="16" fillId="0" borderId="23" xfId="22" applyFont="1" applyBorder="1" applyAlignment="1">
      <alignment horizontal="center" vertical="center"/>
      <protection/>
    </xf>
    <xf numFmtId="0" fontId="16" fillId="0" borderId="7" xfId="22" applyFont="1" applyBorder="1" applyAlignment="1">
      <alignment horizontal="center" vertical="center" textRotation="180"/>
      <protection/>
    </xf>
    <xf numFmtId="0" fontId="16" fillId="0" borderId="4" xfId="22" applyFont="1" applyBorder="1" applyAlignment="1">
      <alignment horizontal="center" vertical="center" textRotation="180"/>
      <protection/>
    </xf>
    <xf numFmtId="3" fontId="0" fillId="0" borderId="14" xfId="21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0" fillId="0" borderId="6" xfId="21" applyFont="1" applyFill="1" applyBorder="1" applyAlignment="1">
      <alignment horizontal="center"/>
      <protection/>
    </xf>
    <xf numFmtId="0" fontId="61" fillId="0" borderId="6" xfId="21" applyFont="1" applyFill="1" applyBorder="1" applyAlignment="1">
      <alignment horizontal="center"/>
      <protection/>
    </xf>
    <xf numFmtId="3" fontId="50" fillId="0" borderId="2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center"/>
      <protection/>
    </xf>
    <xf numFmtId="3" fontId="50" fillId="0" borderId="0" xfId="0" applyNumberFormat="1" applyFont="1" applyFill="1" applyAlignment="1">
      <alignment horizontal="right"/>
    </xf>
    <xf numFmtId="0" fontId="53" fillId="0" borderId="3" xfId="21" applyFont="1" applyFill="1" applyBorder="1">
      <alignment/>
      <protection/>
    </xf>
    <xf numFmtId="0" fontId="53" fillId="0" borderId="2" xfId="21" applyFont="1" applyFill="1" applyBorder="1">
      <alignment/>
      <protection/>
    </xf>
    <xf numFmtId="0" fontId="50" fillId="0" borderId="10" xfId="21" applyFont="1" applyFill="1" applyBorder="1" applyAlignment="1">
      <alignment horizontal="center"/>
      <protection/>
    </xf>
    <xf numFmtId="3" fontId="0" fillId="0" borderId="21" xfId="21" applyNumberFormat="1" applyFont="1" applyFill="1" applyBorder="1" applyAlignment="1">
      <alignment horizontal="right"/>
      <protection/>
    </xf>
    <xf numFmtId="3" fontId="0" fillId="0" borderId="21" xfId="21" applyNumberFormat="1" applyFont="1" applyFill="1" applyBorder="1" applyAlignment="1">
      <alignment horizontal="center"/>
      <protection/>
    </xf>
    <xf numFmtId="0" fontId="53" fillId="0" borderId="12" xfId="21" applyFont="1" applyFill="1" applyBorder="1">
      <alignment/>
      <protection/>
    </xf>
    <xf numFmtId="0" fontId="53" fillId="0" borderId="5" xfId="21" applyFont="1" applyFill="1" applyBorder="1">
      <alignment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4" xfId="2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53" fillId="0" borderId="14" xfId="21" applyFont="1" applyFill="1" applyBorder="1">
      <alignment/>
      <protection/>
    </xf>
    <xf numFmtId="0" fontId="0" fillId="0" borderId="4" xfId="21" applyFont="1" applyFill="1" applyBorder="1">
      <alignment/>
      <protection/>
    </xf>
    <xf numFmtId="0" fontId="0" fillId="0" borderId="13" xfId="21" applyFont="1" applyFill="1" applyBorder="1">
      <alignment/>
      <protection/>
    </xf>
    <xf numFmtId="3" fontId="50" fillId="0" borderId="2" xfId="21" applyNumberFormat="1" applyFont="1" applyFill="1" applyBorder="1">
      <alignment/>
      <protection/>
    </xf>
    <xf numFmtId="3" fontId="0" fillId="0" borderId="6" xfId="21" applyNumberFormat="1" applyFont="1" applyFill="1" applyBorder="1" applyAlignment="1">
      <alignment horizontal="right"/>
      <protection/>
    </xf>
    <xf numFmtId="3" fontId="0" fillId="0" borderId="6" xfId="21" applyNumberFormat="1" applyFont="1" applyFill="1" applyBorder="1" applyAlignment="1">
      <alignment horizontal="center"/>
      <protection/>
    </xf>
    <xf numFmtId="0" fontId="0" fillId="0" borderId="16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3" fontId="0" fillId="0" borderId="4" xfId="21" applyNumberFormat="1" applyFont="1" applyFill="1" applyBorder="1" applyAlignment="1">
      <alignment horizontal="center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14" fillId="0" borderId="21" xfId="22" applyNumberFormat="1" applyFont="1" applyFill="1" applyBorder="1" applyAlignment="1">
      <alignment horizontal="center"/>
      <protection/>
    </xf>
    <xf numFmtId="0" fontId="16" fillId="0" borderId="24" xfId="22" applyFont="1" applyBorder="1" applyAlignment="1">
      <alignment horizontal="center" vertical="center"/>
      <protection/>
    </xf>
    <xf numFmtId="3" fontId="0" fillId="0" borderId="4" xfId="21" applyNumberFormat="1" applyFont="1" applyFill="1" applyBorder="1" applyAlignment="1">
      <alignment horizontal="right"/>
      <protection/>
    </xf>
    <xf numFmtId="0" fontId="74" fillId="0" borderId="12" xfId="21" applyFont="1" applyFill="1" applyBorder="1">
      <alignment/>
      <protection/>
    </xf>
    <xf numFmtId="0" fontId="74" fillId="0" borderId="4" xfId="21" applyFont="1" applyFill="1" applyBorder="1">
      <alignment/>
      <protection/>
    </xf>
    <xf numFmtId="0" fontId="50" fillId="0" borderId="2" xfId="21" applyFont="1" applyFill="1" applyBorder="1" applyAlignment="1">
      <alignment horizontal="center"/>
      <protection/>
    </xf>
    <xf numFmtId="0" fontId="58" fillId="0" borderId="2" xfId="21" applyFont="1" applyFill="1" applyBorder="1">
      <alignment/>
      <protection/>
    </xf>
    <xf numFmtId="0" fontId="0" fillId="0" borderId="25" xfId="21" applyFont="1" applyFill="1" applyBorder="1">
      <alignment/>
      <protection/>
    </xf>
    <xf numFmtId="0" fontId="0" fillId="0" borderId="6" xfId="21" applyFont="1" applyFill="1" applyBorder="1">
      <alignment/>
      <protection/>
    </xf>
    <xf numFmtId="3" fontId="0" fillId="0" borderId="26" xfId="21" applyNumberFormat="1" applyFont="1" applyFill="1" applyBorder="1" applyAlignment="1">
      <alignment horizontal="right"/>
      <protection/>
    </xf>
    <xf numFmtId="3" fontId="0" fillId="0" borderId="26" xfId="21" applyNumberFormat="1" applyFont="1" applyFill="1" applyBorder="1" applyAlignment="1">
      <alignment horizontal="center"/>
      <protection/>
    </xf>
    <xf numFmtId="0" fontId="53" fillId="0" borderId="27" xfId="21" applyFont="1" applyFill="1" applyBorder="1">
      <alignment/>
      <protection/>
    </xf>
    <xf numFmtId="0" fontId="0" fillId="0" borderId="16" xfId="21" applyFont="1" applyFill="1" applyBorder="1" applyAlignment="1">
      <alignment horizontal="center"/>
      <protection/>
    </xf>
    <xf numFmtId="3" fontId="0" fillId="0" borderId="16" xfId="21" applyNumberFormat="1" applyFont="1" applyFill="1" applyBorder="1" applyAlignment="1">
      <alignment horizontal="right"/>
      <protection/>
    </xf>
    <xf numFmtId="3" fontId="0" fillId="0" borderId="16" xfId="21" applyNumberFormat="1" applyFont="1" applyFill="1" applyBorder="1" applyAlignment="1">
      <alignment horizontal="center"/>
      <protection/>
    </xf>
    <xf numFmtId="0" fontId="53" fillId="0" borderId="16" xfId="21" applyFont="1" applyFill="1" applyBorder="1">
      <alignment/>
      <protection/>
    </xf>
    <xf numFmtId="3" fontId="0" fillId="0" borderId="2" xfId="21" applyNumberFormat="1" applyFont="1" applyFill="1" applyBorder="1" applyAlignment="1">
      <alignment horizontal="right"/>
      <protection/>
    </xf>
    <xf numFmtId="0" fontId="0" fillId="0" borderId="2" xfId="21" applyFont="1" applyFill="1" applyBorder="1">
      <alignment/>
      <protection/>
    </xf>
    <xf numFmtId="3" fontId="0" fillId="0" borderId="28" xfId="21" applyNumberFormat="1" applyFont="1" applyFill="1" applyBorder="1" applyAlignment="1">
      <alignment horizontal="right"/>
      <protection/>
    </xf>
    <xf numFmtId="0" fontId="0" fillId="0" borderId="29" xfId="21" applyFont="1" applyFill="1" applyBorder="1">
      <alignment/>
      <protection/>
    </xf>
    <xf numFmtId="3" fontId="0" fillId="0" borderId="30" xfId="21" applyNumberFormat="1" applyFont="1" applyFill="1" applyBorder="1" applyAlignment="1">
      <alignment horizontal="right"/>
      <protection/>
    </xf>
    <xf numFmtId="0" fontId="0" fillId="0" borderId="31" xfId="21" applyFont="1" applyFill="1" applyBorder="1">
      <alignment/>
      <protection/>
    </xf>
    <xf numFmtId="0" fontId="0" fillId="0" borderId="32" xfId="21" applyFont="1" applyFill="1" applyBorder="1">
      <alignment/>
      <protection/>
    </xf>
    <xf numFmtId="0" fontId="53" fillId="0" borderId="13" xfId="21" applyFont="1" applyFill="1" applyBorder="1">
      <alignment/>
      <protection/>
    </xf>
    <xf numFmtId="0" fontId="61" fillId="0" borderId="17" xfId="21" applyFont="1" applyFill="1" applyBorder="1" applyAlignment="1">
      <alignment horizontal="center"/>
      <protection/>
    </xf>
    <xf numFmtId="3" fontId="0" fillId="0" borderId="22" xfId="21" applyNumberFormat="1" applyFont="1" applyFill="1" applyBorder="1" applyAlignment="1">
      <alignment horizontal="right"/>
      <protection/>
    </xf>
    <xf numFmtId="0" fontId="74" fillId="0" borderId="22" xfId="21" applyFont="1" applyFill="1" applyBorder="1">
      <alignment/>
      <protection/>
    </xf>
    <xf numFmtId="0" fontId="75" fillId="0" borderId="4" xfId="21" applyFont="1" applyFill="1" applyBorder="1" applyAlignment="1">
      <alignment horizontal="right"/>
      <protection/>
    </xf>
    <xf numFmtId="0" fontId="61" fillId="0" borderId="0" xfId="0" applyFont="1" applyFill="1" applyAlignment="1">
      <alignment/>
    </xf>
    <xf numFmtId="0" fontId="61" fillId="0" borderId="21" xfId="21" applyFont="1" applyFill="1" applyBorder="1" applyAlignment="1">
      <alignment horizontal="center"/>
      <protection/>
    </xf>
    <xf numFmtId="0" fontId="0" fillId="0" borderId="1" xfId="21" applyFont="1" applyFill="1" applyBorder="1">
      <alignment/>
      <protection/>
    </xf>
    <xf numFmtId="3" fontId="0" fillId="0" borderId="28" xfId="21" applyNumberFormat="1" applyFont="1" applyFill="1" applyBorder="1" applyAlignment="1">
      <alignment horizontal="center"/>
      <protection/>
    </xf>
    <xf numFmtId="3" fontId="0" fillId="0" borderId="13" xfId="21" applyNumberFormat="1" applyFont="1" applyFill="1" applyBorder="1" applyAlignment="1">
      <alignment horizontal="right"/>
      <protection/>
    </xf>
    <xf numFmtId="3" fontId="0" fillId="0" borderId="13" xfId="21" applyNumberFormat="1" applyFont="1" applyFill="1" applyBorder="1" applyAlignment="1">
      <alignment horizontal="center"/>
      <protection/>
    </xf>
    <xf numFmtId="0" fontId="0" fillId="0" borderId="5" xfId="21" applyFont="1" applyFill="1" applyBorder="1">
      <alignment/>
      <protection/>
    </xf>
    <xf numFmtId="0" fontId="74" fillId="0" borderId="14" xfId="21" applyFont="1" applyFill="1" applyBorder="1">
      <alignment/>
      <protection/>
    </xf>
    <xf numFmtId="0" fontId="74" fillId="0" borderId="14" xfId="2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horizontal="justify" vertical="top" wrapText="1"/>
    </xf>
    <xf numFmtId="0" fontId="52" fillId="0" borderId="14" xfId="21" applyFont="1" applyFill="1" applyBorder="1">
      <alignment/>
      <protection/>
    </xf>
    <xf numFmtId="0" fontId="50" fillId="0" borderId="0" xfId="0" applyFont="1" applyFill="1" applyAlignment="1">
      <alignment/>
    </xf>
    <xf numFmtId="0" fontId="0" fillId="0" borderId="13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justify" vertical="top" wrapText="1"/>
    </xf>
    <xf numFmtId="0" fontId="50" fillId="0" borderId="2" xfId="0" applyFont="1" applyFill="1" applyBorder="1" applyAlignment="1">
      <alignment horizontal="justify" vertical="top" wrapText="1"/>
    </xf>
    <xf numFmtId="0" fontId="50" fillId="0" borderId="2" xfId="21" applyFont="1" applyFill="1" applyBorder="1">
      <alignment/>
      <protection/>
    </xf>
    <xf numFmtId="3" fontId="50" fillId="0" borderId="2" xfId="21" applyNumberFormat="1" applyFont="1" applyFill="1" applyBorder="1" applyAlignment="1">
      <alignment horizontal="center"/>
      <protection/>
    </xf>
    <xf numFmtId="0" fontId="52" fillId="0" borderId="2" xfId="21" applyFont="1" applyFill="1" applyBorder="1">
      <alignment/>
      <protection/>
    </xf>
    <xf numFmtId="0" fontId="50" fillId="0" borderId="5" xfId="21" applyFont="1" applyFill="1" applyBorder="1" applyAlignment="1">
      <alignment horizontal="center"/>
      <protection/>
    </xf>
    <xf numFmtId="0" fontId="58" fillId="0" borderId="33" xfId="21" applyFont="1" applyFill="1" applyBorder="1">
      <alignment/>
      <protection/>
    </xf>
    <xf numFmtId="0" fontId="0" fillId="0" borderId="21" xfId="21" applyFont="1" applyFill="1" applyBorder="1">
      <alignment/>
      <protection/>
    </xf>
    <xf numFmtId="0" fontId="0" fillId="0" borderId="34" xfId="21" applyFont="1" applyFill="1" applyBorder="1">
      <alignment/>
      <protection/>
    </xf>
    <xf numFmtId="3" fontId="0" fillId="0" borderId="34" xfId="21" applyNumberFormat="1" applyFont="1" applyFill="1" applyBorder="1" applyAlignment="1">
      <alignment horizontal="right"/>
      <protection/>
    </xf>
    <xf numFmtId="3" fontId="0" fillId="0" borderId="34" xfId="21" applyNumberFormat="1" applyFont="1" applyFill="1" applyBorder="1" applyAlignment="1">
      <alignment horizontal="center"/>
      <protection/>
    </xf>
    <xf numFmtId="0" fontId="53" fillId="0" borderId="35" xfId="21" applyFont="1" applyFill="1" applyBorder="1">
      <alignment/>
      <protection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justify" vertical="top" wrapText="1"/>
    </xf>
    <xf numFmtId="0" fontId="74" fillId="0" borderId="13" xfId="2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center" vertical="top" wrapText="1"/>
    </xf>
    <xf numFmtId="3" fontId="0" fillId="0" borderId="36" xfId="21" applyNumberFormat="1" applyFont="1" applyFill="1" applyBorder="1" applyAlignment="1">
      <alignment horizontal="right"/>
      <protection/>
    </xf>
    <xf numFmtId="0" fontId="51" fillId="0" borderId="16" xfId="21" applyFont="1" applyFill="1" applyBorder="1" applyAlignment="1">
      <alignment horizontal="right"/>
      <protection/>
    </xf>
    <xf numFmtId="0" fontId="51" fillId="0" borderId="14" xfId="21" applyFont="1" applyFill="1" applyBorder="1" applyAlignment="1">
      <alignment horizontal="right"/>
      <protection/>
    </xf>
    <xf numFmtId="0" fontId="51" fillId="0" borderId="13" xfId="2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horizontal="left" vertical="top" wrapText="1"/>
    </xf>
    <xf numFmtId="3" fontId="0" fillId="0" borderId="4" xfId="21" applyNumberFormat="1" applyFont="1" applyFill="1" applyBorder="1" applyAlignment="1">
      <alignment horizontal="right" vertical="center"/>
      <protection/>
    </xf>
    <xf numFmtId="3" fontId="0" fillId="0" borderId="36" xfId="21" applyNumberFormat="1" applyFont="1" applyFill="1" applyBorder="1" applyAlignment="1">
      <alignment horizontal="right" vertical="center"/>
      <protection/>
    </xf>
    <xf numFmtId="0" fontId="53" fillId="0" borderId="13" xfId="21" applyFont="1" applyFill="1" applyBorder="1" applyAlignment="1">
      <alignment horizontal="left" vertical="center"/>
      <protection/>
    </xf>
    <xf numFmtId="3" fontId="50" fillId="0" borderId="4" xfId="21" applyNumberFormat="1" applyFont="1" applyFill="1" applyBorder="1" applyAlignment="1">
      <alignment horizontal="center"/>
      <protection/>
    </xf>
    <xf numFmtId="0" fontId="50" fillId="0" borderId="4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horizontal="left" vertical="top" wrapText="1"/>
    </xf>
    <xf numFmtId="3" fontId="0" fillId="0" borderId="38" xfId="21" applyNumberFormat="1" applyFont="1" applyFill="1" applyBorder="1" applyAlignment="1">
      <alignment horizontal="center"/>
      <protection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justify" vertical="top" wrapText="1"/>
    </xf>
    <xf numFmtId="0" fontId="53" fillId="0" borderId="4" xfId="21" applyFont="1" applyFill="1" applyBorder="1">
      <alignment/>
      <protection/>
    </xf>
    <xf numFmtId="0" fontId="55" fillId="0" borderId="4" xfId="21" applyFont="1" applyFill="1" applyBorder="1">
      <alignment/>
      <protection/>
    </xf>
    <xf numFmtId="0" fontId="0" fillId="0" borderId="32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justify" vertical="top" wrapText="1"/>
    </xf>
    <xf numFmtId="0" fontId="52" fillId="0" borderId="32" xfId="21" applyFont="1" applyFill="1" applyBorder="1">
      <alignment/>
      <protection/>
    </xf>
    <xf numFmtId="0" fontId="0" fillId="0" borderId="13" xfId="0" applyFont="1" applyFill="1" applyBorder="1" applyAlignment="1">
      <alignment horizontal="left" vertical="center" wrapText="1"/>
    </xf>
    <xf numFmtId="3" fontId="0" fillId="0" borderId="14" xfId="21" applyNumberFormat="1" applyFont="1" applyFill="1" applyBorder="1" applyAlignment="1">
      <alignment horizontal="right" vertical="center"/>
      <protection/>
    </xf>
    <xf numFmtId="0" fontId="53" fillId="0" borderId="22" xfId="21" applyFont="1" applyFill="1" applyBorder="1" applyAlignment="1">
      <alignment horizontal="center" vertical="center"/>
      <protection/>
    </xf>
    <xf numFmtId="0" fontId="53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2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53" fillId="0" borderId="13" xfId="21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3" fontId="50" fillId="0" borderId="16" xfId="21" applyNumberFormat="1" applyFont="1" applyFill="1" applyBorder="1" applyAlignment="1">
      <alignment horizontal="right"/>
      <protection/>
    </xf>
    <xf numFmtId="0" fontId="0" fillId="0" borderId="26" xfId="21" applyFont="1" applyFill="1" applyBorder="1" applyAlignment="1">
      <alignment horizontal="center"/>
      <protection/>
    </xf>
    <xf numFmtId="0" fontId="53" fillId="0" borderId="28" xfId="21" applyFont="1" applyFill="1" applyBorder="1">
      <alignment/>
      <protection/>
    </xf>
    <xf numFmtId="3" fontId="0" fillId="0" borderId="16" xfId="21" applyNumberFormat="1" applyFont="1" applyFill="1" applyBorder="1" applyAlignment="1">
      <alignment horizontal="left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53" fillId="0" borderId="14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 wrapText="1"/>
    </xf>
    <xf numFmtId="0" fontId="53" fillId="0" borderId="0" xfId="21" applyFont="1" applyFill="1" applyBorder="1" applyAlignment="1">
      <alignment horizontal="center" vertical="center"/>
      <protection/>
    </xf>
    <xf numFmtId="0" fontId="57" fillId="0" borderId="14" xfId="21" applyFont="1" applyFill="1" applyBorder="1">
      <alignment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0" fontId="53" fillId="0" borderId="0" xfId="21" applyFont="1" applyFill="1" applyBorder="1">
      <alignment/>
      <protection/>
    </xf>
    <xf numFmtId="0" fontId="51" fillId="0" borderId="22" xfId="21" applyFont="1" applyFill="1" applyBorder="1" applyAlignment="1">
      <alignment horizontal="right"/>
      <protection/>
    </xf>
    <xf numFmtId="0" fontId="53" fillId="0" borderId="6" xfId="21" applyFont="1" applyFill="1" applyBorder="1">
      <alignment/>
      <protection/>
    </xf>
    <xf numFmtId="0" fontId="58" fillId="0" borderId="5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3" fontId="50" fillId="0" borderId="34" xfId="21" applyNumberFormat="1" applyFont="1" applyFill="1" applyBorder="1" applyAlignment="1">
      <alignment horizontal="right"/>
      <protection/>
    </xf>
    <xf numFmtId="3" fontId="50" fillId="0" borderId="28" xfId="21" applyNumberFormat="1" applyFont="1" applyFill="1" applyBorder="1" applyAlignment="1">
      <alignment horizontal="right"/>
      <protection/>
    </xf>
    <xf numFmtId="3" fontId="50" fillId="0" borderId="21" xfId="21" applyNumberFormat="1" applyFont="1" applyFill="1" applyBorder="1" applyAlignment="1">
      <alignment horizontal="right"/>
      <protection/>
    </xf>
    <xf numFmtId="0" fontId="53" fillId="0" borderId="34" xfId="21" applyFont="1" applyFill="1" applyBorder="1">
      <alignment/>
      <protection/>
    </xf>
    <xf numFmtId="0" fontId="0" fillId="0" borderId="14" xfId="0" applyFont="1" applyFill="1" applyBorder="1" applyAlignment="1">
      <alignment horizontal="right" vertical="top" wrapText="1"/>
    </xf>
    <xf numFmtId="3" fontId="0" fillId="0" borderId="30" xfId="21" applyNumberFormat="1" applyFont="1" applyFill="1" applyBorder="1" applyAlignment="1">
      <alignment horizontal="center"/>
      <protection/>
    </xf>
    <xf numFmtId="0" fontId="55" fillId="0" borderId="14" xfId="21" applyFont="1" applyFill="1" applyBorder="1" applyAlignment="1">
      <alignment horizontal="right"/>
      <protection/>
    </xf>
    <xf numFmtId="3" fontId="0" fillId="0" borderId="22" xfId="21" applyNumberFormat="1" applyFont="1" applyFill="1" applyBorder="1" applyAlignment="1">
      <alignment horizontal="center"/>
      <protection/>
    </xf>
    <xf numFmtId="17" fontId="55" fillId="0" borderId="14" xfId="21" applyNumberFormat="1" applyFont="1" applyFill="1" applyBorder="1" applyAlignment="1">
      <alignment horizontal="right"/>
      <protection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17" fontId="55" fillId="0" borderId="2" xfId="21" applyNumberFormat="1" applyFont="1" applyFill="1" applyBorder="1" applyAlignment="1">
      <alignment horizontal="center"/>
      <protection/>
    </xf>
    <xf numFmtId="17" fontId="55" fillId="0" borderId="2" xfId="21" applyNumberFormat="1" applyFont="1" applyFill="1" applyBorder="1" applyAlignment="1">
      <alignment horizontal="right"/>
      <protection/>
    </xf>
    <xf numFmtId="0" fontId="55" fillId="0" borderId="4" xfId="21" applyFont="1" applyFill="1" applyBorder="1" applyAlignment="1">
      <alignment horizontal="center"/>
      <protection/>
    </xf>
    <xf numFmtId="3" fontId="0" fillId="0" borderId="5" xfId="21" applyNumberFormat="1" applyFont="1" applyFill="1" applyBorder="1" applyAlignment="1">
      <alignment horizontal="right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justify" vertical="top" wrapText="1"/>
    </xf>
    <xf numFmtId="0" fontId="0" fillId="0" borderId="38" xfId="0" applyFont="1" applyFill="1" applyBorder="1" applyAlignment="1">
      <alignment horizontal="justify" vertical="top" wrapText="1"/>
    </xf>
    <xf numFmtId="0" fontId="53" fillId="0" borderId="38" xfId="21" applyFont="1" applyFill="1" applyBorder="1">
      <alignment/>
      <protection/>
    </xf>
    <xf numFmtId="0" fontId="0" fillId="0" borderId="39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left" vertical="center" wrapText="1"/>
    </xf>
    <xf numFmtId="3" fontId="0" fillId="0" borderId="30" xfId="21" applyNumberFormat="1" applyFont="1" applyFill="1" applyBorder="1" applyAlignment="1">
      <alignment horizontal="right" vertical="center"/>
      <protection/>
    </xf>
    <xf numFmtId="0" fontId="0" fillId="0" borderId="39" xfId="0" applyFont="1" applyFill="1" applyBorder="1" applyAlignment="1">
      <alignment horizontal="left" vertical="center" wrapText="1"/>
    </xf>
    <xf numFmtId="0" fontId="53" fillId="0" borderId="14" xfId="21" applyFont="1" applyFill="1" applyBorder="1" applyAlignment="1">
      <alignment horizontal="left" vertical="center"/>
      <protection/>
    </xf>
    <xf numFmtId="3" fontId="50" fillId="0" borderId="14" xfId="21" applyNumberFormat="1" applyFont="1" applyFill="1" applyBorder="1" applyAlignment="1">
      <alignment horizontal="center"/>
      <protection/>
    </xf>
    <xf numFmtId="0" fontId="50" fillId="0" borderId="16" xfId="21" applyFont="1" applyFill="1" applyBorder="1" applyAlignment="1">
      <alignment horizontal="center"/>
      <protection/>
    </xf>
    <xf numFmtId="0" fontId="58" fillId="0" borderId="38" xfId="21" applyFont="1" applyFill="1" applyBorder="1">
      <alignment/>
      <protection/>
    </xf>
    <xf numFmtId="0" fontId="58" fillId="0" borderId="4" xfId="21" applyFont="1" applyFill="1" applyBorder="1">
      <alignment/>
      <protection/>
    </xf>
    <xf numFmtId="0" fontId="0" fillId="0" borderId="16" xfId="0" applyFont="1" applyFill="1" applyBorder="1" applyAlignment="1">
      <alignment vertical="top" wrapText="1"/>
    </xf>
    <xf numFmtId="0" fontId="53" fillId="0" borderId="13" xfId="2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21" applyFont="1" applyFill="1" applyBorder="1">
      <alignment/>
      <protection/>
    </xf>
    <xf numFmtId="3" fontId="0" fillId="0" borderId="13" xfId="21" applyNumberFormat="1" applyFont="1" applyFill="1" applyBorder="1" applyAlignment="1">
      <alignment horizontal="right"/>
      <protection/>
    </xf>
    <xf numFmtId="3" fontId="0" fillId="0" borderId="13" xfId="21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3" fontId="0" fillId="0" borderId="40" xfId="21" applyNumberFormat="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left" vertical="center"/>
      <protection/>
    </xf>
    <xf numFmtId="0" fontId="74" fillId="0" borderId="13" xfId="21" applyFont="1" applyFill="1" applyBorder="1">
      <alignment/>
      <protection/>
    </xf>
    <xf numFmtId="3" fontId="50" fillId="0" borderId="13" xfId="21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3" fontId="50" fillId="0" borderId="14" xfId="21" applyNumberFormat="1" applyFont="1" applyFill="1" applyBorder="1" applyAlignment="1">
      <alignment horizontal="right"/>
      <protection/>
    </xf>
    <xf numFmtId="3" fontId="76" fillId="0" borderId="2" xfId="21" applyNumberFormat="1" applyFont="1" applyFill="1" applyBorder="1">
      <alignment/>
      <protection/>
    </xf>
    <xf numFmtId="0" fontId="50" fillId="0" borderId="17" xfId="21" applyFont="1" applyFill="1" applyBorder="1" applyAlignment="1">
      <alignment horizontal="center"/>
      <protection/>
    </xf>
    <xf numFmtId="3" fontId="56" fillId="0" borderId="14" xfId="21" applyNumberFormat="1" applyFont="1" applyFill="1" applyBorder="1" applyAlignment="1">
      <alignment horizontal="right"/>
      <protection/>
    </xf>
    <xf numFmtId="3" fontId="55" fillId="0" borderId="2" xfId="21" applyNumberFormat="1" applyFont="1" applyFill="1" applyBorder="1" applyAlignment="1">
      <alignment horizontal="center" vertical="center"/>
      <protection/>
    </xf>
    <xf numFmtId="3" fontId="50" fillId="0" borderId="32" xfId="21" applyNumberFormat="1" applyFont="1" applyFill="1" applyBorder="1" applyAlignment="1">
      <alignment horizontal="center" vertical="center"/>
      <protection/>
    </xf>
    <xf numFmtId="0" fontId="64" fillId="0" borderId="0" xfId="21" applyFont="1" applyFill="1" applyAlignment="1">
      <alignment horizontal="center" vertical="center"/>
      <protection/>
    </xf>
    <xf numFmtId="0" fontId="50" fillId="0" borderId="0" xfId="22" applyFont="1" applyFill="1" applyBorder="1" applyAlignment="1">
      <alignment vertical="center"/>
      <protection/>
    </xf>
    <xf numFmtId="0" fontId="50" fillId="0" borderId="0" xfId="21" applyFont="1" applyFill="1">
      <alignment/>
      <protection/>
    </xf>
    <xf numFmtId="0" fontId="50" fillId="0" borderId="0" xfId="21" applyFont="1" applyFill="1" applyAlignment="1">
      <alignment horizontal="center"/>
      <protection/>
    </xf>
    <xf numFmtId="0" fontId="64" fillId="0" borderId="0" xfId="21" applyFont="1" applyFill="1">
      <alignment/>
      <protection/>
    </xf>
    <xf numFmtId="0" fontId="50" fillId="0" borderId="0" xfId="21" applyFont="1" applyFill="1" applyAlignment="1">
      <alignment/>
      <protection/>
    </xf>
    <xf numFmtId="0" fontId="6" fillId="0" borderId="0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6" fillId="0" borderId="7" xfId="22" applyFont="1" applyBorder="1" applyAlignment="1">
      <alignment horizontal="center" vertical="center" textRotation="180" wrapText="1"/>
      <protection/>
    </xf>
    <xf numFmtId="0" fontId="16" fillId="0" borderId="4" xfId="22" applyFont="1" applyBorder="1" applyAlignment="1">
      <alignment horizontal="center" vertical="center" textRotation="180" wrapText="1"/>
      <protection/>
    </xf>
    <xf numFmtId="0" fontId="8" fillId="0" borderId="3" xfId="21" applyFont="1" applyBorder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top" wrapText="1"/>
      <protection/>
    </xf>
    <xf numFmtId="0" fontId="6" fillId="0" borderId="41" xfId="23" applyFont="1" applyBorder="1" applyAlignment="1">
      <alignment vertical="top" wrapText="1"/>
      <protection/>
    </xf>
    <xf numFmtId="0" fontId="6" fillId="0" borderId="21" xfId="23" applyFont="1" applyBorder="1" applyAlignment="1">
      <alignment vertical="top" wrapText="1"/>
      <protection/>
    </xf>
    <xf numFmtId="0" fontId="6" fillId="0" borderId="12" xfId="23" applyFont="1" applyBorder="1" applyAlignment="1">
      <alignment vertical="top" wrapText="1"/>
      <protection/>
    </xf>
    <xf numFmtId="0" fontId="6" fillId="0" borderId="42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38" fontId="6" fillId="0" borderId="0" xfId="21" applyNumberFormat="1" applyFont="1" applyFill="1" applyAlignment="1">
      <alignment horizontal="center" vertical="center"/>
      <protection/>
    </xf>
    <xf numFmtId="0" fontId="21" fillId="0" borderId="0" xfId="21" applyFont="1" applyAlignment="1">
      <alignment horizontal="center" vertical="center"/>
      <protection/>
    </xf>
    <xf numFmtId="0" fontId="6" fillId="0" borderId="1" xfId="23" applyFont="1" applyBorder="1" applyAlignment="1">
      <alignment horizontal="center" vertical="top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6" xfId="23" applyFont="1" applyBorder="1" applyAlignment="1">
      <alignment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23" applyFont="1" applyBorder="1" applyAlignment="1">
      <alignment horizontal="left" vertical="top" wrapText="1"/>
      <protection/>
    </xf>
    <xf numFmtId="0" fontId="6" fillId="0" borderId="6" xfId="23" applyFont="1" applyBorder="1" applyAlignment="1">
      <alignment horizontal="left" vertical="top" wrapText="1"/>
      <protection/>
    </xf>
    <xf numFmtId="0" fontId="6" fillId="0" borderId="3" xfId="23" applyFont="1" applyBorder="1" applyAlignment="1">
      <alignment horizontal="left" vertical="top" wrapText="1"/>
      <protection/>
    </xf>
    <xf numFmtId="38" fontId="14" fillId="0" borderId="0" xfId="22" applyNumberFormat="1" applyFont="1" applyFill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1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horizontal="left" vertical="top" wrapText="1"/>
      <protection/>
    </xf>
    <xf numFmtId="0" fontId="14" fillId="0" borderId="3" xfId="21" applyFont="1" applyBorder="1" applyAlignment="1">
      <alignment horizontal="left" vertical="top" wrapText="1"/>
      <protection/>
    </xf>
    <xf numFmtId="3" fontId="8" fillId="0" borderId="1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72" fontId="8" fillId="0" borderId="1" xfId="15" applyNumberFormat="1" applyFont="1" applyBorder="1" applyAlignment="1">
      <alignment horizontal="center"/>
    </xf>
    <xf numFmtId="172" fontId="8" fillId="0" borderId="6" xfId="15" applyNumberFormat="1" applyFont="1" applyBorder="1" applyAlignment="1">
      <alignment horizontal="center"/>
    </xf>
    <xf numFmtId="172" fontId="8" fillId="0" borderId="3" xfId="15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72" fontId="6" fillId="0" borderId="2" xfId="15" applyNumberFormat="1" applyFont="1" applyBorder="1" applyAlignment="1">
      <alignment horizontal="center" vertical="center" wrapText="1"/>
    </xf>
    <xf numFmtId="172" fontId="6" fillId="0" borderId="2" xfId="15" applyNumberFormat="1" applyFont="1" applyBorder="1" applyAlignment="1">
      <alignment horizontal="center" vertical="center"/>
    </xf>
    <xf numFmtId="38" fontId="14" fillId="0" borderId="0" xfId="22" applyNumberFormat="1" applyFont="1" applyFill="1" applyAlignment="1">
      <alignment horizontal="center"/>
      <protection/>
    </xf>
    <xf numFmtId="172" fontId="14" fillId="0" borderId="21" xfId="15" applyNumberFormat="1" applyFont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9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8" fontId="14" fillId="0" borderId="0" xfId="21" applyNumberFormat="1" applyFont="1" applyFill="1" applyAlignment="1">
      <alignment horizontal="center"/>
      <protection/>
    </xf>
    <xf numFmtId="38" fontId="27" fillId="0" borderId="0" xfId="21" applyNumberFormat="1" applyFont="1" applyFill="1" applyAlignment="1">
      <alignment horizont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21" applyFont="1" applyFill="1" applyBorder="1" applyAlignment="1">
      <alignment horizontal="left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50" fillId="0" borderId="1" xfId="21" applyFont="1" applyFill="1" applyBorder="1" applyAlignment="1">
      <alignment horizontal="left" vertical="center" wrapText="1"/>
      <protection/>
    </xf>
    <xf numFmtId="0" fontId="50" fillId="0" borderId="6" xfId="21" applyFont="1" applyFill="1" applyBorder="1" applyAlignment="1">
      <alignment horizontal="left" vertical="center" wrapText="1"/>
      <protection/>
    </xf>
    <xf numFmtId="0" fontId="50" fillId="0" borderId="3" xfId="21" applyFont="1" applyFill="1" applyBorder="1" applyAlignment="1">
      <alignment horizontal="left" vertical="center" wrapText="1"/>
      <protection/>
    </xf>
    <xf numFmtId="0" fontId="50" fillId="0" borderId="1" xfId="21" applyFont="1" applyFill="1" applyBorder="1" applyAlignment="1">
      <alignment horizontal="left" vertical="center"/>
      <protection/>
    </xf>
    <xf numFmtId="0" fontId="50" fillId="0" borderId="6" xfId="21" applyFont="1" applyFill="1" applyBorder="1" applyAlignment="1">
      <alignment horizontal="left" vertical="center"/>
      <protection/>
    </xf>
    <xf numFmtId="0" fontId="50" fillId="0" borderId="3" xfId="21" applyFont="1" applyFill="1" applyBorder="1" applyAlignment="1">
      <alignment horizontal="left" vertical="center"/>
      <protection/>
    </xf>
    <xf numFmtId="0" fontId="50" fillId="0" borderId="2" xfId="21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7" xfId="21" applyFont="1" applyFill="1" applyBorder="1" applyAlignment="1">
      <alignment horizontal="center" vertical="center"/>
      <protection/>
    </xf>
    <xf numFmtId="0" fontId="50" fillId="0" borderId="5" xfId="21" applyFont="1" applyFill="1" applyBorder="1" applyAlignment="1">
      <alignment horizontal="center" vertical="center"/>
      <protection/>
    </xf>
    <xf numFmtId="0" fontId="50" fillId="0" borderId="7" xfId="21" applyFont="1" applyFill="1" applyBorder="1" applyAlignment="1">
      <alignment horizontal="left" vertical="center"/>
      <protection/>
    </xf>
    <xf numFmtId="0" fontId="50" fillId="0" borderId="5" xfId="21" applyFont="1" applyFill="1" applyBorder="1" applyAlignment="1">
      <alignment horizontal="left" vertical="center"/>
      <protection/>
    </xf>
    <xf numFmtId="0" fontId="50" fillId="0" borderId="7" xfId="21" applyFont="1" applyFill="1" applyBorder="1" applyAlignment="1">
      <alignment horizontal="center" vertical="center" wrapText="1"/>
      <protection/>
    </xf>
    <xf numFmtId="0" fontId="50" fillId="0" borderId="5" xfId="21" applyFont="1" applyFill="1" applyBorder="1" applyAlignment="1">
      <alignment horizontal="center" vertical="center" wrapText="1"/>
      <protection/>
    </xf>
    <xf numFmtId="0" fontId="50" fillId="0" borderId="1" xfId="21" applyFont="1" applyFill="1" applyBorder="1" applyAlignment="1">
      <alignment horizontal="center" vertical="center"/>
      <protection/>
    </xf>
    <xf numFmtId="0" fontId="50" fillId="0" borderId="3" xfId="21" applyFont="1" applyFill="1" applyBorder="1" applyAlignment="1">
      <alignment horizontal="center" vertical="center"/>
      <protection/>
    </xf>
    <xf numFmtId="0" fontId="50" fillId="0" borderId="7" xfId="21" applyFont="1" applyFill="1" applyBorder="1" applyAlignment="1">
      <alignment horizontal="right" vertical="center" wrapText="1"/>
      <protection/>
    </xf>
    <xf numFmtId="0" fontId="50" fillId="0" borderId="5" xfId="21" applyFont="1" applyFill="1" applyBorder="1" applyAlignment="1">
      <alignment horizontal="right" vertical="center" wrapText="1"/>
      <protection/>
    </xf>
    <xf numFmtId="38" fontId="50" fillId="0" borderId="0" xfId="22" applyNumberFormat="1" applyFont="1" applyFill="1" applyAlignment="1">
      <alignment horizontal="center" vertical="center"/>
      <protection/>
    </xf>
    <xf numFmtId="38" fontId="54" fillId="0" borderId="0" xfId="22" applyNumberFormat="1" applyFont="1" applyFill="1" applyAlignment="1">
      <alignment horizontal="center" vertical="center"/>
      <protection/>
    </xf>
    <xf numFmtId="172" fontId="52" fillId="0" borderId="21" xfId="15" applyNumberFormat="1" applyFont="1" applyBorder="1" applyAlignment="1">
      <alignment horizontal="left" vertical="center"/>
    </xf>
    <xf numFmtId="38" fontId="52" fillId="0" borderId="0" xfId="22" applyNumberFormat="1" applyFont="1" applyFill="1" applyAlignment="1">
      <alignment horizontal="center" vertical="center"/>
      <protection/>
    </xf>
    <xf numFmtId="0" fontId="50" fillId="0" borderId="10" xfId="21" applyFont="1" applyFill="1" applyBorder="1" applyAlignment="1">
      <alignment horizontal="left" vertical="center" wrapText="1"/>
      <protection/>
    </xf>
    <xf numFmtId="0" fontId="50" fillId="0" borderId="21" xfId="21" applyFont="1" applyFill="1" applyBorder="1" applyAlignment="1">
      <alignment horizontal="left" vertical="center" wrapText="1"/>
      <protection/>
    </xf>
    <xf numFmtId="0" fontId="50" fillId="0" borderId="12" xfId="21" applyFont="1" applyFill="1" applyBorder="1" applyAlignment="1">
      <alignment horizontal="left" vertical="center" wrapText="1"/>
      <protection/>
    </xf>
    <xf numFmtId="0" fontId="50" fillId="0" borderId="9" xfId="21" applyFont="1" applyFill="1" applyBorder="1" applyAlignment="1">
      <alignment horizontal="left" vertical="center"/>
      <protection/>
    </xf>
    <xf numFmtId="0" fontId="50" fillId="0" borderId="8" xfId="21" applyFont="1" applyFill="1" applyBorder="1" applyAlignment="1">
      <alignment horizontal="left" vertical="center"/>
      <protection/>
    </xf>
    <xf numFmtId="0" fontId="52" fillId="0" borderId="1" xfId="21" applyFont="1" applyBorder="1" applyAlignment="1">
      <alignment horizontal="center" vertical="center" wrapText="1"/>
      <protection/>
    </xf>
    <xf numFmtId="0" fontId="52" fillId="0" borderId="6" xfId="21" applyFont="1" applyBorder="1" applyAlignment="1">
      <alignment horizontal="center" vertical="center" wrapText="1"/>
      <protection/>
    </xf>
    <xf numFmtId="0" fontId="52" fillId="0" borderId="3" xfId="2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0" borderId="6" xfId="21" applyFont="1" applyBorder="1" applyAlignment="1">
      <alignment horizontal="left" vertical="center" wrapText="1"/>
      <protection/>
    </xf>
    <xf numFmtId="0" fontId="0" fillId="0" borderId="3" xfId="21" applyFont="1" applyBorder="1" applyAlignment="1">
      <alignment horizontal="left" vertical="center" wrapText="1"/>
      <protection/>
    </xf>
    <xf numFmtId="38" fontId="61" fillId="0" borderId="0" xfId="21" applyNumberFormat="1" applyFont="1" applyFill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38" fontId="50" fillId="0" borderId="0" xfId="21" applyNumberFormat="1" applyFont="1" applyFill="1" applyAlignment="1">
      <alignment horizontal="left" vertical="center"/>
      <protection/>
    </xf>
    <xf numFmtId="38" fontId="50" fillId="0" borderId="0" xfId="21" applyNumberFormat="1" applyFont="1" applyFill="1" applyAlignment="1">
      <alignment horizontal="center" vertical="center"/>
      <protection/>
    </xf>
    <xf numFmtId="0" fontId="50" fillId="0" borderId="0" xfId="21" applyFont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0" fontId="50" fillId="0" borderId="1" xfId="21" applyFont="1" applyFill="1" applyBorder="1" applyAlignment="1">
      <alignment horizontal="center" vertical="center" wrapText="1"/>
      <protection/>
    </xf>
    <xf numFmtId="0" fontId="50" fillId="0" borderId="6" xfId="21" applyFont="1" applyFill="1" applyBorder="1" applyAlignment="1">
      <alignment horizontal="center" vertical="center" wrapText="1"/>
      <protection/>
    </xf>
    <xf numFmtId="0" fontId="50" fillId="0" borderId="3" xfId="21" applyFont="1" applyFill="1" applyBorder="1" applyAlignment="1">
      <alignment horizontal="center" vertical="center" wrapText="1"/>
      <protection/>
    </xf>
    <xf numFmtId="38" fontId="6" fillId="0" borderId="0" xfId="22" applyNumberFormat="1" applyFont="1" applyFill="1" applyAlignment="1">
      <alignment horizontal="center"/>
      <protection/>
    </xf>
    <xf numFmtId="38" fontId="15" fillId="0" borderId="7" xfId="22" applyNumberFormat="1" applyFont="1" applyFill="1" applyBorder="1" applyAlignment="1">
      <alignment horizontal="center" vertical="center" wrapText="1"/>
      <protection/>
    </xf>
    <xf numFmtId="38" fontId="15" fillId="0" borderId="5" xfId="22" applyNumberFormat="1" applyFont="1" applyFill="1" applyBorder="1" applyAlignment="1">
      <alignment horizontal="center" vertical="center" wrapText="1"/>
      <protection/>
    </xf>
    <xf numFmtId="38" fontId="14" fillId="0" borderId="6" xfId="21" applyNumberFormat="1" applyFont="1" applyFill="1" applyBorder="1" applyAlignment="1">
      <alignment horizontal="left"/>
      <protection/>
    </xf>
    <xf numFmtId="38" fontId="14" fillId="0" borderId="3" xfId="21" applyNumberFormat="1" applyFont="1" applyFill="1" applyBorder="1" applyAlignment="1">
      <alignment horizontal="left"/>
      <protection/>
    </xf>
    <xf numFmtId="38" fontId="31" fillId="0" borderId="7" xfId="22" applyNumberFormat="1" applyFont="1" applyFill="1" applyBorder="1" applyAlignment="1">
      <alignment horizontal="center" vertical="center"/>
      <protection/>
    </xf>
    <xf numFmtId="38" fontId="31" fillId="0" borderId="5" xfId="22" applyNumberFormat="1" applyFont="1" applyFill="1" applyBorder="1" applyAlignment="1">
      <alignment horizontal="center" vertical="center"/>
      <protection/>
    </xf>
    <xf numFmtId="38" fontId="19" fillId="0" borderId="7" xfId="22" applyNumberFormat="1" applyFont="1" applyFill="1" applyBorder="1" applyAlignment="1">
      <alignment horizontal="center" vertical="center"/>
      <protection/>
    </xf>
    <xf numFmtId="38" fontId="19" fillId="0" borderId="5" xfId="22" applyNumberFormat="1" applyFont="1" applyFill="1" applyBorder="1" applyAlignment="1">
      <alignment horizontal="center" vertical="center"/>
      <protection/>
    </xf>
    <xf numFmtId="38" fontId="6" fillId="0" borderId="7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0" fontId="15" fillId="0" borderId="7" xfId="22" applyNumberFormat="1" applyFont="1" applyFill="1" applyBorder="1" applyAlignment="1">
      <alignment horizontal="center" vertical="center" wrapText="1"/>
      <protection/>
    </xf>
    <xf numFmtId="0" fontId="15" fillId="0" borderId="5" xfId="22" applyNumberFormat="1" applyFont="1" applyFill="1" applyBorder="1" applyAlignment="1">
      <alignment horizontal="center" vertical="center" wrapText="1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15" fillId="0" borderId="7" xfId="22" applyNumberFormat="1" applyFont="1" applyFill="1" applyBorder="1" applyAlignment="1">
      <alignment horizontal="center" vertical="center"/>
      <protection/>
    </xf>
    <xf numFmtId="38" fontId="15" fillId="0" borderId="5" xfId="22" applyNumberFormat="1" applyFont="1" applyFill="1" applyBorder="1" applyAlignment="1">
      <alignment horizontal="center" vertical="center"/>
      <protection/>
    </xf>
    <xf numFmtId="38" fontId="15" fillId="0" borderId="1" xfId="22" applyNumberFormat="1" applyFont="1" applyFill="1" applyBorder="1" applyAlignment="1">
      <alignment horizontal="center" vertical="center"/>
      <protection/>
    </xf>
    <xf numFmtId="38" fontId="15" fillId="0" borderId="3" xfId="22" applyNumberFormat="1" applyFont="1" applyFill="1" applyBorder="1" applyAlignment="1">
      <alignment horizontal="center" vertical="center"/>
      <protection/>
    </xf>
    <xf numFmtId="38" fontId="14" fillId="0" borderId="1" xfId="0" applyNumberFormat="1" applyFont="1" applyFill="1" applyBorder="1" applyAlignment="1">
      <alignment horizontal="center" vertical="top" wrapText="1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6" fillId="0" borderId="2" xfId="22" applyNumberFormat="1" applyFont="1" applyFill="1" applyBorder="1" applyAlignment="1">
      <alignment horizontal="center"/>
      <protection/>
    </xf>
    <xf numFmtId="38" fontId="14" fillId="0" borderId="1" xfId="22" applyNumberFormat="1" applyFont="1" applyFill="1" applyBorder="1" applyAlignment="1">
      <alignment horizontal="left"/>
      <protection/>
    </xf>
    <xf numFmtId="38" fontId="14" fillId="0" borderId="6" xfId="22" applyNumberFormat="1" applyFont="1" applyFill="1" applyBorder="1" applyAlignment="1">
      <alignment horizontal="left"/>
      <protection/>
    </xf>
    <xf numFmtId="38" fontId="14" fillId="0" borderId="3" xfId="22" applyNumberFormat="1" applyFont="1" applyFill="1" applyBorder="1" applyAlignment="1">
      <alignment horizontal="left"/>
      <protection/>
    </xf>
    <xf numFmtId="38" fontId="14" fillId="0" borderId="1" xfId="21" applyNumberFormat="1" applyFont="1" applyFill="1" applyBorder="1" applyAlignment="1">
      <alignment horizontal="left" vertical="top"/>
      <protection/>
    </xf>
    <xf numFmtId="38" fontId="14" fillId="0" borderId="6" xfId="21" applyNumberFormat="1" applyFont="1" applyFill="1" applyBorder="1" applyAlignment="1">
      <alignment horizontal="left" vertical="top"/>
      <protection/>
    </xf>
    <xf numFmtId="38" fontId="14" fillId="0" borderId="3" xfId="21" applyNumberFormat="1" applyFont="1" applyFill="1" applyBorder="1" applyAlignment="1">
      <alignment horizontal="left" vertical="top"/>
      <protection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 horizontal="center"/>
      <protection/>
    </xf>
    <xf numFmtId="38" fontId="14" fillId="0" borderId="6" xfId="21" applyNumberFormat="1" applyFont="1" applyFill="1" applyBorder="1" applyAlignment="1">
      <alignment horizontal="center"/>
      <protection/>
    </xf>
    <xf numFmtId="38" fontId="14" fillId="0" borderId="3" xfId="21" applyNumberFormat="1" applyFont="1" applyFill="1" applyBorder="1" applyAlignment="1">
      <alignment horizontal="center"/>
      <protection/>
    </xf>
    <xf numFmtId="38" fontId="14" fillId="0" borderId="2" xfId="21" applyNumberFormat="1" applyFont="1" applyFill="1" applyBorder="1" applyAlignment="1">
      <alignment horizontal="left"/>
      <protection/>
    </xf>
    <xf numFmtId="38" fontId="14" fillId="0" borderId="2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 horizontal="left"/>
      <protection/>
    </xf>
    <xf numFmtId="38" fontId="14" fillId="0" borderId="9" xfId="0" applyNumberFormat="1" applyFont="1" applyFill="1" applyBorder="1" applyAlignment="1">
      <alignment horizontal="center" vertical="top" wrapText="1"/>
    </xf>
    <xf numFmtId="38" fontId="14" fillId="0" borderId="8" xfId="0" applyNumberFormat="1" applyFont="1" applyFill="1" applyBorder="1" applyAlignment="1">
      <alignment horizontal="center" vertical="top" wrapText="1"/>
    </xf>
    <xf numFmtId="38" fontId="14" fillId="0" borderId="11" xfId="0" applyNumberFormat="1" applyFont="1" applyFill="1" applyBorder="1" applyAlignment="1">
      <alignment horizontal="center" vertical="top" wrapText="1"/>
    </xf>
    <xf numFmtId="38" fontId="8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8" fontId="12" fillId="0" borderId="8" xfId="22" applyNumberFormat="1" applyFont="1" applyFill="1" applyBorder="1" applyAlignment="1">
      <alignment horizontal="center"/>
      <protection/>
    </xf>
    <xf numFmtId="0" fontId="8" fillId="0" borderId="1" xfId="21" applyFont="1" applyBorder="1" applyAlignment="1">
      <alignment horizontal="left" vertical="top" wrapText="1"/>
      <protection/>
    </xf>
    <xf numFmtId="0" fontId="8" fillId="0" borderId="6" xfId="21" applyFont="1" applyBorder="1" applyAlignment="1">
      <alignment horizontal="left" vertical="top" wrapText="1"/>
      <protection/>
    </xf>
    <xf numFmtId="0" fontId="8" fillId="0" borderId="3" xfId="21" applyFont="1" applyBorder="1" applyAlignment="1">
      <alignment horizontal="left" vertical="top" wrapText="1"/>
      <protection/>
    </xf>
    <xf numFmtId="38" fontId="52" fillId="0" borderId="0" xfId="22" applyNumberFormat="1" applyFont="1" applyFill="1" applyAlignment="1">
      <alignment horizontal="center"/>
      <protection/>
    </xf>
    <xf numFmtId="0" fontId="50" fillId="0" borderId="7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1" xfId="21" applyFont="1" applyFill="1" applyBorder="1" applyAlignment="1">
      <alignment horizontal="center"/>
      <protection/>
    </xf>
    <xf numFmtId="0" fontId="50" fillId="0" borderId="6" xfId="21" applyFont="1" applyFill="1" applyBorder="1" applyAlignment="1">
      <alignment horizontal="center"/>
      <protection/>
    </xf>
    <xf numFmtId="0" fontId="58" fillId="0" borderId="1" xfId="21" applyFont="1" applyFill="1" applyBorder="1" applyAlignment="1">
      <alignment horizontal="left" vertical="top" wrapText="1"/>
      <protection/>
    </xf>
    <xf numFmtId="0" fontId="58" fillId="0" borderId="6" xfId="21" applyFont="1" applyFill="1" applyBorder="1" applyAlignment="1">
      <alignment horizontal="left" vertical="top" wrapText="1"/>
      <protection/>
    </xf>
    <xf numFmtId="38" fontId="52" fillId="0" borderId="0" xfId="22" applyNumberFormat="1" applyFont="1" applyFill="1" applyBorder="1" applyAlignment="1">
      <alignment horizontal="center"/>
      <protection/>
    </xf>
    <xf numFmtId="38" fontId="52" fillId="0" borderId="21" xfId="22" applyNumberFormat="1" applyFont="1" applyFill="1" applyBorder="1" applyAlignment="1">
      <alignment horizontal="center"/>
      <protection/>
    </xf>
    <xf numFmtId="0" fontId="50" fillId="0" borderId="2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50" fillId="0" borderId="1" xfId="21" applyFont="1" applyFill="1" applyBorder="1" applyAlignment="1">
      <alignment horizontal="left"/>
      <protection/>
    </xf>
    <xf numFmtId="0" fontId="50" fillId="0" borderId="6" xfId="21" applyFont="1" applyFill="1" applyBorder="1" applyAlignment="1">
      <alignment horizontal="left"/>
      <protection/>
    </xf>
    <xf numFmtId="0" fontId="50" fillId="0" borderId="43" xfId="21" applyFont="1" applyFill="1" applyBorder="1" applyAlignment="1">
      <alignment horizontal="left"/>
      <protection/>
    </xf>
    <xf numFmtId="0" fontId="0" fillId="0" borderId="44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52" fillId="0" borderId="1" xfId="21" applyFont="1" applyBorder="1" applyAlignment="1">
      <alignment horizontal="left" vertical="top" wrapText="1"/>
      <protection/>
    </xf>
    <xf numFmtId="0" fontId="52" fillId="0" borderId="6" xfId="21" applyFont="1" applyBorder="1" applyAlignment="1">
      <alignment horizontal="left" vertical="top" wrapText="1"/>
      <protection/>
    </xf>
    <xf numFmtId="0" fontId="52" fillId="0" borderId="3" xfId="21" applyFont="1" applyBorder="1" applyAlignment="1">
      <alignment horizontal="left" vertical="top" wrapText="1"/>
      <protection/>
    </xf>
    <xf numFmtId="0" fontId="58" fillId="0" borderId="1" xfId="21" applyFont="1" applyFill="1" applyBorder="1" applyAlignment="1">
      <alignment horizontal="left"/>
      <protection/>
    </xf>
    <xf numFmtId="0" fontId="58" fillId="0" borderId="6" xfId="21" applyFont="1" applyFill="1" applyBorder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50" fillId="0" borderId="0" xfId="22" applyFont="1" applyFill="1" applyBorder="1" applyAlignment="1">
      <alignment horizontal="center" vertical="center"/>
      <protection/>
    </xf>
    <xf numFmtId="0" fontId="50" fillId="0" borderId="0" xfId="21" applyFont="1" applyFill="1" applyAlignment="1">
      <alignment horizontal="center"/>
      <protection/>
    </xf>
    <xf numFmtId="0" fontId="50" fillId="0" borderId="0" xfId="21" applyFont="1" applyFill="1" applyAlignment="1">
      <alignment horizontal="left"/>
      <protection/>
    </xf>
    <xf numFmtId="0" fontId="77" fillId="0" borderId="8" xfId="0" applyFont="1" applyFill="1" applyBorder="1" applyAlignment="1">
      <alignment horizontal="left" vertical="center"/>
    </xf>
    <xf numFmtId="0" fontId="67" fillId="0" borderId="8" xfId="0" applyFont="1" applyFill="1" applyBorder="1" applyAlignment="1">
      <alignment horizontal="left" vertical="center"/>
    </xf>
    <xf numFmtId="0" fontId="50" fillId="0" borderId="1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0" fillId="0" borderId="3" xfId="0" applyFont="1" applyBorder="1" applyAlignment="1">
      <alignment wrapText="1"/>
    </xf>
    <xf numFmtId="0" fontId="50" fillId="0" borderId="1" xfId="0" applyFont="1" applyBorder="1" applyAlignment="1">
      <alignment vertical="center"/>
    </xf>
    <xf numFmtId="0" fontId="50" fillId="0" borderId="6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0" fontId="50" fillId="0" borderId="2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38" fontId="50" fillId="0" borderId="0" xfId="22" applyNumberFormat="1" applyFont="1" applyFill="1" applyAlignment="1">
      <alignment horizontal="center"/>
      <protection/>
    </xf>
    <xf numFmtId="0" fontId="50" fillId="0" borderId="5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0" fillId="0" borderId="1" xfId="0" applyFont="1" applyBorder="1" applyAlignment="1">
      <alignment/>
    </xf>
    <xf numFmtId="0" fontId="50" fillId="0" borderId="6" xfId="0" applyFont="1" applyBorder="1" applyAlignment="1">
      <alignment/>
    </xf>
    <xf numFmtId="0" fontId="50" fillId="0" borderId="3" xfId="0" applyFont="1" applyBorder="1" applyAlignment="1">
      <alignment/>
    </xf>
    <xf numFmtId="0" fontId="50" fillId="0" borderId="6" xfId="0" applyFont="1" applyBorder="1" applyAlignment="1">
      <alignment horizontal="center" vertical="center"/>
    </xf>
    <xf numFmtId="0" fontId="66" fillId="0" borderId="8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50" fillId="0" borderId="0" xfId="21" applyFont="1" applyAlignment="1">
      <alignment horizontal="center"/>
      <protection/>
    </xf>
    <xf numFmtId="0" fontId="50" fillId="0" borderId="0" xfId="21" applyFont="1" applyAlignment="1">
      <alignment horizontal="left"/>
      <protection/>
    </xf>
    <xf numFmtId="38" fontId="69" fillId="0" borderId="0" xfId="21" applyNumberFormat="1" applyFont="1" applyFill="1" applyAlignment="1">
      <alignment horizontal="left"/>
      <protection/>
    </xf>
    <xf numFmtId="38" fontId="50" fillId="0" borderId="0" xfId="21" applyNumberFormat="1" applyFont="1" applyFill="1" applyAlignment="1">
      <alignment horizontal="center"/>
      <protection/>
    </xf>
    <xf numFmtId="0" fontId="50" fillId="0" borderId="1" xfId="0" applyFont="1" applyBorder="1" applyAlignment="1">
      <alignment/>
    </xf>
    <xf numFmtId="0" fontId="50" fillId="0" borderId="6" xfId="0" applyFont="1" applyBorder="1" applyAlignment="1">
      <alignment/>
    </xf>
    <xf numFmtId="0" fontId="50" fillId="0" borderId="3" xfId="0" applyFont="1" applyBorder="1" applyAlignment="1">
      <alignment/>
    </xf>
    <xf numFmtId="0" fontId="52" fillId="0" borderId="1" xfId="21" applyFont="1" applyBorder="1" applyAlignment="1">
      <alignment vertical="top" wrapText="1"/>
      <protection/>
    </xf>
    <xf numFmtId="0" fontId="52" fillId="0" borderId="6" xfId="21" applyFont="1" applyBorder="1" applyAlignment="1">
      <alignment vertical="top" wrapText="1"/>
      <protection/>
    </xf>
    <xf numFmtId="0" fontId="52" fillId="0" borderId="3" xfId="21" applyFont="1" applyBorder="1" applyAlignment="1">
      <alignment vertical="top" wrapText="1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21" xfId="21" applyFont="1" applyBorder="1" applyAlignment="1">
      <alignment horizontal="center" vertical="center"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22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47" fillId="0" borderId="0" xfId="22" applyFont="1" applyBorder="1" applyAlignment="1">
      <alignment horizontal="center" vertical="center"/>
      <protection/>
    </xf>
    <xf numFmtId="38" fontId="14" fillId="0" borderId="0" xfId="22" applyNumberFormat="1" applyFont="1" applyFill="1" applyBorder="1" applyAlignment="1">
      <alignment horizontal="left"/>
      <protection/>
    </xf>
    <xf numFmtId="0" fontId="15" fillId="0" borderId="2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3" fontId="6" fillId="0" borderId="7" xfId="21" applyNumberFormat="1" applyFont="1" applyBorder="1" applyAlignment="1">
      <alignment horizontal="center" vertical="center" wrapText="1"/>
      <protection/>
    </xf>
    <xf numFmtId="3" fontId="6" fillId="0" borderId="4" xfId="21" applyNumberFormat="1" applyFont="1" applyBorder="1" applyAlignment="1">
      <alignment horizontal="center" vertical="center" wrapText="1"/>
      <protection/>
    </xf>
    <xf numFmtId="3" fontId="6" fillId="0" borderId="5" xfId="21" applyNumberFormat="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vertical="top" wrapText="1"/>
      <protection/>
    </xf>
    <xf numFmtId="0" fontId="28" fillId="0" borderId="6" xfId="21" applyFont="1" applyBorder="1" applyAlignment="1">
      <alignment vertical="top" wrapText="1"/>
      <protection/>
    </xf>
    <xf numFmtId="0" fontId="28" fillId="0" borderId="3" xfId="21" applyFont="1" applyBorder="1" applyAlignment="1">
      <alignment vertical="top" wrapText="1"/>
      <protection/>
    </xf>
    <xf numFmtId="0" fontId="28" fillId="0" borderId="1" xfId="21" applyFont="1" applyBorder="1" applyAlignment="1">
      <alignment/>
      <protection/>
    </xf>
    <xf numFmtId="0" fontId="28" fillId="0" borderId="6" xfId="21" applyFont="1" applyBorder="1" applyAlignment="1">
      <alignment/>
      <protection/>
    </xf>
    <xf numFmtId="0" fontId="28" fillId="0" borderId="3" xfId="21" applyFont="1" applyBorder="1" applyAlignment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28" fillId="0" borderId="1" xfId="21" applyNumberFormat="1" applyFont="1" applyBorder="1" applyAlignment="1">
      <alignment vertical="top" wrapText="1"/>
      <protection/>
    </xf>
    <xf numFmtId="0" fontId="28" fillId="0" borderId="6" xfId="21" applyNumberFormat="1" applyFont="1" applyBorder="1" applyAlignment="1">
      <alignment vertical="top" wrapText="1"/>
      <protection/>
    </xf>
    <xf numFmtId="0" fontId="28" fillId="0" borderId="3" xfId="21" applyNumberFormat="1" applyFont="1" applyBorder="1" applyAlignment="1">
      <alignment vertical="top" wrapText="1"/>
      <protection/>
    </xf>
    <xf numFmtId="0" fontId="14" fillId="0" borderId="1" xfId="21" applyFont="1" applyBorder="1" applyAlignment="1">
      <alignment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38" fontId="38" fillId="0" borderId="0" xfId="21" applyNumberFormat="1" applyFont="1" applyFill="1" applyAlignment="1">
      <alignment horizontal="left"/>
      <protection/>
    </xf>
    <xf numFmtId="38" fontId="28" fillId="0" borderId="0" xfId="21" applyNumberFormat="1" applyFont="1" applyFill="1" applyAlignment="1">
      <alignment horizontal="left" vertical="center"/>
      <protection/>
    </xf>
    <xf numFmtId="0" fontId="6" fillId="0" borderId="0" xfId="21" applyFont="1" applyAlignment="1">
      <alignment horizontal="left"/>
      <protection/>
    </xf>
    <xf numFmtId="0" fontId="6" fillId="0" borderId="1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vertical="top" wrapText="1"/>
      <protection/>
    </xf>
    <xf numFmtId="0" fontId="12" fillId="0" borderId="8" xfId="21" applyFont="1" applyBorder="1" applyAlignment="1">
      <alignment horizontal="center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8" fontId="6" fillId="0" borderId="0" xfId="22" applyNumberFormat="1" applyFont="1" applyFill="1" applyAlignment="1">
      <alignment horizontal="left"/>
      <protection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27" fillId="0" borderId="0" xfId="22" applyNumberFormat="1" applyFont="1" applyFill="1" applyBorder="1" applyAlignment="1">
      <alignment horizontal="left"/>
      <protection/>
    </xf>
    <xf numFmtId="0" fontId="6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workbookViewId="0" topLeftCell="A1">
      <selection activeCell="A177" sqref="A177:J177"/>
    </sheetView>
  </sheetViews>
  <sheetFormatPr defaultColWidth="9.00390625" defaultRowHeight="15.75"/>
  <cols>
    <col min="1" max="1" width="4.125" style="609" customWidth="1"/>
    <col min="2" max="2" width="16.00390625" style="610" customWidth="1"/>
    <col min="3" max="3" width="6.25390625" style="513" customWidth="1"/>
    <col min="4" max="4" width="9.25390625" style="611" customWidth="1"/>
    <col min="5" max="5" width="10.75390625" style="513" customWidth="1"/>
    <col min="6" max="6" width="5.50390625" style="609" customWidth="1"/>
    <col min="7" max="7" width="9.00390625" style="609" customWidth="1"/>
    <col min="8" max="8" width="11.25390625" style="513" customWidth="1"/>
    <col min="9" max="9" width="7.75390625" style="513" customWidth="1"/>
    <col min="10" max="10" width="9.875" style="454" customWidth="1"/>
    <col min="11" max="12" width="9.00390625" style="513" customWidth="1"/>
    <col min="13" max="13" width="15.625" style="513" customWidth="1"/>
    <col min="14" max="14" width="6.75390625" style="513" customWidth="1"/>
    <col min="15" max="16384" width="9.00390625" style="513" customWidth="1"/>
  </cols>
  <sheetData>
    <row r="1" spans="1:9" ht="19.5" customHeight="1">
      <c r="A1" s="1418" t="s">
        <v>2079</v>
      </c>
      <c r="B1" s="1418"/>
      <c r="C1" s="1418"/>
      <c r="D1" s="450"/>
      <c r="E1" s="451"/>
      <c r="F1" s="512"/>
      <c r="G1" s="512"/>
      <c r="H1" s="452"/>
      <c r="I1" s="453"/>
    </row>
    <row r="2" spans="1:9" ht="19.5" customHeight="1">
      <c r="A2" s="1418" t="s">
        <v>1382</v>
      </c>
      <c r="B2" s="1419"/>
      <c r="C2" s="1419"/>
      <c r="D2" s="455"/>
      <c r="E2" s="456"/>
      <c r="F2" s="449"/>
      <c r="G2" s="449"/>
      <c r="H2" s="457"/>
      <c r="I2" s="458"/>
    </row>
    <row r="3" spans="1:10" ht="19.5" customHeight="1">
      <c r="A3" s="459"/>
      <c r="B3" s="1420" t="s">
        <v>1039</v>
      </c>
      <c r="C3" s="1420"/>
      <c r="D3" s="1420"/>
      <c r="E3" s="1420"/>
      <c r="F3" s="1420"/>
      <c r="G3" s="1420"/>
      <c r="H3" s="1420"/>
      <c r="I3" s="1420"/>
      <c r="J3" s="1420"/>
    </row>
    <row r="4" spans="1:9" ht="19.5" customHeight="1">
      <c r="A4" s="459"/>
      <c r="B4" s="1245" t="s">
        <v>13</v>
      </c>
      <c r="C4" s="1245"/>
      <c r="D4" s="1245"/>
      <c r="E4" s="1245"/>
      <c r="F4" s="1245"/>
      <c r="G4" s="1245"/>
      <c r="H4" s="1245"/>
      <c r="I4" s="1245"/>
    </row>
    <row r="5" spans="1:10" ht="19.5" customHeight="1" thickBot="1">
      <c r="A5" s="512"/>
      <c r="B5" s="1246" t="s">
        <v>2238</v>
      </c>
      <c r="C5" s="1246"/>
      <c r="D5" s="18"/>
      <c r="E5" s="66"/>
      <c r="F5" s="514"/>
      <c r="G5" s="514"/>
      <c r="H5" s="106"/>
      <c r="I5" s="105"/>
      <c r="J5" s="515"/>
    </row>
    <row r="6" spans="1:10" ht="19.5" customHeight="1" thickTop="1">
      <c r="A6" s="1191" t="s">
        <v>1040</v>
      </c>
      <c r="B6" s="1195" t="s">
        <v>1041</v>
      </c>
      <c r="C6" s="1193" t="s">
        <v>1048</v>
      </c>
      <c r="D6" s="1189" t="s">
        <v>1050</v>
      </c>
      <c r="E6" s="1178" t="s">
        <v>1042</v>
      </c>
      <c r="F6" s="1247" t="s">
        <v>1043</v>
      </c>
      <c r="G6" s="1215"/>
      <c r="H6" s="1193" t="s">
        <v>1047</v>
      </c>
      <c r="I6" s="1195" t="s">
        <v>1046</v>
      </c>
      <c r="J6" s="1184" t="s">
        <v>1380</v>
      </c>
    </row>
    <row r="7" spans="1:10" ht="19.5" customHeight="1">
      <c r="A7" s="1192"/>
      <c r="B7" s="1196"/>
      <c r="C7" s="1194"/>
      <c r="D7" s="1190"/>
      <c r="E7" s="1179"/>
      <c r="F7" s="1421" t="s">
        <v>1049</v>
      </c>
      <c r="G7" s="1216" t="s">
        <v>1044</v>
      </c>
      <c r="H7" s="1194"/>
      <c r="I7" s="1196"/>
      <c r="J7" s="1185"/>
    </row>
    <row r="8" spans="1:10" ht="19.5" customHeight="1">
      <c r="A8" s="1192"/>
      <c r="B8" s="1196"/>
      <c r="C8" s="1194"/>
      <c r="D8" s="1190"/>
      <c r="E8" s="1179"/>
      <c r="F8" s="1422"/>
      <c r="G8" s="1217"/>
      <c r="H8" s="1194"/>
      <c r="I8" s="1196"/>
      <c r="J8" s="1185"/>
    </row>
    <row r="9" spans="1:10" ht="19.5" customHeight="1">
      <c r="A9" s="516"/>
      <c r="B9" s="1186" t="s">
        <v>14</v>
      </c>
      <c r="C9" s="1187"/>
      <c r="D9" s="1187"/>
      <c r="E9" s="1187"/>
      <c r="F9" s="1187"/>
      <c r="G9" s="1187"/>
      <c r="H9" s="1187"/>
      <c r="I9" s="1187"/>
      <c r="J9" s="1188"/>
    </row>
    <row r="10" spans="1:10" ht="19.5" customHeight="1">
      <c r="A10" s="519">
        <v>1</v>
      </c>
      <c r="B10" s="440" t="s">
        <v>1795</v>
      </c>
      <c r="C10" s="441">
        <v>1976</v>
      </c>
      <c r="D10" s="441" t="s">
        <v>1381</v>
      </c>
      <c r="E10" s="442">
        <v>270000</v>
      </c>
      <c r="F10" s="432">
        <v>0</v>
      </c>
      <c r="G10" s="432">
        <v>0</v>
      </c>
      <c r="H10" s="433">
        <v>270000</v>
      </c>
      <c r="I10" s="520"/>
      <c r="J10" s="521"/>
    </row>
    <row r="11" spans="1:10" ht="19.5" customHeight="1">
      <c r="A11" s="519">
        <v>2</v>
      </c>
      <c r="B11" s="440" t="s">
        <v>370</v>
      </c>
      <c r="C11" s="441">
        <v>1969</v>
      </c>
      <c r="D11" s="441" t="s">
        <v>1074</v>
      </c>
      <c r="E11" s="442">
        <v>270000</v>
      </c>
      <c r="F11" s="432"/>
      <c r="G11" s="432"/>
      <c r="H11" s="433">
        <f>G11+E11</f>
        <v>270000</v>
      </c>
      <c r="I11" s="520"/>
      <c r="J11" s="521"/>
    </row>
    <row r="12" spans="1:10" ht="19.5" customHeight="1">
      <c r="A12" s="516" t="s">
        <v>1101</v>
      </c>
      <c r="B12" s="522" t="s">
        <v>1093</v>
      </c>
      <c r="C12" s="522"/>
      <c r="D12" s="523"/>
      <c r="E12" s="524">
        <f>SUM(E10:E11)</f>
        <v>540000</v>
      </c>
      <c r="F12" s="525"/>
      <c r="G12" s="526">
        <f>SUM(G10:G11)</f>
        <v>0</v>
      </c>
      <c r="H12" s="527">
        <f>SUM(H10:H11)</f>
        <v>540000</v>
      </c>
      <c r="I12" s="528"/>
      <c r="J12" s="26"/>
    </row>
    <row r="13" spans="1:10" ht="19.5" customHeight="1">
      <c r="A13" s="516"/>
      <c r="B13" s="1170" t="s">
        <v>15</v>
      </c>
      <c r="C13" s="1171"/>
      <c r="D13" s="1171"/>
      <c r="E13" s="1171"/>
      <c r="F13" s="517"/>
      <c r="G13" s="517"/>
      <c r="H13" s="517"/>
      <c r="I13" s="517"/>
      <c r="J13" s="518"/>
    </row>
    <row r="14" spans="1:15" ht="19.5" customHeight="1">
      <c r="A14" s="529">
        <v>1</v>
      </c>
      <c r="B14" s="530" t="s">
        <v>2160</v>
      </c>
      <c r="C14" s="531">
        <v>1980</v>
      </c>
      <c r="D14" s="507" t="s">
        <v>1318</v>
      </c>
      <c r="E14" s="508">
        <v>540000</v>
      </c>
      <c r="F14" s="509">
        <v>0</v>
      </c>
      <c r="G14" s="532">
        <v>0</v>
      </c>
      <c r="H14" s="533">
        <v>540000</v>
      </c>
      <c r="I14" s="534"/>
      <c r="J14" s="535"/>
      <c r="M14" s="536"/>
      <c r="N14" s="537"/>
      <c r="O14" s="537"/>
    </row>
    <row r="15" spans="1:15" ht="19.5" customHeight="1">
      <c r="A15" s="529">
        <v>2</v>
      </c>
      <c r="B15" s="530" t="s">
        <v>1796</v>
      </c>
      <c r="C15" s="531">
        <v>1991</v>
      </c>
      <c r="D15" s="507" t="s">
        <v>1318</v>
      </c>
      <c r="E15" s="508">
        <v>540000</v>
      </c>
      <c r="F15" s="509">
        <v>0</v>
      </c>
      <c r="G15" s="532">
        <v>0</v>
      </c>
      <c r="H15" s="533">
        <v>540000</v>
      </c>
      <c r="I15" s="534"/>
      <c r="J15" s="535"/>
      <c r="L15" s="513" t="s">
        <v>1101</v>
      </c>
      <c r="M15" s="530"/>
      <c r="N15" s="531"/>
      <c r="O15" s="531"/>
    </row>
    <row r="16" spans="1:10" ht="19.5" customHeight="1">
      <c r="A16" s="543"/>
      <c r="B16" s="544" t="s">
        <v>1093</v>
      </c>
      <c r="C16" s="545"/>
      <c r="D16" s="544"/>
      <c r="E16" s="524">
        <f>SUM(E14:E15)</f>
        <v>1080000</v>
      </c>
      <c r="F16" s="525"/>
      <c r="G16" s="546"/>
      <c r="H16" s="527">
        <f>SUM(H14:H15)</f>
        <v>1080000</v>
      </c>
      <c r="I16" s="528"/>
      <c r="J16" s="26"/>
    </row>
    <row r="17" spans="1:10" ht="19.5" customHeight="1">
      <c r="A17" s="543"/>
      <c r="B17" s="1183" t="s">
        <v>16</v>
      </c>
      <c r="C17" s="1175"/>
      <c r="D17" s="1175"/>
      <c r="E17" s="1175"/>
      <c r="F17" s="1175"/>
      <c r="G17" s="1175"/>
      <c r="H17" s="1175"/>
      <c r="I17" s="1175"/>
      <c r="J17" s="1176"/>
    </row>
    <row r="18" spans="1:10" ht="19.5" customHeight="1">
      <c r="A18" s="547">
        <v>1</v>
      </c>
      <c r="B18" s="537" t="s">
        <v>730</v>
      </c>
      <c r="C18" s="537">
        <v>1943</v>
      </c>
      <c r="D18" s="537" t="s">
        <v>1381</v>
      </c>
      <c r="E18" s="548">
        <v>405000</v>
      </c>
      <c r="F18" s="549">
        <v>0</v>
      </c>
      <c r="G18" s="550">
        <v>0</v>
      </c>
      <c r="H18" s="551">
        <v>405000</v>
      </c>
      <c r="I18" s="552"/>
      <c r="J18" s="553"/>
    </row>
    <row r="19" spans="1:10" ht="19.5" customHeight="1">
      <c r="A19" s="554">
        <v>2</v>
      </c>
      <c r="B19" s="531" t="s">
        <v>2755</v>
      </c>
      <c r="C19" s="531">
        <v>1939</v>
      </c>
      <c r="D19" s="531" t="s">
        <v>1381</v>
      </c>
      <c r="E19" s="508">
        <v>405000</v>
      </c>
      <c r="F19" s="509">
        <v>0</v>
      </c>
      <c r="G19" s="509">
        <v>0</v>
      </c>
      <c r="H19" s="533">
        <v>405000</v>
      </c>
      <c r="I19" s="534"/>
      <c r="J19" s="535"/>
    </row>
    <row r="20" spans="1:10" ht="19.5" customHeight="1">
      <c r="A20" s="554">
        <v>3</v>
      </c>
      <c r="B20" s="555" t="s">
        <v>731</v>
      </c>
      <c r="C20" s="555">
        <v>1941</v>
      </c>
      <c r="D20" s="531" t="s">
        <v>1381</v>
      </c>
      <c r="E20" s="508">
        <v>405000</v>
      </c>
      <c r="F20" s="509">
        <v>0</v>
      </c>
      <c r="G20" s="509">
        <v>0</v>
      </c>
      <c r="H20" s="533">
        <v>405000</v>
      </c>
      <c r="I20" s="534"/>
      <c r="J20" s="535"/>
    </row>
    <row r="21" spans="1:10" ht="19.5" customHeight="1">
      <c r="A21" s="554">
        <v>4</v>
      </c>
      <c r="B21" s="555" t="s">
        <v>732</v>
      </c>
      <c r="C21" s="555">
        <v>1949</v>
      </c>
      <c r="D21" s="555" t="s">
        <v>1074</v>
      </c>
      <c r="E21" s="508">
        <v>405000</v>
      </c>
      <c r="F21" s="509">
        <v>0</v>
      </c>
      <c r="G21" s="509">
        <v>0</v>
      </c>
      <c r="H21" s="533">
        <v>405000</v>
      </c>
      <c r="I21" s="534"/>
      <c r="J21" s="535"/>
    </row>
    <row r="22" spans="1:10" ht="19.5" customHeight="1">
      <c r="A22" s="554">
        <v>5</v>
      </c>
      <c r="B22" s="555" t="s">
        <v>733</v>
      </c>
      <c r="C22" s="555">
        <v>1943</v>
      </c>
      <c r="D22" s="507" t="s">
        <v>1318</v>
      </c>
      <c r="E22" s="508">
        <v>405000</v>
      </c>
      <c r="F22" s="509">
        <v>0</v>
      </c>
      <c r="G22" s="509">
        <v>0</v>
      </c>
      <c r="H22" s="533">
        <v>405000</v>
      </c>
      <c r="I22" s="534"/>
      <c r="J22" s="535"/>
    </row>
    <row r="23" spans="1:10" ht="19.5" customHeight="1">
      <c r="A23" s="554">
        <v>6</v>
      </c>
      <c r="B23" s="555" t="s">
        <v>734</v>
      </c>
      <c r="C23" s="555">
        <v>1940</v>
      </c>
      <c r="D23" s="507" t="s">
        <v>1318</v>
      </c>
      <c r="E23" s="508">
        <v>405000</v>
      </c>
      <c r="F23" s="509">
        <v>0</v>
      </c>
      <c r="G23" s="509">
        <v>0</v>
      </c>
      <c r="H23" s="533">
        <v>405000</v>
      </c>
      <c r="I23" s="534"/>
      <c r="J23" s="535"/>
    </row>
    <row r="24" spans="1:10" ht="19.5" customHeight="1">
      <c r="A24" s="554">
        <v>7</v>
      </c>
      <c r="B24" s="555" t="s">
        <v>735</v>
      </c>
      <c r="C24" s="555">
        <v>1954</v>
      </c>
      <c r="D24" s="531" t="s">
        <v>1381</v>
      </c>
      <c r="E24" s="508">
        <v>405000</v>
      </c>
      <c r="F24" s="509">
        <v>0</v>
      </c>
      <c r="G24" s="509">
        <v>0</v>
      </c>
      <c r="H24" s="533">
        <v>405000</v>
      </c>
      <c r="I24" s="534"/>
      <c r="J24" s="535"/>
    </row>
    <row r="25" spans="1:10" ht="19.5" customHeight="1">
      <c r="A25" s="556">
        <v>8</v>
      </c>
      <c r="B25" s="430" t="s">
        <v>736</v>
      </c>
      <c r="C25" s="430">
        <v>1945</v>
      </c>
      <c r="D25" s="430" t="s">
        <v>1074</v>
      </c>
      <c r="E25" s="431">
        <v>405000</v>
      </c>
      <c r="F25" s="511">
        <v>0</v>
      </c>
      <c r="G25" s="511">
        <v>0</v>
      </c>
      <c r="H25" s="540">
        <v>405000</v>
      </c>
      <c r="I25" s="541"/>
      <c r="J25" s="542"/>
    </row>
    <row r="26" spans="1:10" ht="19.5" customHeight="1">
      <c r="A26" s="557"/>
      <c r="B26" s="558" t="s">
        <v>1093</v>
      </c>
      <c r="C26" s="559"/>
      <c r="D26" s="560"/>
      <c r="E26" s="561">
        <v>3240000</v>
      </c>
      <c r="F26" s="562"/>
      <c r="G26" s="563"/>
      <c r="H26" s="564">
        <v>3240000</v>
      </c>
      <c r="I26" s="565"/>
      <c r="J26" s="566"/>
    </row>
    <row r="27" spans="1:10" ht="19.5" customHeight="1">
      <c r="A27" s="1177" t="s">
        <v>17</v>
      </c>
      <c r="B27" s="1168"/>
      <c r="C27" s="1168"/>
      <c r="D27" s="1168"/>
      <c r="E27" s="1168"/>
      <c r="F27" s="1168"/>
      <c r="G27" s="1168"/>
      <c r="H27" s="1168"/>
      <c r="I27" s="1168"/>
      <c r="J27" s="1169"/>
    </row>
    <row r="28" spans="1:10" ht="20.25" customHeight="1">
      <c r="A28" s="554">
        <v>1</v>
      </c>
      <c r="B28" s="555" t="s">
        <v>1558</v>
      </c>
      <c r="C28" s="555">
        <v>1925</v>
      </c>
      <c r="D28" s="507" t="s">
        <v>1318</v>
      </c>
      <c r="E28" s="508">
        <v>540000</v>
      </c>
      <c r="F28" s="509">
        <v>0</v>
      </c>
      <c r="G28" s="509">
        <v>0</v>
      </c>
      <c r="H28" s="533">
        <v>540000</v>
      </c>
      <c r="I28" s="534"/>
      <c r="J28" s="535"/>
    </row>
    <row r="29" spans="1:10" ht="20.25" customHeight="1">
      <c r="A29" s="554">
        <v>2</v>
      </c>
      <c r="B29" s="555" t="s">
        <v>1559</v>
      </c>
      <c r="C29" s="555">
        <v>1931</v>
      </c>
      <c r="D29" s="507" t="s">
        <v>1318</v>
      </c>
      <c r="E29" s="508">
        <v>540000</v>
      </c>
      <c r="F29" s="509">
        <v>0</v>
      </c>
      <c r="G29" s="509">
        <v>0</v>
      </c>
      <c r="H29" s="533">
        <v>540000</v>
      </c>
      <c r="I29" s="534"/>
      <c r="J29" s="535"/>
    </row>
    <row r="30" spans="1:10" ht="20.25" customHeight="1">
      <c r="A30" s="554">
        <v>3</v>
      </c>
      <c r="B30" s="555" t="s">
        <v>1560</v>
      </c>
      <c r="C30" s="555">
        <v>1928</v>
      </c>
      <c r="D30" s="507" t="s">
        <v>1318</v>
      </c>
      <c r="E30" s="508">
        <v>540000</v>
      </c>
      <c r="F30" s="509">
        <v>0</v>
      </c>
      <c r="G30" s="509">
        <v>0</v>
      </c>
      <c r="H30" s="533">
        <v>540000</v>
      </c>
      <c r="I30" s="534"/>
      <c r="J30" s="535"/>
    </row>
    <row r="31" spans="1:10" ht="20.25" customHeight="1">
      <c r="A31" s="554">
        <v>4</v>
      </c>
      <c r="B31" s="555" t="s">
        <v>1561</v>
      </c>
      <c r="C31" s="555">
        <v>1933</v>
      </c>
      <c r="D31" s="555" t="s">
        <v>1074</v>
      </c>
      <c r="E31" s="508">
        <v>540000</v>
      </c>
      <c r="F31" s="509">
        <v>0</v>
      </c>
      <c r="G31" s="509">
        <v>0</v>
      </c>
      <c r="H31" s="533">
        <v>540000</v>
      </c>
      <c r="I31" s="534"/>
      <c r="J31" s="535"/>
    </row>
    <row r="32" spans="1:10" ht="20.25" customHeight="1">
      <c r="A32" s="554">
        <v>5</v>
      </c>
      <c r="B32" s="430" t="s">
        <v>1562</v>
      </c>
      <c r="C32" s="430">
        <v>1930</v>
      </c>
      <c r="D32" s="430" t="s">
        <v>1074</v>
      </c>
      <c r="E32" s="431">
        <v>540000</v>
      </c>
      <c r="F32" s="511">
        <v>0</v>
      </c>
      <c r="G32" s="511">
        <v>0</v>
      </c>
      <c r="H32" s="540">
        <v>540000</v>
      </c>
      <c r="I32" s="541"/>
      <c r="J32" s="542"/>
    </row>
    <row r="33" spans="1:10" ht="20.25" customHeight="1">
      <c r="A33" s="543"/>
      <c r="B33" s="522" t="s">
        <v>1092</v>
      </c>
      <c r="C33" s="523"/>
      <c r="D33" s="523"/>
      <c r="E33" s="524">
        <f>SUM(E28:E32)</f>
        <v>2700000</v>
      </c>
      <c r="F33" s="526">
        <v>0</v>
      </c>
      <c r="G33" s="525"/>
      <c r="H33" s="527">
        <f>SUM(H28:H32)</f>
        <v>2700000</v>
      </c>
      <c r="I33" s="528"/>
      <c r="J33" s="26"/>
    </row>
    <row r="34" spans="1:10" ht="20.25" customHeight="1">
      <c r="A34" s="1170" t="s">
        <v>18</v>
      </c>
      <c r="B34" s="1171"/>
      <c r="C34" s="1171"/>
      <c r="D34" s="1171"/>
      <c r="E34" s="1172"/>
      <c r="F34" s="526"/>
      <c r="G34" s="526"/>
      <c r="H34" s="567"/>
      <c r="I34" s="528"/>
      <c r="J34" s="26"/>
    </row>
    <row r="35" spans="1:10" ht="20.25" customHeight="1">
      <c r="A35" s="547">
        <v>1</v>
      </c>
      <c r="B35" s="568" t="s">
        <v>1797</v>
      </c>
      <c r="C35" s="568">
        <v>1921</v>
      </c>
      <c r="D35" s="537" t="s">
        <v>1381</v>
      </c>
      <c r="E35" s="548">
        <v>270000</v>
      </c>
      <c r="F35" s="549">
        <v>0</v>
      </c>
      <c r="G35" s="549">
        <v>0</v>
      </c>
      <c r="H35" s="551">
        <f>E35+G35</f>
        <v>270000</v>
      </c>
      <c r="I35" s="552"/>
      <c r="J35" s="553"/>
    </row>
    <row r="36" spans="1:10" ht="20.25" customHeight="1">
      <c r="A36" s="554">
        <v>2</v>
      </c>
      <c r="B36" s="555" t="s">
        <v>1798</v>
      </c>
      <c r="C36" s="555">
        <v>1926</v>
      </c>
      <c r="D36" s="531" t="s">
        <v>1381</v>
      </c>
      <c r="E36" s="548">
        <v>270000</v>
      </c>
      <c r="F36" s="509">
        <v>0</v>
      </c>
      <c r="G36" s="509">
        <v>0</v>
      </c>
      <c r="H36" s="551">
        <f aca="true" t="shared" si="0" ref="H36:H69">E36+G36</f>
        <v>270000</v>
      </c>
      <c r="I36" s="534"/>
      <c r="J36" s="535"/>
    </row>
    <row r="37" spans="1:10" ht="20.25" customHeight="1">
      <c r="A37" s="547">
        <v>3</v>
      </c>
      <c r="B37" s="555" t="s">
        <v>1799</v>
      </c>
      <c r="C37" s="555">
        <v>1927</v>
      </c>
      <c r="D37" s="531" t="s">
        <v>1381</v>
      </c>
      <c r="E37" s="548">
        <v>270000</v>
      </c>
      <c r="F37" s="509">
        <v>0</v>
      </c>
      <c r="G37" s="509">
        <v>0</v>
      </c>
      <c r="H37" s="551">
        <f t="shared" si="0"/>
        <v>270000</v>
      </c>
      <c r="I37" s="534"/>
      <c r="J37" s="535"/>
    </row>
    <row r="38" spans="1:10" ht="20.25" customHeight="1">
      <c r="A38" s="554">
        <v>4</v>
      </c>
      <c r="B38" s="555" t="s">
        <v>1800</v>
      </c>
      <c r="C38" s="555">
        <v>1929</v>
      </c>
      <c r="D38" s="555" t="s">
        <v>1074</v>
      </c>
      <c r="E38" s="548">
        <v>270000</v>
      </c>
      <c r="F38" s="509">
        <v>0</v>
      </c>
      <c r="G38" s="509">
        <v>0</v>
      </c>
      <c r="H38" s="551">
        <f t="shared" si="0"/>
        <v>270000</v>
      </c>
      <c r="I38" s="534"/>
      <c r="J38" s="535"/>
    </row>
    <row r="39" spans="1:10" ht="20.25" customHeight="1">
      <c r="A39" s="547">
        <v>5</v>
      </c>
      <c r="B39" s="555" t="s">
        <v>1801</v>
      </c>
      <c r="C39" s="555">
        <v>1927</v>
      </c>
      <c r="D39" s="555" t="s">
        <v>1074</v>
      </c>
      <c r="E39" s="548">
        <v>270000</v>
      </c>
      <c r="F39" s="509">
        <v>0</v>
      </c>
      <c r="G39" s="509">
        <v>0</v>
      </c>
      <c r="H39" s="551">
        <f t="shared" si="0"/>
        <v>270000</v>
      </c>
      <c r="I39" s="534"/>
      <c r="J39" s="535"/>
    </row>
    <row r="40" spans="1:10" ht="20.25" customHeight="1">
      <c r="A40" s="554">
        <v>6</v>
      </c>
      <c r="B40" s="555" t="s">
        <v>1799</v>
      </c>
      <c r="C40" s="555">
        <v>1929</v>
      </c>
      <c r="D40" s="555" t="s">
        <v>1074</v>
      </c>
      <c r="E40" s="548">
        <v>270000</v>
      </c>
      <c r="F40" s="509">
        <v>0</v>
      </c>
      <c r="G40" s="509">
        <v>0</v>
      </c>
      <c r="H40" s="551">
        <f t="shared" si="0"/>
        <v>270000</v>
      </c>
      <c r="I40" s="534"/>
      <c r="J40" s="535"/>
    </row>
    <row r="41" spans="1:10" ht="20.25" customHeight="1">
      <c r="A41" s="547">
        <v>7</v>
      </c>
      <c r="B41" s="555" t="s">
        <v>1802</v>
      </c>
      <c r="C41" s="555">
        <v>1933</v>
      </c>
      <c r="D41" s="555" t="s">
        <v>1074</v>
      </c>
      <c r="E41" s="548">
        <v>270000</v>
      </c>
      <c r="F41" s="509">
        <v>0</v>
      </c>
      <c r="G41" s="509">
        <v>0</v>
      </c>
      <c r="H41" s="551">
        <f t="shared" si="0"/>
        <v>270000</v>
      </c>
      <c r="I41" s="534"/>
      <c r="J41" s="535"/>
    </row>
    <row r="42" spans="1:10" ht="20.25" customHeight="1">
      <c r="A42" s="554">
        <v>8</v>
      </c>
      <c r="B42" s="555" t="s">
        <v>2032</v>
      </c>
      <c r="C42" s="555">
        <v>1932</v>
      </c>
      <c r="D42" s="555" t="s">
        <v>1074</v>
      </c>
      <c r="E42" s="548">
        <v>270000</v>
      </c>
      <c r="F42" s="509">
        <v>0</v>
      </c>
      <c r="G42" s="509">
        <v>0</v>
      </c>
      <c r="H42" s="551">
        <f t="shared" si="0"/>
        <v>270000</v>
      </c>
      <c r="I42" s="534"/>
      <c r="J42" s="535"/>
    </row>
    <row r="43" spans="1:10" ht="20.25" customHeight="1">
      <c r="A43" s="547">
        <v>9</v>
      </c>
      <c r="B43" s="555" t="s">
        <v>1803</v>
      </c>
      <c r="C43" s="555">
        <v>1933</v>
      </c>
      <c r="D43" s="507" t="s">
        <v>1318</v>
      </c>
      <c r="E43" s="548">
        <v>270000</v>
      </c>
      <c r="F43" s="509">
        <v>0</v>
      </c>
      <c r="G43" s="509">
        <v>0</v>
      </c>
      <c r="H43" s="551">
        <f t="shared" si="0"/>
        <v>270000</v>
      </c>
      <c r="I43" s="534"/>
      <c r="J43" s="535"/>
    </row>
    <row r="44" spans="1:10" ht="20.25" customHeight="1">
      <c r="A44" s="554">
        <v>10</v>
      </c>
      <c r="B44" s="555" t="s">
        <v>1804</v>
      </c>
      <c r="C44" s="555">
        <v>1932</v>
      </c>
      <c r="D44" s="507" t="s">
        <v>1318</v>
      </c>
      <c r="E44" s="548">
        <v>270000</v>
      </c>
      <c r="F44" s="509">
        <v>0</v>
      </c>
      <c r="G44" s="509">
        <v>0</v>
      </c>
      <c r="H44" s="551">
        <f t="shared" si="0"/>
        <v>270000</v>
      </c>
      <c r="I44" s="534"/>
      <c r="J44" s="535"/>
    </row>
    <row r="45" spans="1:10" ht="20.25" customHeight="1">
      <c r="A45" s="547">
        <v>11</v>
      </c>
      <c r="B45" s="555" t="s">
        <v>1805</v>
      </c>
      <c r="C45" s="555">
        <v>1932</v>
      </c>
      <c r="D45" s="507" t="s">
        <v>1318</v>
      </c>
      <c r="E45" s="548">
        <v>270000</v>
      </c>
      <c r="F45" s="509">
        <v>0</v>
      </c>
      <c r="G45" s="509">
        <v>0</v>
      </c>
      <c r="H45" s="551">
        <f t="shared" si="0"/>
        <v>270000</v>
      </c>
      <c r="I45" s="534"/>
      <c r="J45" s="535"/>
    </row>
    <row r="46" spans="1:10" ht="20.25" customHeight="1">
      <c r="A46" s="554">
        <v>12</v>
      </c>
      <c r="B46" s="555" t="s">
        <v>1806</v>
      </c>
      <c r="C46" s="555">
        <v>1920</v>
      </c>
      <c r="D46" s="507" t="s">
        <v>1318</v>
      </c>
      <c r="E46" s="548">
        <v>270000</v>
      </c>
      <c r="F46" s="509">
        <v>0</v>
      </c>
      <c r="G46" s="509">
        <v>0</v>
      </c>
      <c r="H46" s="551">
        <f t="shared" si="0"/>
        <v>270000</v>
      </c>
      <c r="I46" s="534"/>
      <c r="J46" s="535"/>
    </row>
    <row r="47" spans="1:10" ht="20.25" customHeight="1">
      <c r="A47" s="547">
        <v>13</v>
      </c>
      <c r="B47" s="555" t="s">
        <v>1807</v>
      </c>
      <c r="C47" s="555">
        <v>1921</v>
      </c>
      <c r="D47" s="507" t="s">
        <v>1318</v>
      </c>
      <c r="E47" s="548">
        <v>270000</v>
      </c>
      <c r="F47" s="509">
        <v>0</v>
      </c>
      <c r="G47" s="509">
        <v>0</v>
      </c>
      <c r="H47" s="551">
        <f t="shared" si="0"/>
        <v>270000</v>
      </c>
      <c r="I47" s="534"/>
      <c r="J47" s="535"/>
    </row>
    <row r="48" spans="1:10" ht="20.25" customHeight="1">
      <c r="A48" s="554">
        <v>14</v>
      </c>
      <c r="B48" s="555" t="s">
        <v>1809</v>
      </c>
      <c r="C48" s="555">
        <v>1924</v>
      </c>
      <c r="D48" s="507" t="s">
        <v>1318</v>
      </c>
      <c r="E48" s="548">
        <v>270000</v>
      </c>
      <c r="F48" s="509">
        <v>0</v>
      </c>
      <c r="G48" s="509">
        <v>0</v>
      </c>
      <c r="H48" s="551">
        <f t="shared" si="0"/>
        <v>270000</v>
      </c>
      <c r="I48" s="534"/>
      <c r="J48" s="535"/>
    </row>
    <row r="49" spans="1:10" ht="20.25" customHeight="1">
      <c r="A49" s="547">
        <v>15</v>
      </c>
      <c r="B49" s="555" t="s">
        <v>1810</v>
      </c>
      <c r="C49" s="555">
        <v>1925</v>
      </c>
      <c r="D49" s="507" t="s">
        <v>1318</v>
      </c>
      <c r="E49" s="548">
        <v>270000</v>
      </c>
      <c r="F49" s="509">
        <v>0</v>
      </c>
      <c r="G49" s="509">
        <v>0</v>
      </c>
      <c r="H49" s="551">
        <f t="shared" si="0"/>
        <v>270000</v>
      </c>
      <c r="I49" s="534"/>
      <c r="J49" s="535"/>
    </row>
    <row r="50" spans="1:10" ht="20.25" customHeight="1">
      <c r="A50" s="554">
        <v>16</v>
      </c>
      <c r="B50" s="555" t="s">
        <v>1811</v>
      </c>
      <c r="C50" s="555">
        <v>1925</v>
      </c>
      <c r="D50" s="507" t="s">
        <v>1318</v>
      </c>
      <c r="E50" s="548">
        <v>270000</v>
      </c>
      <c r="F50" s="509">
        <v>0</v>
      </c>
      <c r="G50" s="509">
        <v>0</v>
      </c>
      <c r="H50" s="551">
        <f t="shared" si="0"/>
        <v>270000</v>
      </c>
      <c r="I50" s="534"/>
      <c r="J50" s="535"/>
    </row>
    <row r="51" spans="1:10" ht="20.25" customHeight="1">
      <c r="A51" s="547">
        <v>17</v>
      </c>
      <c r="B51" s="555" t="s">
        <v>1812</v>
      </c>
      <c r="C51" s="555">
        <v>1929</v>
      </c>
      <c r="D51" s="507" t="s">
        <v>1318</v>
      </c>
      <c r="E51" s="548">
        <v>270000</v>
      </c>
      <c r="F51" s="509">
        <v>0</v>
      </c>
      <c r="G51" s="509">
        <v>0</v>
      </c>
      <c r="H51" s="551">
        <f t="shared" si="0"/>
        <v>270000</v>
      </c>
      <c r="I51" s="534"/>
      <c r="J51" s="535"/>
    </row>
    <row r="52" spans="1:10" ht="20.25" customHeight="1">
      <c r="A52" s="554">
        <v>18</v>
      </c>
      <c r="B52" s="555" t="s">
        <v>1799</v>
      </c>
      <c r="C52" s="555">
        <v>1930</v>
      </c>
      <c r="D52" s="507" t="s">
        <v>1318</v>
      </c>
      <c r="E52" s="548">
        <v>270000</v>
      </c>
      <c r="F52" s="509">
        <v>0</v>
      </c>
      <c r="G52" s="509">
        <v>0</v>
      </c>
      <c r="H52" s="551">
        <f t="shared" si="0"/>
        <v>270000</v>
      </c>
      <c r="I52" s="534"/>
      <c r="J52" s="535"/>
    </row>
    <row r="53" spans="1:10" ht="20.25" customHeight="1">
      <c r="A53" s="547">
        <v>19</v>
      </c>
      <c r="B53" s="555" t="s">
        <v>1075</v>
      </c>
      <c r="C53" s="555">
        <v>1930</v>
      </c>
      <c r="D53" s="507" t="s">
        <v>1318</v>
      </c>
      <c r="E53" s="548">
        <v>270000</v>
      </c>
      <c r="F53" s="509">
        <v>0</v>
      </c>
      <c r="G53" s="509">
        <v>0</v>
      </c>
      <c r="H53" s="551">
        <f t="shared" si="0"/>
        <v>270000</v>
      </c>
      <c r="I53" s="534"/>
      <c r="J53" s="535"/>
    </row>
    <row r="54" spans="1:10" ht="20.25" customHeight="1">
      <c r="A54" s="554">
        <v>20</v>
      </c>
      <c r="B54" s="555" t="s">
        <v>1813</v>
      </c>
      <c r="C54" s="555">
        <v>1930</v>
      </c>
      <c r="D54" s="507" t="s">
        <v>1318</v>
      </c>
      <c r="E54" s="548">
        <v>270000</v>
      </c>
      <c r="F54" s="509">
        <v>0</v>
      </c>
      <c r="G54" s="509">
        <v>0</v>
      </c>
      <c r="H54" s="551">
        <f t="shared" si="0"/>
        <v>270000</v>
      </c>
      <c r="I54" s="534"/>
      <c r="J54" s="535"/>
    </row>
    <row r="55" spans="1:10" ht="20.25" customHeight="1">
      <c r="A55" s="547">
        <v>21</v>
      </c>
      <c r="B55" s="555" t="s">
        <v>2394</v>
      </c>
      <c r="C55" s="555">
        <v>1929</v>
      </c>
      <c r="D55" s="507" t="s">
        <v>1318</v>
      </c>
      <c r="E55" s="548">
        <v>270000</v>
      </c>
      <c r="F55" s="509">
        <v>0</v>
      </c>
      <c r="G55" s="509">
        <v>0</v>
      </c>
      <c r="H55" s="551">
        <f t="shared" si="0"/>
        <v>270000</v>
      </c>
      <c r="I55" s="534"/>
      <c r="J55" s="535"/>
    </row>
    <row r="56" spans="1:10" ht="20.25" customHeight="1">
      <c r="A56" s="554">
        <v>22</v>
      </c>
      <c r="B56" s="569" t="s">
        <v>1814</v>
      </c>
      <c r="C56" s="555">
        <v>1928</v>
      </c>
      <c r="D56" s="507" t="s">
        <v>1318</v>
      </c>
      <c r="E56" s="548">
        <v>270000</v>
      </c>
      <c r="F56" s="509">
        <v>0</v>
      </c>
      <c r="G56" s="509">
        <v>0</v>
      </c>
      <c r="H56" s="551">
        <f t="shared" si="0"/>
        <v>270000</v>
      </c>
      <c r="I56" s="534"/>
      <c r="J56" s="535"/>
    </row>
    <row r="57" spans="1:10" ht="20.25" customHeight="1">
      <c r="A57" s="547">
        <v>23</v>
      </c>
      <c r="B57" s="555" t="s">
        <v>813</v>
      </c>
      <c r="C57" s="555">
        <v>1929</v>
      </c>
      <c r="D57" s="507" t="s">
        <v>1318</v>
      </c>
      <c r="E57" s="548">
        <v>270000</v>
      </c>
      <c r="F57" s="509">
        <v>0</v>
      </c>
      <c r="G57" s="509">
        <v>0</v>
      </c>
      <c r="H57" s="551">
        <f t="shared" si="0"/>
        <v>270000</v>
      </c>
      <c r="I57" s="534"/>
      <c r="J57" s="535"/>
    </row>
    <row r="58" spans="1:10" ht="20.25" customHeight="1">
      <c r="A58" s="554">
        <v>24</v>
      </c>
      <c r="B58" s="555" t="s">
        <v>1815</v>
      </c>
      <c r="C58" s="555">
        <v>1933</v>
      </c>
      <c r="D58" s="507" t="s">
        <v>1318</v>
      </c>
      <c r="E58" s="548">
        <v>270000</v>
      </c>
      <c r="F58" s="509">
        <v>0</v>
      </c>
      <c r="G58" s="509">
        <v>0</v>
      </c>
      <c r="H58" s="551">
        <f t="shared" si="0"/>
        <v>270000</v>
      </c>
      <c r="I58" s="534"/>
      <c r="J58" s="535"/>
    </row>
    <row r="59" spans="1:10" ht="20.25" customHeight="1">
      <c r="A59" s="547">
        <v>25</v>
      </c>
      <c r="B59" s="555" t="s">
        <v>1816</v>
      </c>
      <c r="C59" s="555">
        <v>1934</v>
      </c>
      <c r="D59" s="555" t="s">
        <v>1074</v>
      </c>
      <c r="E59" s="548">
        <v>270000</v>
      </c>
      <c r="F59" s="509">
        <v>0</v>
      </c>
      <c r="G59" s="509">
        <v>0</v>
      </c>
      <c r="H59" s="551">
        <f t="shared" si="0"/>
        <v>270000</v>
      </c>
      <c r="I59" s="534"/>
      <c r="J59" s="535"/>
    </row>
    <row r="60" spans="1:10" ht="20.25" customHeight="1">
      <c r="A60" s="554">
        <v>26</v>
      </c>
      <c r="B60" s="531" t="s">
        <v>1926</v>
      </c>
      <c r="C60" s="531">
        <v>1935</v>
      </c>
      <c r="D60" s="507" t="s">
        <v>1318</v>
      </c>
      <c r="E60" s="548">
        <v>270000</v>
      </c>
      <c r="F60" s="509">
        <v>0</v>
      </c>
      <c r="G60" s="509">
        <v>0</v>
      </c>
      <c r="H60" s="551">
        <f t="shared" si="0"/>
        <v>270000</v>
      </c>
      <c r="I60" s="534"/>
      <c r="J60" s="535"/>
    </row>
    <row r="61" spans="1:10" ht="20.25" customHeight="1">
      <c r="A61" s="547">
        <v>27</v>
      </c>
      <c r="B61" s="531" t="s">
        <v>1817</v>
      </c>
      <c r="C61" s="531">
        <v>1935</v>
      </c>
      <c r="D61" s="555" t="s">
        <v>1074</v>
      </c>
      <c r="E61" s="548">
        <v>270000</v>
      </c>
      <c r="F61" s="509">
        <v>0</v>
      </c>
      <c r="G61" s="509">
        <v>0</v>
      </c>
      <c r="H61" s="551">
        <f t="shared" si="0"/>
        <v>270000</v>
      </c>
      <c r="I61" s="534"/>
      <c r="J61" s="535"/>
    </row>
    <row r="62" spans="1:10" ht="20.25" customHeight="1">
      <c r="A62" s="554">
        <v>28</v>
      </c>
      <c r="B62" s="531" t="s">
        <v>798</v>
      </c>
      <c r="C62" s="531">
        <v>1935</v>
      </c>
      <c r="D62" s="555" t="s">
        <v>1074</v>
      </c>
      <c r="E62" s="548">
        <v>270000</v>
      </c>
      <c r="F62" s="509">
        <v>0</v>
      </c>
      <c r="G62" s="509">
        <v>0</v>
      </c>
      <c r="H62" s="551">
        <f t="shared" si="0"/>
        <v>270000</v>
      </c>
      <c r="I62" s="534"/>
      <c r="J62" s="535"/>
    </row>
    <row r="63" spans="1:10" ht="20.25" customHeight="1">
      <c r="A63" s="547">
        <v>29</v>
      </c>
      <c r="B63" s="531" t="s">
        <v>1818</v>
      </c>
      <c r="C63" s="531">
        <v>1935</v>
      </c>
      <c r="D63" s="507" t="s">
        <v>1318</v>
      </c>
      <c r="E63" s="548">
        <v>270000</v>
      </c>
      <c r="F63" s="509">
        <v>0</v>
      </c>
      <c r="G63" s="509">
        <v>0</v>
      </c>
      <c r="H63" s="551">
        <f t="shared" si="0"/>
        <v>270000</v>
      </c>
      <c r="I63" s="534"/>
      <c r="J63" s="535"/>
    </row>
    <row r="64" spans="1:10" ht="20.25" customHeight="1">
      <c r="A64" s="554">
        <v>30</v>
      </c>
      <c r="B64" s="531" t="s">
        <v>1819</v>
      </c>
      <c r="C64" s="531">
        <v>1935</v>
      </c>
      <c r="D64" s="555" t="s">
        <v>1074</v>
      </c>
      <c r="E64" s="548">
        <v>270000</v>
      </c>
      <c r="F64" s="509">
        <v>0</v>
      </c>
      <c r="G64" s="509">
        <v>0</v>
      </c>
      <c r="H64" s="551">
        <f t="shared" si="0"/>
        <v>270000</v>
      </c>
      <c r="I64" s="534"/>
      <c r="J64" s="535"/>
    </row>
    <row r="65" spans="1:10" ht="20.25" customHeight="1">
      <c r="A65" s="547">
        <v>31</v>
      </c>
      <c r="B65" s="531" t="s">
        <v>1820</v>
      </c>
      <c r="C65" s="531">
        <v>1935</v>
      </c>
      <c r="D65" s="555" t="s">
        <v>1074</v>
      </c>
      <c r="E65" s="548">
        <v>270000</v>
      </c>
      <c r="F65" s="509">
        <v>0</v>
      </c>
      <c r="G65" s="509">
        <v>0</v>
      </c>
      <c r="H65" s="551">
        <f t="shared" si="0"/>
        <v>270000</v>
      </c>
      <c r="I65" s="534"/>
      <c r="J65" s="535"/>
    </row>
    <row r="66" spans="1:10" ht="20.25" customHeight="1">
      <c r="A66" s="554">
        <v>32</v>
      </c>
      <c r="B66" s="531" t="s">
        <v>1821</v>
      </c>
      <c r="C66" s="531">
        <v>1935</v>
      </c>
      <c r="D66" s="555" t="s">
        <v>1074</v>
      </c>
      <c r="E66" s="548">
        <v>270000</v>
      </c>
      <c r="F66" s="509">
        <v>0</v>
      </c>
      <c r="G66" s="509">
        <v>0</v>
      </c>
      <c r="H66" s="551">
        <f t="shared" si="0"/>
        <v>270000</v>
      </c>
      <c r="I66" s="534"/>
      <c r="J66" s="535"/>
    </row>
    <row r="67" spans="1:10" ht="20.25" customHeight="1">
      <c r="A67" s="547">
        <v>33</v>
      </c>
      <c r="B67" s="531" t="s">
        <v>1822</v>
      </c>
      <c r="C67" s="531">
        <v>1936</v>
      </c>
      <c r="D67" s="555" t="s">
        <v>1074</v>
      </c>
      <c r="E67" s="548">
        <v>270000</v>
      </c>
      <c r="F67" s="509">
        <v>0</v>
      </c>
      <c r="G67" s="509">
        <v>0</v>
      </c>
      <c r="H67" s="551">
        <f t="shared" si="0"/>
        <v>270000</v>
      </c>
      <c r="I67" s="534"/>
      <c r="J67" s="535"/>
    </row>
    <row r="68" spans="1:10" ht="20.25" customHeight="1">
      <c r="A68" s="554">
        <v>34</v>
      </c>
      <c r="B68" s="531" t="s">
        <v>1823</v>
      </c>
      <c r="C68" s="531">
        <v>1929</v>
      </c>
      <c r="D68" s="507" t="s">
        <v>1318</v>
      </c>
      <c r="E68" s="548">
        <v>270000</v>
      </c>
      <c r="F68" s="509">
        <v>0</v>
      </c>
      <c r="G68" s="509">
        <v>0</v>
      </c>
      <c r="H68" s="551">
        <f t="shared" si="0"/>
        <v>270000</v>
      </c>
      <c r="I68" s="534"/>
      <c r="J68" s="535"/>
    </row>
    <row r="69" spans="1:10" ht="20.25" customHeight="1">
      <c r="A69" s="547">
        <v>35</v>
      </c>
      <c r="B69" s="531" t="s">
        <v>2295</v>
      </c>
      <c r="C69" s="531">
        <v>1936</v>
      </c>
      <c r="D69" s="507" t="s">
        <v>1318</v>
      </c>
      <c r="E69" s="548">
        <v>270000</v>
      </c>
      <c r="F69" s="509">
        <v>0</v>
      </c>
      <c r="G69" s="509">
        <v>0</v>
      </c>
      <c r="H69" s="551">
        <f t="shared" si="0"/>
        <v>270000</v>
      </c>
      <c r="I69" s="534"/>
      <c r="J69" s="535"/>
    </row>
    <row r="70" spans="1:10" ht="20.25" customHeight="1">
      <c r="A70" s="554">
        <v>36</v>
      </c>
      <c r="B70" s="538" t="s">
        <v>482</v>
      </c>
      <c r="C70" s="538">
        <v>1936</v>
      </c>
      <c r="D70" s="510" t="s">
        <v>1318</v>
      </c>
      <c r="E70" s="548">
        <v>270000</v>
      </c>
      <c r="F70" s="509">
        <v>0</v>
      </c>
      <c r="G70" s="509">
        <v>0</v>
      </c>
      <c r="H70" s="551">
        <f>E70+G70</f>
        <v>270000</v>
      </c>
      <c r="I70" s="541"/>
      <c r="J70" s="542"/>
    </row>
    <row r="71" spans="1:10" ht="20.25" customHeight="1">
      <c r="A71" s="547">
        <v>37</v>
      </c>
      <c r="B71" s="513" t="s">
        <v>1869</v>
      </c>
      <c r="C71" s="513">
        <v>1936</v>
      </c>
      <c r="D71" s="513" t="s">
        <v>1074</v>
      </c>
      <c r="E71" s="548">
        <v>270000</v>
      </c>
      <c r="F71" s="509">
        <v>0</v>
      </c>
      <c r="G71" s="509">
        <v>0</v>
      </c>
      <c r="H71" s="551">
        <f>E71+G71</f>
        <v>270000</v>
      </c>
      <c r="I71" s="541"/>
      <c r="J71" s="542"/>
    </row>
    <row r="72" spans="1:10" ht="20.25" customHeight="1">
      <c r="A72" s="554">
        <v>38</v>
      </c>
      <c r="B72" s="568" t="s">
        <v>1824</v>
      </c>
      <c r="C72" s="568">
        <v>1929</v>
      </c>
      <c r="D72" s="537" t="s">
        <v>1381</v>
      </c>
      <c r="E72" s="548">
        <v>270000</v>
      </c>
      <c r="F72" s="509">
        <v>0</v>
      </c>
      <c r="G72" s="509">
        <v>0</v>
      </c>
      <c r="H72" s="551">
        <v>270000</v>
      </c>
      <c r="I72" s="552"/>
      <c r="J72" s="570" t="s">
        <v>825</v>
      </c>
    </row>
    <row r="73" spans="1:10" ht="20.25" customHeight="1">
      <c r="A73" s="547">
        <v>39</v>
      </c>
      <c r="B73" s="555" t="s">
        <v>1825</v>
      </c>
      <c r="C73" s="555">
        <v>1926</v>
      </c>
      <c r="D73" s="555" t="s">
        <v>1074</v>
      </c>
      <c r="E73" s="508">
        <v>270000</v>
      </c>
      <c r="F73" s="509">
        <v>0</v>
      </c>
      <c r="G73" s="509">
        <v>0</v>
      </c>
      <c r="H73" s="533">
        <v>270000</v>
      </c>
      <c r="I73" s="534"/>
      <c r="J73" s="570" t="s">
        <v>825</v>
      </c>
    </row>
    <row r="74" spans="1:10" ht="20.25" customHeight="1">
      <c r="A74" s="554">
        <v>40</v>
      </c>
      <c r="B74" s="555" t="s">
        <v>1826</v>
      </c>
      <c r="C74" s="555">
        <v>1928</v>
      </c>
      <c r="D74" s="555" t="s">
        <v>1074</v>
      </c>
      <c r="E74" s="508">
        <v>270000</v>
      </c>
      <c r="F74" s="509">
        <v>0</v>
      </c>
      <c r="G74" s="509">
        <v>0</v>
      </c>
      <c r="H74" s="533">
        <v>270000</v>
      </c>
      <c r="I74" s="534"/>
      <c r="J74" s="570" t="s">
        <v>825</v>
      </c>
    </row>
    <row r="75" spans="1:10" ht="20.25" customHeight="1">
      <c r="A75" s="547">
        <v>41</v>
      </c>
      <c r="B75" s="555" t="s">
        <v>2426</v>
      </c>
      <c r="C75" s="555">
        <v>1927</v>
      </c>
      <c r="D75" s="507" t="s">
        <v>1318</v>
      </c>
      <c r="E75" s="508">
        <v>270000</v>
      </c>
      <c r="F75" s="509">
        <v>0</v>
      </c>
      <c r="G75" s="509">
        <v>0</v>
      </c>
      <c r="H75" s="533">
        <v>270000</v>
      </c>
      <c r="I75" s="534"/>
      <c r="J75" s="570" t="s">
        <v>825</v>
      </c>
    </row>
    <row r="76" spans="1:10" ht="20.25" customHeight="1">
      <c r="A76" s="554">
        <v>42</v>
      </c>
      <c r="B76" s="555" t="s">
        <v>1827</v>
      </c>
      <c r="C76" s="555">
        <v>1929</v>
      </c>
      <c r="D76" s="507" t="s">
        <v>1318</v>
      </c>
      <c r="E76" s="508">
        <v>270000</v>
      </c>
      <c r="F76" s="509">
        <v>0</v>
      </c>
      <c r="G76" s="509">
        <v>0</v>
      </c>
      <c r="H76" s="533">
        <v>270000</v>
      </c>
      <c r="I76" s="534"/>
      <c r="J76" s="570" t="s">
        <v>825</v>
      </c>
    </row>
    <row r="77" spans="1:10" ht="20.25" customHeight="1">
      <c r="A77" s="547">
        <v>43</v>
      </c>
      <c r="B77" s="430" t="s">
        <v>1828</v>
      </c>
      <c r="C77" s="430">
        <v>1928</v>
      </c>
      <c r="D77" s="430" t="s">
        <v>1074</v>
      </c>
      <c r="E77" s="431">
        <v>270000</v>
      </c>
      <c r="F77" s="509">
        <v>0</v>
      </c>
      <c r="G77" s="509">
        <v>0</v>
      </c>
      <c r="H77" s="540">
        <f>SUM(E77:G77)</f>
        <v>270000</v>
      </c>
      <c r="I77" s="541"/>
      <c r="J77" s="570" t="s">
        <v>825</v>
      </c>
    </row>
    <row r="78" spans="1:10" ht="20.25" customHeight="1">
      <c r="A78" s="554">
        <v>44</v>
      </c>
      <c r="B78" s="429" t="s">
        <v>2778</v>
      </c>
      <c r="C78" s="429">
        <v>1937</v>
      </c>
      <c r="D78" s="507" t="s">
        <v>1318</v>
      </c>
      <c r="E78" s="431">
        <v>270000</v>
      </c>
      <c r="F78" s="509">
        <v>0</v>
      </c>
      <c r="G78" s="509">
        <v>0</v>
      </c>
      <c r="H78" s="433">
        <f aca="true" t="shared" si="1" ref="H78:H83">G78+E78</f>
        <v>270000</v>
      </c>
      <c r="I78" s="520"/>
      <c r="J78" s="571"/>
    </row>
    <row r="79" spans="1:10" ht="20.25" customHeight="1">
      <c r="A79" s="547">
        <v>45</v>
      </c>
      <c r="B79" s="429" t="s">
        <v>2779</v>
      </c>
      <c r="C79" s="429">
        <v>1937</v>
      </c>
      <c r="D79" s="430" t="s">
        <v>1074</v>
      </c>
      <c r="E79" s="431">
        <v>270000</v>
      </c>
      <c r="F79" s="509">
        <v>0</v>
      </c>
      <c r="G79" s="509">
        <v>0</v>
      </c>
      <c r="H79" s="433">
        <f t="shared" si="1"/>
        <v>270000</v>
      </c>
      <c r="I79" s="520"/>
      <c r="J79" s="571"/>
    </row>
    <row r="80" spans="1:10" ht="20.25" customHeight="1">
      <c r="A80" s="554">
        <v>46</v>
      </c>
      <c r="B80" s="429" t="s">
        <v>1908</v>
      </c>
      <c r="C80" s="429">
        <v>1937</v>
      </c>
      <c r="D80" s="537" t="s">
        <v>1381</v>
      </c>
      <c r="E80" s="431">
        <v>270000</v>
      </c>
      <c r="F80" s="509">
        <v>0</v>
      </c>
      <c r="G80" s="509">
        <v>0</v>
      </c>
      <c r="H80" s="433">
        <f t="shared" si="1"/>
        <v>270000</v>
      </c>
      <c r="I80" s="520"/>
      <c r="J80" s="571"/>
    </row>
    <row r="81" spans="1:10" ht="20.25" customHeight="1">
      <c r="A81" s="547">
        <v>47</v>
      </c>
      <c r="B81" s="429" t="s">
        <v>75</v>
      </c>
      <c r="C81" s="429">
        <v>1937</v>
      </c>
      <c r="D81" s="430" t="s">
        <v>1074</v>
      </c>
      <c r="E81" s="431">
        <v>270000</v>
      </c>
      <c r="F81" s="432"/>
      <c r="G81" s="432"/>
      <c r="H81" s="433">
        <f t="shared" si="1"/>
        <v>270000</v>
      </c>
      <c r="I81" s="520"/>
      <c r="J81" s="571"/>
    </row>
    <row r="82" spans="1:10" ht="20.25" customHeight="1">
      <c r="A82" s="554">
        <v>48</v>
      </c>
      <c r="B82" s="429" t="s">
        <v>1590</v>
      </c>
      <c r="C82" s="429">
        <v>1937</v>
      </c>
      <c r="D82" s="507" t="s">
        <v>1318</v>
      </c>
      <c r="E82" s="431">
        <v>270000</v>
      </c>
      <c r="F82" s="432"/>
      <c r="G82" s="432"/>
      <c r="H82" s="433">
        <f t="shared" si="1"/>
        <v>270000</v>
      </c>
      <c r="I82" s="520"/>
      <c r="J82" s="571"/>
    </row>
    <row r="83" spans="1:10" ht="20.25" customHeight="1">
      <c r="A83" s="547">
        <v>49</v>
      </c>
      <c r="B83" s="819" t="s">
        <v>1590</v>
      </c>
      <c r="C83" s="819">
        <v>1937</v>
      </c>
      <c r="D83" s="714" t="s">
        <v>1318</v>
      </c>
      <c r="E83" s="820">
        <v>270000</v>
      </c>
      <c r="F83" s="821"/>
      <c r="G83" s="821"/>
      <c r="H83" s="822">
        <f t="shared" si="1"/>
        <v>270000</v>
      </c>
      <c r="I83" s="823"/>
      <c r="J83" s="571"/>
    </row>
    <row r="84" spans="1:10" ht="20.25" customHeight="1">
      <c r="A84" s="516"/>
      <c r="B84" s="544" t="s">
        <v>1093</v>
      </c>
      <c r="C84" s="544"/>
      <c r="D84" s="544"/>
      <c r="E84" s="524">
        <f>SUM(E35:E83)</f>
        <v>13230000</v>
      </c>
      <c r="F84" s="525"/>
      <c r="G84" s="525">
        <f>SUM(G35:G83)</f>
        <v>0</v>
      </c>
      <c r="H84" s="527">
        <f>E84+G84</f>
        <v>13230000</v>
      </c>
      <c r="I84" s="528"/>
      <c r="J84" s="26"/>
    </row>
    <row r="85" spans="1:10" ht="20.25" customHeight="1">
      <c r="A85" s="516"/>
      <c r="B85" s="1186" t="s">
        <v>19</v>
      </c>
      <c r="C85" s="1187"/>
      <c r="D85" s="1187"/>
      <c r="E85" s="1187"/>
      <c r="F85" s="1187"/>
      <c r="G85" s="1187"/>
      <c r="H85" s="1187"/>
      <c r="I85" s="1187"/>
      <c r="J85" s="1188"/>
    </row>
    <row r="86" spans="1:10" ht="20.25" customHeight="1">
      <c r="A86" s="547">
        <v>1</v>
      </c>
      <c r="B86" s="572" t="s">
        <v>1829</v>
      </c>
      <c r="C86" s="572">
        <v>1987</v>
      </c>
      <c r="D86" s="537" t="s">
        <v>1381</v>
      </c>
      <c r="E86" s="548">
        <v>405000</v>
      </c>
      <c r="F86" s="549">
        <v>0</v>
      </c>
      <c r="G86" s="549">
        <v>0</v>
      </c>
      <c r="H86" s="551">
        <f aca="true" t="shared" si="2" ref="H86:H92">E86+G86</f>
        <v>405000</v>
      </c>
      <c r="I86" s="552"/>
      <c r="J86" s="553"/>
    </row>
    <row r="87" spans="1:10" ht="20.25" customHeight="1">
      <c r="A87" s="554">
        <v>2</v>
      </c>
      <c r="B87" s="507" t="s">
        <v>1830</v>
      </c>
      <c r="C87" s="507">
        <v>1993</v>
      </c>
      <c r="D87" s="507" t="s">
        <v>1318</v>
      </c>
      <c r="E87" s="548">
        <v>405000</v>
      </c>
      <c r="F87" s="509">
        <v>0</v>
      </c>
      <c r="G87" s="509">
        <v>0</v>
      </c>
      <c r="H87" s="551">
        <f t="shared" si="2"/>
        <v>405000</v>
      </c>
      <c r="I87" s="534"/>
      <c r="J87" s="535"/>
    </row>
    <row r="88" spans="1:10" ht="20.25" customHeight="1">
      <c r="A88" s="547">
        <v>3</v>
      </c>
      <c r="B88" s="507" t="s">
        <v>1831</v>
      </c>
      <c r="C88" s="507">
        <v>1993</v>
      </c>
      <c r="D88" s="507" t="s">
        <v>1074</v>
      </c>
      <c r="E88" s="548">
        <v>405000</v>
      </c>
      <c r="F88" s="509">
        <v>0</v>
      </c>
      <c r="G88" s="509">
        <v>0</v>
      </c>
      <c r="H88" s="551">
        <f t="shared" si="2"/>
        <v>405000</v>
      </c>
      <c r="I88" s="534"/>
      <c r="J88" s="535"/>
    </row>
    <row r="89" spans="1:10" ht="20.25" customHeight="1">
      <c r="A89" s="554">
        <v>4</v>
      </c>
      <c r="B89" s="507" t="s">
        <v>1055</v>
      </c>
      <c r="C89" s="507">
        <v>1969</v>
      </c>
      <c r="D89" s="507" t="s">
        <v>1074</v>
      </c>
      <c r="E89" s="548">
        <v>405000</v>
      </c>
      <c r="F89" s="509">
        <v>0</v>
      </c>
      <c r="G89" s="509">
        <v>0</v>
      </c>
      <c r="H89" s="551">
        <f t="shared" si="2"/>
        <v>405000</v>
      </c>
      <c r="I89" s="534"/>
      <c r="J89" s="535"/>
    </row>
    <row r="90" spans="1:10" ht="20.25" customHeight="1">
      <c r="A90" s="547">
        <v>5</v>
      </c>
      <c r="B90" s="507" t="s">
        <v>1056</v>
      </c>
      <c r="C90" s="507">
        <v>1971</v>
      </c>
      <c r="D90" s="507" t="s">
        <v>1318</v>
      </c>
      <c r="E90" s="548">
        <v>405000</v>
      </c>
      <c r="F90" s="509">
        <v>0</v>
      </c>
      <c r="G90" s="509">
        <v>0</v>
      </c>
      <c r="H90" s="551">
        <f t="shared" si="2"/>
        <v>405000</v>
      </c>
      <c r="I90" s="534"/>
      <c r="J90" s="535"/>
    </row>
    <row r="91" spans="1:10" ht="20.25" customHeight="1">
      <c r="A91" s="554">
        <v>6</v>
      </c>
      <c r="B91" s="510" t="s">
        <v>1059</v>
      </c>
      <c r="C91" s="538">
        <v>2000</v>
      </c>
      <c r="D91" s="510" t="s">
        <v>1074</v>
      </c>
      <c r="E91" s="548">
        <v>405000</v>
      </c>
      <c r="F91" s="511">
        <v>0</v>
      </c>
      <c r="G91" s="511">
        <v>0</v>
      </c>
      <c r="H91" s="551">
        <f t="shared" si="2"/>
        <v>405000</v>
      </c>
      <c r="I91" s="541"/>
      <c r="J91" s="573"/>
    </row>
    <row r="92" spans="1:10" ht="20.25" customHeight="1">
      <c r="A92" s="547">
        <v>7</v>
      </c>
      <c r="B92" s="574" t="s">
        <v>1832</v>
      </c>
      <c r="C92" s="441">
        <v>1994</v>
      </c>
      <c r="D92" s="574" t="s">
        <v>1381</v>
      </c>
      <c r="E92" s="442">
        <v>405000</v>
      </c>
      <c r="F92" s="432">
        <v>1</v>
      </c>
      <c r="G92" s="432"/>
      <c r="H92" s="551">
        <f t="shared" si="2"/>
        <v>405000</v>
      </c>
      <c r="I92" s="520"/>
      <c r="J92" s="571"/>
    </row>
    <row r="93" spans="1:10" ht="20.25" customHeight="1">
      <c r="A93" s="554">
        <v>8</v>
      </c>
      <c r="B93" s="575" t="s">
        <v>1833</v>
      </c>
      <c r="C93" s="575">
        <v>1976</v>
      </c>
      <c r="D93" s="537" t="s">
        <v>1381</v>
      </c>
      <c r="E93" s="548">
        <v>405000</v>
      </c>
      <c r="F93" s="550">
        <v>0</v>
      </c>
      <c r="G93" s="549">
        <v>0</v>
      </c>
      <c r="H93" s="548">
        <v>405000</v>
      </c>
      <c r="I93" s="552"/>
      <c r="J93" s="570" t="s">
        <v>825</v>
      </c>
    </row>
    <row r="94" spans="1:10" ht="20.25" customHeight="1">
      <c r="A94" s="547">
        <v>9</v>
      </c>
      <c r="B94" s="576" t="s">
        <v>1834</v>
      </c>
      <c r="C94" s="576">
        <v>1970</v>
      </c>
      <c r="D94" s="531" t="s">
        <v>1381</v>
      </c>
      <c r="E94" s="508">
        <v>405000</v>
      </c>
      <c r="F94" s="532">
        <v>0</v>
      </c>
      <c r="G94" s="509">
        <v>0</v>
      </c>
      <c r="H94" s="508">
        <v>405000</v>
      </c>
      <c r="I94" s="534"/>
      <c r="J94" s="570" t="s">
        <v>825</v>
      </c>
    </row>
    <row r="95" spans="1:10" ht="20.25" customHeight="1">
      <c r="A95" s="554">
        <v>10</v>
      </c>
      <c r="B95" s="507" t="s">
        <v>877</v>
      </c>
      <c r="C95" s="507">
        <v>1965</v>
      </c>
      <c r="D95" s="507" t="s">
        <v>1074</v>
      </c>
      <c r="E95" s="508">
        <v>405000</v>
      </c>
      <c r="F95" s="509">
        <v>0</v>
      </c>
      <c r="G95" s="509">
        <v>0</v>
      </c>
      <c r="H95" s="508">
        <v>405000</v>
      </c>
      <c r="I95" s="534"/>
      <c r="J95" s="570" t="s">
        <v>825</v>
      </c>
    </row>
    <row r="96" spans="1:10" ht="20.25" customHeight="1">
      <c r="A96" s="547">
        <v>11</v>
      </c>
      <c r="B96" s="507" t="s">
        <v>2012</v>
      </c>
      <c r="C96" s="507">
        <v>1975</v>
      </c>
      <c r="D96" s="507" t="s">
        <v>1318</v>
      </c>
      <c r="E96" s="508">
        <v>405000</v>
      </c>
      <c r="F96" s="509">
        <v>0</v>
      </c>
      <c r="G96" s="509">
        <v>0</v>
      </c>
      <c r="H96" s="508">
        <v>405000</v>
      </c>
      <c r="I96" s="534"/>
      <c r="J96" s="570"/>
    </row>
    <row r="97" spans="1:10" ht="20.25" customHeight="1">
      <c r="A97" s="554">
        <v>12</v>
      </c>
      <c r="B97" s="510" t="s">
        <v>1835</v>
      </c>
      <c r="C97" s="510">
        <v>1963</v>
      </c>
      <c r="D97" s="510" t="s">
        <v>1318</v>
      </c>
      <c r="E97" s="431">
        <v>405000</v>
      </c>
      <c r="F97" s="511">
        <v>0</v>
      </c>
      <c r="G97" s="511">
        <v>0</v>
      </c>
      <c r="H97" s="431">
        <v>405000</v>
      </c>
      <c r="I97" s="534"/>
      <c r="J97" s="570"/>
    </row>
    <row r="98" spans="1:10" ht="20.25" customHeight="1">
      <c r="A98" s="547">
        <v>13</v>
      </c>
      <c r="B98" s="507" t="s">
        <v>926</v>
      </c>
      <c r="C98" s="507">
        <v>1987</v>
      </c>
      <c r="D98" s="507" t="s">
        <v>1318</v>
      </c>
      <c r="E98" s="508">
        <v>405000</v>
      </c>
      <c r="F98" s="509">
        <v>0</v>
      </c>
      <c r="G98" s="509">
        <v>0</v>
      </c>
      <c r="H98" s="508">
        <v>405000</v>
      </c>
      <c r="I98" s="534"/>
      <c r="J98" s="570"/>
    </row>
    <row r="99" spans="1:10" ht="20.25" customHeight="1">
      <c r="A99" s="554">
        <v>14</v>
      </c>
      <c r="B99" s="510" t="s">
        <v>927</v>
      </c>
      <c r="C99" s="510">
        <v>1971</v>
      </c>
      <c r="D99" s="510" t="s">
        <v>1318</v>
      </c>
      <c r="E99" s="431">
        <v>405000</v>
      </c>
      <c r="F99" s="511">
        <v>0</v>
      </c>
      <c r="G99" s="511">
        <v>0</v>
      </c>
      <c r="H99" s="431">
        <v>405000</v>
      </c>
      <c r="I99" s="541"/>
      <c r="J99" s="570"/>
    </row>
    <row r="100" spans="1:10" ht="20.25" customHeight="1">
      <c r="A100" s="516"/>
      <c r="B100" s="545" t="s">
        <v>1093</v>
      </c>
      <c r="C100" s="545"/>
      <c r="D100" s="545"/>
      <c r="E100" s="524">
        <f>SUM(E86:E99)</f>
        <v>5670000</v>
      </c>
      <c r="F100" s="525"/>
      <c r="G100" s="525">
        <v>0</v>
      </c>
      <c r="H100" s="524">
        <f>G100+E100</f>
        <v>5670000</v>
      </c>
      <c r="I100" s="528"/>
      <c r="J100" s="26"/>
    </row>
    <row r="101" spans="1:10" ht="20.25" customHeight="1">
      <c r="A101" s="516"/>
      <c r="B101" s="1186" t="s">
        <v>20</v>
      </c>
      <c r="C101" s="1187"/>
      <c r="D101" s="1187"/>
      <c r="E101" s="1187"/>
      <c r="F101" s="1187"/>
      <c r="G101" s="1187"/>
      <c r="H101" s="1187"/>
      <c r="I101" s="1187"/>
      <c r="J101" s="1188"/>
    </row>
    <row r="102" spans="1:10" ht="20.25" customHeight="1">
      <c r="A102" s="547">
        <v>1</v>
      </c>
      <c r="B102" s="575" t="s">
        <v>1836</v>
      </c>
      <c r="C102" s="575">
        <v>2004</v>
      </c>
      <c r="D102" s="575" t="s">
        <v>1318</v>
      </c>
      <c r="E102" s="548">
        <v>540000</v>
      </c>
      <c r="F102" s="549">
        <v>0</v>
      </c>
      <c r="G102" s="549">
        <v>0</v>
      </c>
      <c r="H102" s="548">
        <f>E102+G102</f>
        <v>540000</v>
      </c>
      <c r="I102" s="552"/>
      <c r="J102" s="553"/>
    </row>
    <row r="103" spans="1:10" ht="20.25" customHeight="1">
      <c r="A103" s="556">
        <v>2</v>
      </c>
      <c r="B103" s="538" t="s">
        <v>1837</v>
      </c>
      <c r="C103" s="538">
        <v>2005</v>
      </c>
      <c r="D103" s="510" t="s">
        <v>1318</v>
      </c>
      <c r="E103" s="548">
        <v>540000</v>
      </c>
      <c r="F103" s="539">
        <v>0</v>
      </c>
      <c r="G103" s="549">
        <v>0</v>
      </c>
      <c r="H103" s="548">
        <f>E103+G103</f>
        <v>540000</v>
      </c>
      <c r="I103" s="541"/>
      <c r="J103" s="542"/>
    </row>
    <row r="104" spans="1:10" ht="20.25" customHeight="1">
      <c r="A104" s="547">
        <v>3</v>
      </c>
      <c r="B104" s="441" t="s">
        <v>1838</v>
      </c>
      <c r="C104" s="441">
        <v>2008</v>
      </c>
      <c r="D104" s="441" t="s">
        <v>1381</v>
      </c>
      <c r="E104" s="442">
        <v>540000</v>
      </c>
      <c r="F104" s="432">
        <v>0</v>
      </c>
      <c r="G104" s="432">
        <v>0</v>
      </c>
      <c r="H104" s="433">
        <v>540000</v>
      </c>
      <c r="I104" s="520"/>
      <c r="J104" s="571" t="s">
        <v>825</v>
      </c>
    </row>
    <row r="105" spans="1:10" ht="20.25" customHeight="1">
      <c r="A105" s="516"/>
      <c r="B105" s="522" t="s">
        <v>1093</v>
      </c>
      <c r="C105" s="522"/>
      <c r="D105" s="522"/>
      <c r="E105" s="524">
        <f>SUM(E102:E104)</f>
        <v>1620000</v>
      </c>
      <c r="F105" s="525">
        <v>0</v>
      </c>
      <c r="G105" s="525">
        <v>0</v>
      </c>
      <c r="H105" s="527">
        <f>G105+E105</f>
        <v>1620000</v>
      </c>
      <c r="I105" s="528"/>
      <c r="J105" s="26"/>
    </row>
    <row r="106" spans="1:10" ht="20.25" customHeight="1">
      <c r="A106" s="516"/>
      <c r="B106" s="1180" t="s">
        <v>21</v>
      </c>
      <c r="C106" s="1181"/>
      <c r="D106" s="1181"/>
      <c r="E106" s="1181"/>
      <c r="F106" s="1181"/>
      <c r="G106" s="1181"/>
      <c r="H106" s="1181"/>
      <c r="I106" s="1181"/>
      <c r="J106" s="1182"/>
    </row>
    <row r="107" spans="1:10" ht="20.25" customHeight="1">
      <c r="A107" s="547">
        <v>1</v>
      </c>
      <c r="B107" s="537" t="s">
        <v>1839</v>
      </c>
      <c r="C107" s="537">
        <v>1943</v>
      </c>
      <c r="D107" s="575" t="s">
        <v>1318</v>
      </c>
      <c r="E107" s="551">
        <v>540000</v>
      </c>
      <c r="F107" s="549">
        <v>0</v>
      </c>
      <c r="G107" s="549">
        <v>0</v>
      </c>
      <c r="H107" s="551">
        <f>E107+G107</f>
        <v>540000</v>
      </c>
      <c r="I107" s="552"/>
      <c r="J107" s="553"/>
    </row>
    <row r="108" spans="1:10" ht="20.25" customHeight="1">
      <c r="A108" s="554">
        <v>2</v>
      </c>
      <c r="B108" s="507" t="s">
        <v>1840</v>
      </c>
      <c r="C108" s="507">
        <v>1945</v>
      </c>
      <c r="D108" s="507" t="s">
        <v>1318</v>
      </c>
      <c r="E108" s="551">
        <v>540000</v>
      </c>
      <c r="F108" s="509">
        <v>0</v>
      </c>
      <c r="G108" s="509">
        <v>0</v>
      </c>
      <c r="H108" s="551">
        <f>E108+G108</f>
        <v>540000</v>
      </c>
      <c r="I108" s="534"/>
      <c r="J108" s="535"/>
    </row>
    <row r="109" spans="1:10" ht="20.25" customHeight="1">
      <c r="A109" s="547">
        <v>3</v>
      </c>
      <c r="B109" s="507" t="s">
        <v>2260</v>
      </c>
      <c r="C109" s="507">
        <v>1942</v>
      </c>
      <c r="D109" s="531" t="s">
        <v>1381</v>
      </c>
      <c r="E109" s="551">
        <v>540000</v>
      </c>
      <c r="F109" s="509">
        <v>0</v>
      </c>
      <c r="G109" s="509">
        <v>0</v>
      </c>
      <c r="H109" s="551">
        <f>E109+G109</f>
        <v>540000</v>
      </c>
      <c r="I109" s="534"/>
      <c r="J109" s="535"/>
    </row>
    <row r="110" spans="1:10" ht="20.25" customHeight="1">
      <c r="A110" s="554">
        <v>4</v>
      </c>
      <c r="B110" s="510" t="s">
        <v>1841</v>
      </c>
      <c r="C110" s="510">
        <v>1956</v>
      </c>
      <c r="D110" s="538" t="s">
        <v>1318</v>
      </c>
      <c r="E110" s="433">
        <v>540000</v>
      </c>
      <c r="F110" s="511"/>
      <c r="G110" s="511"/>
      <c r="H110" s="551">
        <f>E110+G110</f>
        <v>540000</v>
      </c>
      <c r="I110" s="541"/>
      <c r="J110" s="542"/>
    </row>
    <row r="111" spans="1:10" ht="20.25" customHeight="1">
      <c r="A111" s="547">
        <v>5</v>
      </c>
      <c r="B111" s="537" t="s">
        <v>1842</v>
      </c>
      <c r="C111" s="537">
        <v>1942</v>
      </c>
      <c r="D111" s="537" t="s">
        <v>1381</v>
      </c>
      <c r="E111" s="548">
        <v>540000</v>
      </c>
      <c r="F111" s="549">
        <v>0</v>
      </c>
      <c r="G111" s="549">
        <v>0</v>
      </c>
      <c r="H111" s="551">
        <v>540000</v>
      </c>
      <c r="I111" s="552"/>
      <c r="J111" s="570" t="s">
        <v>825</v>
      </c>
    </row>
    <row r="112" spans="1:10" ht="20.25" customHeight="1">
      <c r="A112" s="554">
        <v>6</v>
      </c>
      <c r="B112" s="507" t="s">
        <v>1184</v>
      </c>
      <c r="C112" s="507">
        <v>1946</v>
      </c>
      <c r="D112" s="531" t="s">
        <v>1381</v>
      </c>
      <c r="E112" s="508">
        <v>540000</v>
      </c>
      <c r="F112" s="509">
        <v>0</v>
      </c>
      <c r="G112" s="509">
        <v>0</v>
      </c>
      <c r="H112" s="533">
        <v>540000</v>
      </c>
      <c r="I112" s="534"/>
      <c r="J112" s="570" t="s">
        <v>825</v>
      </c>
    </row>
    <row r="113" spans="1:10" ht="20.25" customHeight="1">
      <c r="A113" s="547">
        <v>7</v>
      </c>
      <c r="B113" s="507" t="s">
        <v>1021</v>
      </c>
      <c r="C113" s="507">
        <v>1940</v>
      </c>
      <c r="D113" s="531" t="s">
        <v>1381</v>
      </c>
      <c r="E113" s="508">
        <v>540000</v>
      </c>
      <c r="F113" s="509">
        <v>0</v>
      </c>
      <c r="G113" s="509">
        <v>0</v>
      </c>
      <c r="H113" s="533">
        <v>540000</v>
      </c>
      <c r="I113" s="534"/>
      <c r="J113" s="570" t="s">
        <v>825</v>
      </c>
    </row>
    <row r="114" spans="1:10" ht="20.25" customHeight="1">
      <c r="A114" s="554">
        <v>8</v>
      </c>
      <c r="B114" s="507" t="s">
        <v>1277</v>
      </c>
      <c r="C114" s="507">
        <v>1950</v>
      </c>
      <c r="D114" s="507" t="s">
        <v>1318</v>
      </c>
      <c r="E114" s="508">
        <v>540000</v>
      </c>
      <c r="F114" s="509"/>
      <c r="G114" s="509"/>
      <c r="H114" s="533">
        <v>540000</v>
      </c>
      <c r="I114" s="534"/>
      <c r="J114" s="570"/>
    </row>
    <row r="115" spans="1:10" ht="20.25" customHeight="1">
      <c r="A115" s="547">
        <v>9</v>
      </c>
      <c r="B115" s="510" t="s">
        <v>240</v>
      </c>
      <c r="C115" s="510">
        <v>1946</v>
      </c>
      <c r="D115" s="507" t="s">
        <v>1318</v>
      </c>
      <c r="E115" s="508">
        <v>540000</v>
      </c>
      <c r="F115" s="509"/>
      <c r="G115" s="509"/>
      <c r="H115" s="533">
        <v>540000</v>
      </c>
      <c r="I115" s="534"/>
      <c r="J115" s="570"/>
    </row>
    <row r="116" spans="1:10" ht="20.25" customHeight="1">
      <c r="A116" s="554">
        <v>10</v>
      </c>
      <c r="B116" s="507" t="s">
        <v>1527</v>
      </c>
      <c r="C116" s="507">
        <v>1950</v>
      </c>
      <c r="D116" s="507" t="s">
        <v>1318</v>
      </c>
      <c r="E116" s="508">
        <v>540000</v>
      </c>
      <c r="F116" s="509"/>
      <c r="G116" s="509"/>
      <c r="H116" s="533">
        <f>SUM(E116:G116)</f>
        <v>540000</v>
      </c>
      <c r="I116" s="534"/>
      <c r="J116" s="570" t="s">
        <v>825</v>
      </c>
    </row>
    <row r="117" spans="1:10" ht="20.25" customHeight="1">
      <c r="A117" s="547">
        <v>11</v>
      </c>
      <c r="B117" s="510" t="s">
        <v>1528</v>
      </c>
      <c r="C117" s="510">
        <v>1952</v>
      </c>
      <c r="D117" s="507" t="s">
        <v>1074</v>
      </c>
      <c r="E117" s="508">
        <v>540000</v>
      </c>
      <c r="F117" s="511">
        <v>0</v>
      </c>
      <c r="G117" s="509"/>
      <c r="H117" s="533">
        <f>SUM(E117:G117)</f>
        <v>540000</v>
      </c>
      <c r="I117" s="541"/>
      <c r="J117" s="571"/>
    </row>
    <row r="118" spans="1:10" ht="20.25" customHeight="1">
      <c r="A118" s="554">
        <v>12</v>
      </c>
      <c r="B118" s="510" t="s">
        <v>2274</v>
      </c>
      <c r="C118" s="510">
        <v>1949</v>
      </c>
      <c r="D118" s="507" t="s">
        <v>1074</v>
      </c>
      <c r="E118" s="508">
        <v>540000</v>
      </c>
      <c r="F118" s="511">
        <v>0</v>
      </c>
      <c r="G118" s="509"/>
      <c r="H118" s="533">
        <f>SUM(E118:G118)</f>
        <v>540000</v>
      </c>
      <c r="I118" s="541"/>
      <c r="J118" s="571"/>
    </row>
    <row r="119" spans="1:10" ht="20.25" customHeight="1">
      <c r="A119" s="547">
        <v>13</v>
      </c>
      <c r="B119" s="978" t="s">
        <v>1766</v>
      </c>
      <c r="C119" s="978">
        <v>1941</v>
      </c>
      <c r="D119" s="714" t="s">
        <v>1318</v>
      </c>
      <c r="E119" s="979">
        <v>540000</v>
      </c>
      <c r="F119" s="980">
        <v>0</v>
      </c>
      <c r="G119" s="981">
        <v>540000</v>
      </c>
      <c r="H119" s="982">
        <f>SUM(E119:G119)</f>
        <v>1080000</v>
      </c>
      <c r="I119" s="715"/>
      <c r="J119" s="571" t="s">
        <v>1882</v>
      </c>
    </row>
    <row r="120" spans="1:10" ht="20.25" customHeight="1">
      <c r="A120" s="556"/>
      <c r="B120" s="577" t="s">
        <v>1092</v>
      </c>
      <c r="C120" s="577"/>
      <c r="D120" s="577"/>
      <c r="E120" s="578">
        <f>SUM(E107:E119)</f>
        <v>7020000</v>
      </c>
      <c r="F120" s="579"/>
      <c r="G120" s="579">
        <f>SUM(G116:G119)</f>
        <v>540000</v>
      </c>
      <c r="H120" s="580">
        <f>SUM(E120:G120)</f>
        <v>7560000</v>
      </c>
      <c r="I120" s="541"/>
      <c r="J120" s="542"/>
    </row>
    <row r="121" spans="1:10" ht="20.25" customHeight="1">
      <c r="A121" s="516"/>
      <c r="B121" s="1186" t="s">
        <v>22</v>
      </c>
      <c r="C121" s="1187"/>
      <c r="D121" s="1187"/>
      <c r="E121" s="1187"/>
      <c r="F121" s="1187"/>
      <c r="G121" s="1187"/>
      <c r="H121" s="1187"/>
      <c r="I121" s="1187"/>
      <c r="J121" s="1188"/>
    </row>
    <row r="122" spans="1:10" ht="20.25" customHeight="1">
      <c r="A122" s="547">
        <v>1</v>
      </c>
      <c r="B122" s="575" t="s">
        <v>1843</v>
      </c>
      <c r="C122" s="575">
        <v>1983</v>
      </c>
      <c r="D122" s="575" t="s">
        <v>1318</v>
      </c>
      <c r="E122" s="581">
        <v>540000</v>
      </c>
      <c r="F122" s="549">
        <v>0</v>
      </c>
      <c r="G122" s="549">
        <v>0</v>
      </c>
      <c r="H122" s="551">
        <f>E122</f>
        <v>540000</v>
      </c>
      <c r="I122" s="552"/>
      <c r="J122" s="553"/>
    </row>
    <row r="123" spans="1:10" ht="20.25" customHeight="1">
      <c r="A123" s="554">
        <v>2</v>
      </c>
      <c r="B123" s="507" t="s">
        <v>1844</v>
      </c>
      <c r="C123" s="507">
        <v>1982</v>
      </c>
      <c r="D123" s="507" t="s">
        <v>1318</v>
      </c>
      <c r="E123" s="581">
        <v>540000</v>
      </c>
      <c r="F123" s="509">
        <v>0</v>
      </c>
      <c r="G123" s="509">
        <v>0</v>
      </c>
      <c r="H123" s="551">
        <f>E123</f>
        <v>540000</v>
      </c>
      <c r="I123" s="534"/>
      <c r="J123" s="535"/>
    </row>
    <row r="124" spans="1:13" ht="20.25" customHeight="1">
      <c r="A124" s="554">
        <v>3</v>
      </c>
      <c r="B124" s="507" t="s">
        <v>1845</v>
      </c>
      <c r="C124" s="507">
        <v>1993</v>
      </c>
      <c r="D124" s="507" t="s">
        <v>1318</v>
      </c>
      <c r="E124" s="581">
        <v>540000</v>
      </c>
      <c r="F124" s="509">
        <v>0</v>
      </c>
      <c r="G124" s="509">
        <v>0</v>
      </c>
      <c r="H124" s="551">
        <f>E124</f>
        <v>540000</v>
      </c>
      <c r="I124" s="534"/>
      <c r="J124" s="535"/>
      <c r="M124" s="513" t="s">
        <v>1101</v>
      </c>
    </row>
    <row r="125" spans="1:10" ht="20.25" customHeight="1">
      <c r="A125" s="554">
        <v>4</v>
      </c>
      <c r="B125" s="507" t="s">
        <v>1846</v>
      </c>
      <c r="C125" s="507">
        <v>1961</v>
      </c>
      <c r="D125" s="507" t="s">
        <v>1318</v>
      </c>
      <c r="E125" s="581">
        <v>540000</v>
      </c>
      <c r="F125" s="509">
        <v>0</v>
      </c>
      <c r="G125" s="509">
        <v>0</v>
      </c>
      <c r="H125" s="551">
        <f>E125</f>
        <v>540000</v>
      </c>
      <c r="I125" s="534"/>
      <c r="J125" s="535"/>
    </row>
    <row r="126" spans="1:10" ht="20.25" customHeight="1">
      <c r="A126" s="554">
        <v>5</v>
      </c>
      <c r="B126" s="507" t="s">
        <v>1057</v>
      </c>
      <c r="C126" s="507">
        <v>1968</v>
      </c>
      <c r="D126" s="507" t="s">
        <v>1381</v>
      </c>
      <c r="E126" s="581">
        <v>540000</v>
      </c>
      <c r="F126" s="509"/>
      <c r="G126" s="509">
        <v>0</v>
      </c>
      <c r="H126" s="551">
        <f>E126</f>
        <v>540000</v>
      </c>
      <c r="I126" s="534"/>
      <c r="J126" s="535"/>
    </row>
    <row r="127" spans="1:10" ht="20.25" customHeight="1">
      <c r="A127" s="554">
        <v>6</v>
      </c>
      <c r="B127" s="575" t="s">
        <v>1847</v>
      </c>
      <c r="C127" s="575">
        <v>1978</v>
      </c>
      <c r="D127" s="537" t="s">
        <v>1381</v>
      </c>
      <c r="E127" s="548">
        <v>540000</v>
      </c>
      <c r="F127" s="549">
        <v>0</v>
      </c>
      <c r="G127" s="549">
        <v>0</v>
      </c>
      <c r="H127" s="551">
        <v>540000</v>
      </c>
      <c r="I127" s="552"/>
      <c r="J127" s="570" t="s">
        <v>825</v>
      </c>
    </row>
    <row r="128" spans="1:10" ht="20.25" customHeight="1">
      <c r="A128" s="554">
        <v>7</v>
      </c>
      <c r="B128" s="507" t="s">
        <v>1848</v>
      </c>
      <c r="C128" s="507">
        <v>1970</v>
      </c>
      <c r="D128" s="531" t="s">
        <v>1381</v>
      </c>
      <c r="E128" s="508">
        <v>540000</v>
      </c>
      <c r="F128" s="509">
        <v>0</v>
      </c>
      <c r="G128" s="509">
        <v>0</v>
      </c>
      <c r="H128" s="533">
        <v>540000</v>
      </c>
      <c r="I128" s="534"/>
      <c r="J128" s="570" t="s">
        <v>825</v>
      </c>
    </row>
    <row r="129" spans="1:10" ht="20.25" customHeight="1">
      <c r="A129" s="554">
        <v>8</v>
      </c>
      <c r="B129" s="510" t="s">
        <v>1058</v>
      </c>
      <c r="C129" s="510">
        <v>1981</v>
      </c>
      <c r="D129" s="538" t="s">
        <v>1318</v>
      </c>
      <c r="E129" s="431">
        <v>540000</v>
      </c>
      <c r="F129" s="540"/>
      <c r="G129" s="511">
        <v>0</v>
      </c>
      <c r="H129" s="540">
        <f>SUM(E129:G129)</f>
        <v>540000</v>
      </c>
      <c r="I129" s="541"/>
      <c r="J129" s="570" t="s">
        <v>825</v>
      </c>
    </row>
    <row r="130" spans="1:10" ht="20.25" customHeight="1">
      <c r="A130" s="516"/>
      <c r="B130" s="522" t="s">
        <v>1093</v>
      </c>
      <c r="C130" s="523"/>
      <c r="D130" s="523"/>
      <c r="E130" s="524">
        <f>SUM(E122:E129)</f>
        <v>4320000</v>
      </c>
      <c r="F130" s="526"/>
      <c r="G130" s="525"/>
      <c r="H130" s="527">
        <f>G130+E130</f>
        <v>4320000</v>
      </c>
      <c r="I130" s="528"/>
      <c r="J130" s="26" t="s">
        <v>1101</v>
      </c>
    </row>
    <row r="131" spans="1:10" ht="20.25" customHeight="1">
      <c r="A131" s="516"/>
      <c r="B131" s="1186" t="s">
        <v>23</v>
      </c>
      <c r="C131" s="1187"/>
      <c r="D131" s="1187"/>
      <c r="E131" s="1187"/>
      <c r="F131" s="1187"/>
      <c r="G131" s="1187"/>
      <c r="H131" s="1187"/>
      <c r="I131" s="1187"/>
      <c r="J131" s="1188"/>
    </row>
    <row r="132" spans="1:10" ht="20.25" customHeight="1">
      <c r="A132" s="547">
        <v>1</v>
      </c>
      <c r="B132" s="575" t="s">
        <v>1849</v>
      </c>
      <c r="C132" s="575">
        <v>2013</v>
      </c>
      <c r="D132" s="575" t="s">
        <v>1318</v>
      </c>
      <c r="E132" s="548">
        <v>675000</v>
      </c>
      <c r="F132" s="549">
        <v>0</v>
      </c>
      <c r="G132" s="549">
        <v>0</v>
      </c>
      <c r="H132" s="551">
        <f>E132+G132</f>
        <v>675000</v>
      </c>
      <c r="I132" s="552"/>
      <c r="J132" s="553" t="s">
        <v>1101</v>
      </c>
    </row>
    <row r="133" spans="1:10" ht="20.25" customHeight="1">
      <c r="A133" s="582">
        <v>2</v>
      </c>
      <c r="B133" s="510" t="s">
        <v>1850</v>
      </c>
      <c r="C133" s="510">
        <v>2008</v>
      </c>
      <c r="D133" s="510" t="s">
        <v>1318</v>
      </c>
      <c r="E133" s="548">
        <v>675000</v>
      </c>
      <c r="F133" s="511">
        <v>0</v>
      </c>
      <c r="G133" s="511">
        <v>0</v>
      </c>
      <c r="H133" s="551">
        <f>E133+G133</f>
        <v>675000</v>
      </c>
      <c r="I133" s="541"/>
      <c r="J133" s="542"/>
    </row>
    <row r="134" spans="1:10" ht="20.25" customHeight="1">
      <c r="A134" s="583">
        <v>3</v>
      </c>
      <c r="B134" s="574" t="s">
        <v>1851</v>
      </c>
      <c r="C134" s="574">
        <v>2009</v>
      </c>
      <c r="D134" s="441" t="s">
        <v>1381</v>
      </c>
      <c r="E134" s="442">
        <v>675000</v>
      </c>
      <c r="F134" s="432">
        <v>0</v>
      </c>
      <c r="G134" s="432">
        <v>0</v>
      </c>
      <c r="H134" s="433">
        <v>675000</v>
      </c>
      <c r="I134" s="520"/>
      <c r="J134" s="571" t="s">
        <v>825</v>
      </c>
    </row>
    <row r="135" spans="1:10" ht="20.25" customHeight="1">
      <c r="A135" s="584"/>
      <c r="B135" s="545" t="s">
        <v>1093</v>
      </c>
      <c r="C135" s="585"/>
      <c r="D135" s="585"/>
      <c r="E135" s="524">
        <f>SUM(E132:E134)</f>
        <v>2025000</v>
      </c>
      <c r="F135" s="525"/>
      <c r="G135" s="526">
        <v>0</v>
      </c>
      <c r="H135" s="527">
        <f>G135+E135</f>
        <v>2025000</v>
      </c>
      <c r="I135" s="528"/>
      <c r="J135" s="26"/>
    </row>
    <row r="136" spans="1:10" ht="20.25" customHeight="1">
      <c r="A136" s="516"/>
      <c r="B136" s="1180" t="s">
        <v>24</v>
      </c>
      <c r="C136" s="1181"/>
      <c r="D136" s="1181"/>
      <c r="E136" s="1181"/>
      <c r="F136" s="1181"/>
      <c r="G136" s="1181"/>
      <c r="H136" s="1181"/>
      <c r="I136" s="1181"/>
      <c r="J136" s="1182"/>
    </row>
    <row r="137" spans="1:10" ht="20.25" customHeight="1">
      <c r="A137" s="547">
        <v>1</v>
      </c>
      <c r="B137" s="575" t="s">
        <v>5</v>
      </c>
      <c r="C137" s="575">
        <v>1933</v>
      </c>
      <c r="D137" s="537" t="s">
        <v>1381</v>
      </c>
      <c r="E137" s="548">
        <v>675000</v>
      </c>
      <c r="F137" s="549">
        <v>0</v>
      </c>
      <c r="G137" s="549">
        <v>0</v>
      </c>
      <c r="H137" s="551">
        <f>E137+G137</f>
        <v>675000</v>
      </c>
      <c r="I137" s="552"/>
      <c r="J137" s="553"/>
    </row>
    <row r="138" spans="1:10" ht="20.25" customHeight="1">
      <c r="A138" s="554">
        <v>2</v>
      </c>
      <c r="B138" s="507" t="s">
        <v>1852</v>
      </c>
      <c r="C138" s="507">
        <v>1938</v>
      </c>
      <c r="D138" s="531" t="s">
        <v>1318</v>
      </c>
      <c r="E138" s="548">
        <v>675000</v>
      </c>
      <c r="F138" s="509">
        <v>0</v>
      </c>
      <c r="G138" s="509">
        <v>0</v>
      </c>
      <c r="H138" s="551">
        <f>E138+G138</f>
        <v>675000</v>
      </c>
      <c r="I138" s="534"/>
      <c r="J138" s="535"/>
    </row>
    <row r="139" spans="1:10" ht="20.25" customHeight="1">
      <c r="A139" s="554">
        <v>3</v>
      </c>
      <c r="B139" s="555" t="s">
        <v>1853</v>
      </c>
      <c r="C139" s="555">
        <v>1920</v>
      </c>
      <c r="D139" s="531" t="s">
        <v>1381</v>
      </c>
      <c r="E139" s="548">
        <v>675000</v>
      </c>
      <c r="F139" s="509">
        <v>0</v>
      </c>
      <c r="G139" s="509">
        <v>0</v>
      </c>
      <c r="H139" s="551">
        <f>E139+G139</f>
        <v>675000</v>
      </c>
      <c r="I139" s="534"/>
      <c r="J139" s="535"/>
    </row>
    <row r="140" spans="1:10" ht="20.25" customHeight="1">
      <c r="A140" s="556">
        <v>4</v>
      </c>
      <c r="B140" s="510" t="s">
        <v>1590</v>
      </c>
      <c r="C140" s="510">
        <v>1933</v>
      </c>
      <c r="D140" s="538" t="s">
        <v>1381</v>
      </c>
      <c r="E140" s="548">
        <v>675000</v>
      </c>
      <c r="F140" s="511">
        <v>0</v>
      </c>
      <c r="G140" s="511">
        <v>0</v>
      </c>
      <c r="H140" s="551">
        <f>E140+G140</f>
        <v>675000</v>
      </c>
      <c r="I140" s="541"/>
      <c r="J140" s="542"/>
    </row>
    <row r="141" spans="1:10" ht="20.25" customHeight="1">
      <c r="A141" s="554">
        <v>5</v>
      </c>
      <c r="B141" s="575" t="s">
        <v>1854</v>
      </c>
      <c r="C141" s="575">
        <v>1929</v>
      </c>
      <c r="D141" s="575" t="s">
        <v>1318</v>
      </c>
      <c r="E141" s="548">
        <v>675000</v>
      </c>
      <c r="F141" s="549">
        <v>0</v>
      </c>
      <c r="G141" s="549">
        <v>0</v>
      </c>
      <c r="H141" s="551">
        <v>675000</v>
      </c>
      <c r="I141" s="552"/>
      <c r="J141" s="553"/>
    </row>
    <row r="142" spans="1:10" ht="20.25" customHeight="1">
      <c r="A142" s="556">
        <v>6</v>
      </c>
      <c r="B142" s="555" t="s">
        <v>216</v>
      </c>
      <c r="C142" s="555">
        <v>1945</v>
      </c>
      <c r="D142" s="531" t="s">
        <v>1381</v>
      </c>
      <c r="E142" s="508">
        <v>675000</v>
      </c>
      <c r="F142" s="509">
        <v>0</v>
      </c>
      <c r="G142" s="509">
        <v>0</v>
      </c>
      <c r="H142" s="533">
        <v>675000</v>
      </c>
      <c r="I142" s="534"/>
      <c r="J142" s="535"/>
    </row>
    <row r="143" spans="1:10" ht="20.25" customHeight="1">
      <c r="A143" s="554">
        <v>7</v>
      </c>
      <c r="B143" s="510" t="s">
        <v>1855</v>
      </c>
      <c r="C143" s="510">
        <v>1950</v>
      </c>
      <c r="D143" s="538" t="s">
        <v>1381</v>
      </c>
      <c r="E143" s="431">
        <v>675000</v>
      </c>
      <c r="F143" s="511">
        <v>0</v>
      </c>
      <c r="G143" s="511">
        <v>0</v>
      </c>
      <c r="H143" s="540">
        <f>SUM(E143:G143)</f>
        <v>675000</v>
      </c>
      <c r="I143" s="541"/>
      <c r="J143" s="542"/>
    </row>
    <row r="144" spans="1:10" ht="20.25" customHeight="1">
      <c r="A144" s="519">
        <v>8</v>
      </c>
      <c r="B144" s="555" t="s">
        <v>1808</v>
      </c>
      <c r="C144" s="555">
        <v>1921</v>
      </c>
      <c r="D144" s="507" t="s">
        <v>1318</v>
      </c>
      <c r="E144" s="431">
        <v>675000</v>
      </c>
      <c r="F144" s="432"/>
      <c r="G144" s="432"/>
      <c r="H144" s="540">
        <f>SUM(E144:G144)</f>
        <v>675000</v>
      </c>
      <c r="I144" s="520"/>
      <c r="J144" s="571"/>
    </row>
    <row r="145" spans="1:10" ht="20.25" customHeight="1">
      <c r="A145" s="554">
        <v>9</v>
      </c>
      <c r="B145" s="568" t="s">
        <v>2152</v>
      </c>
      <c r="C145" s="568">
        <v>1935</v>
      </c>
      <c r="D145" s="575" t="s">
        <v>1318</v>
      </c>
      <c r="E145" s="431">
        <v>675000</v>
      </c>
      <c r="F145" s="432"/>
      <c r="G145" s="432">
        <v>0</v>
      </c>
      <c r="H145" s="540">
        <f>SUM(E145:G145)</f>
        <v>675000</v>
      </c>
      <c r="I145" s="520"/>
      <c r="J145" s="571"/>
    </row>
    <row r="146" spans="1:10" ht="20.25" customHeight="1">
      <c r="A146" s="519">
        <v>10</v>
      </c>
      <c r="B146" s="983" t="s">
        <v>1767</v>
      </c>
      <c r="C146" s="983">
        <v>1939</v>
      </c>
      <c r="D146" s="984" t="s">
        <v>1318</v>
      </c>
      <c r="E146" s="820">
        <v>675000</v>
      </c>
      <c r="F146" s="821"/>
      <c r="G146" s="821">
        <v>675000</v>
      </c>
      <c r="H146" s="985">
        <f>SUM(E146:G146)</f>
        <v>1350000</v>
      </c>
      <c r="I146" s="520"/>
      <c r="J146" s="571"/>
    </row>
    <row r="147" spans="1:10" ht="20.25" customHeight="1">
      <c r="A147" s="516"/>
      <c r="B147" s="544" t="s">
        <v>1092</v>
      </c>
      <c r="C147" s="586"/>
      <c r="D147" s="586"/>
      <c r="E147" s="524">
        <f>SUM(E137:E146)</f>
        <v>6750000</v>
      </c>
      <c r="F147" s="526">
        <v>0</v>
      </c>
      <c r="G147" s="525">
        <f>SUM(G145:G146)</f>
        <v>675000</v>
      </c>
      <c r="H147" s="527">
        <f>SUM(E147:G147)</f>
        <v>7425000</v>
      </c>
      <c r="I147" s="528"/>
      <c r="J147" s="26"/>
    </row>
    <row r="148" spans="1:10" ht="20.25" customHeight="1">
      <c r="A148" s="516"/>
      <c r="B148" s="1186" t="s">
        <v>25</v>
      </c>
      <c r="C148" s="1187"/>
      <c r="D148" s="1187"/>
      <c r="E148" s="1187"/>
      <c r="F148" s="1187"/>
      <c r="G148" s="1187"/>
      <c r="H148" s="1187"/>
      <c r="I148" s="1187"/>
      <c r="J148" s="1188"/>
    </row>
    <row r="149" spans="1:10" ht="20.25" customHeight="1">
      <c r="A149" s="587">
        <v>1</v>
      </c>
      <c r="B149" s="588" t="s">
        <v>1856</v>
      </c>
      <c r="C149" s="537">
        <v>1961</v>
      </c>
      <c r="D149" s="575" t="s">
        <v>1318</v>
      </c>
      <c r="E149" s="551">
        <v>270000</v>
      </c>
      <c r="F149" s="547">
        <v>0</v>
      </c>
      <c r="G149" s="547">
        <v>0</v>
      </c>
      <c r="H149" s="551">
        <f>E149+G149</f>
        <v>270000</v>
      </c>
      <c r="I149" s="552"/>
      <c r="J149" s="553"/>
    </row>
    <row r="150" spans="1:10" ht="20.25" customHeight="1">
      <c r="A150" s="554">
        <v>2</v>
      </c>
      <c r="B150" s="589" t="s">
        <v>1182</v>
      </c>
      <c r="C150" s="531">
        <v>1957</v>
      </c>
      <c r="D150" s="507" t="s">
        <v>1318</v>
      </c>
      <c r="E150" s="551">
        <v>270000</v>
      </c>
      <c r="F150" s="509">
        <v>0</v>
      </c>
      <c r="G150" s="509">
        <v>0</v>
      </c>
      <c r="H150" s="551">
        <f aca="true" t="shared" si="3" ref="H150:H168">E150+G150</f>
        <v>270000</v>
      </c>
      <c r="I150" s="534"/>
      <c r="J150" s="535"/>
    </row>
    <row r="151" spans="1:10" ht="20.25" customHeight="1">
      <c r="A151" s="587">
        <v>3</v>
      </c>
      <c r="B151" s="589" t="s">
        <v>1938</v>
      </c>
      <c r="C151" s="531">
        <v>1981</v>
      </c>
      <c r="D151" s="507" t="s">
        <v>1318</v>
      </c>
      <c r="E151" s="551">
        <v>270000</v>
      </c>
      <c r="F151" s="509">
        <v>0</v>
      </c>
      <c r="G151" s="509">
        <v>0</v>
      </c>
      <c r="H151" s="551">
        <f t="shared" si="3"/>
        <v>270000</v>
      </c>
      <c r="I151" s="534"/>
      <c r="J151" s="535"/>
    </row>
    <row r="152" spans="1:10" ht="20.25" customHeight="1">
      <c r="A152" s="554">
        <v>4</v>
      </c>
      <c r="B152" s="589" t="s">
        <v>1857</v>
      </c>
      <c r="C152" s="531">
        <v>1938</v>
      </c>
      <c r="D152" s="507" t="s">
        <v>1318</v>
      </c>
      <c r="E152" s="551">
        <v>270000</v>
      </c>
      <c r="F152" s="509">
        <v>0</v>
      </c>
      <c r="G152" s="509">
        <v>0</v>
      </c>
      <c r="H152" s="551">
        <f t="shared" si="3"/>
        <v>270000</v>
      </c>
      <c r="I152" s="534"/>
      <c r="J152" s="535"/>
    </row>
    <row r="153" spans="1:10" ht="20.25" customHeight="1">
      <c r="A153" s="587">
        <v>5</v>
      </c>
      <c r="B153" s="589" t="s">
        <v>1858</v>
      </c>
      <c r="C153" s="531">
        <v>1953</v>
      </c>
      <c r="D153" s="531" t="s">
        <v>1381</v>
      </c>
      <c r="E153" s="551">
        <v>270000</v>
      </c>
      <c r="F153" s="509">
        <v>0</v>
      </c>
      <c r="G153" s="509">
        <v>0</v>
      </c>
      <c r="H153" s="551">
        <f t="shared" si="3"/>
        <v>270000</v>
      </c>
      <c r="I153" s="534"/>
      <c r="J153" s="535"/>
    </row>
    <row r="154" spans="1:10" ht="20.25" customHeight="1">
      <c r="A154" s="554">
        <v>6</v>
      </c>
      <c r="B154" s="589" t="s">
        <v>1859</v>
      </c>
      <c r="C154" s="531">
        <v>1978</v>
      </c>
      <c r="D154" s="531" t="s">
        <v>1381</v>
      </c>
      <c r="E154" s="551">
        <v>270000</v>
      </c>
      <c r="F154" s="509">
        <v>0</v>
      </c>
      <c r="G154" s="509">
        <v>0</v>
      </c>
      <c r="H154" s="551">
        <f t="shared" si="3"/>
        <v>270000</v>
      </c>
      <c r="I154" s="534"/>
      <c r="J154" s="535"/>
    </row>
    <row r="155" spans="1:10" ht="20.25" customHeight="1">
      <c r="A155" s="587">
        <v>7</v>
      </c>
      <c r="B155" s="589" t="s">
        <v>1996</v>
      </c>
      <c r="C155" s="531">
        <v>1995</v>
      </c>
      <c r="D155" s="531" t="s">
        <v>1381</v>
      </c>
      <c r="E155" s="551">
        <v>270000</v>
      </c>
      <c r="F155" s="509">
        <v>0</v>
      </c>
      <c r="G155" s="509">
        <v>0</v>
      </c>
      <c r="H155" s="551">
        <f t="shared" si="3"/>
        <v>270000</v>
      </c>
      <c r="I155" s="534"/>
      <c r="J155" s="535"/>
    </row>
    <row r="156" spans="1:10" ht="20.25" customHeight="1">
      <c r="A156" s="554">
        <v>8</v>
      </c>
      <c r="B156" s="589" t="s">
        <v>1860</v>
      </c>
      <c r="C156" s="531">
        <v>1974</v>
      </c>
      <c r="D156" s="531" t="s">
        <v>1381</v>
      </c>
      <c r="E156" s="551">
        <v>270000</v>
      </c>
      <c r="F156" s="509">
        <v>0</v>
      </c>
      <c r="G156" s="509">
        <v>0</v>
      </c>
      <c r="H156" s="551">
        <f t="shared" si="3"/>
        <v>270000</v>
      </c>
      <c r="I156" s="534"/>
      <c r="J156" s="535"/>
    </row>
    <row r="157" spans="1:10" ht="20.25" customHeight="1">
      <c r="A157" s="587">
        <v>9</v>
      </c>
      <c r="B157" s="590" t="s">
        <v>1182</v>
      </c>
      <c r="C157" s="531">
        <v>1958</v>
      </c>
      <c r="D157" s="531" t="s">
        <v>1381</v>
      </c>
      <c r="E157" s="551">
        <v>270000</v>
      </c>
      <c r="F157" s="509">
        <v>0</v>
      </c>
      <c r="G157" s="509">
        <v>0</v>
      </c>
      <c r="H157" s="551">
        <f t="shared" si="3"/>
        <v>270000</v>
      </c>
      <c r="I157" s="534"/>
      <c r="J157" s="535"/>
    </row>
    <row r="158" spans="1:10" ht="20.25" customHeight="1">
      <c r="A158" s="554">
        <v>10</v>
      </c>
      <c r="B158" s="589" t="s">
        <v>1861</v>
      </c>
      <c r="C158" s="531">
        <v>1979</v>
      </c>
      <c r="D158" s="507" t="s">
        <v>1318</v>
      </c>
      <c r="E158" s="551">
        <v>270000</v>
      </c>
      <c r="F158" s="509">
        <v>0</v>
      </c>
      <c r="G158" s="509">
        <v>0</v>
      </c>
      <c r="H158" s="551">
        <f t="shared" si="3"/>
        <v>270000</v>
      </c>
      <c r="I158" s="534"/>
      <c r="J158" s="535"/>
    </row>
    <row r="159" spans="1:10" ht="20.25" customHeight="1">
      <c r="A159" s="587">
        <v>11</v>
      </c>
      <c r="B159" s="590" t="s">
        <v>877</v>
      </c>
      <c r="C159" s="531">
        <v>1967</v>
      </c>
      <c r="D159" s="531" t="s">
        <v>1381</v>
      </c>
      <c r="E159" s="551">
        <v>270000</v>
      </c>
      <c r="F159" s="509">
        <v>0</v>
      </c>
      <c r="G159" s="509">
        <v>0</v>
      </c>
      <c r="H159" s="551">
        <f t="shared" si="3"/>
        <v>270000</v>
      </c>
      <c r="I159" s="534"/>
      <c r="J159" s="535"/>
    </row>
    <row r="160" spans="1:10" ht="20.25" customHeight="1">
      <c r="A160" s="554">
        <v>12</v>
      </c>
      <c r="B160" s="590" t="s">
        <v>1862</v>
      </c>
      <c r="C160" s="531">
        <v>1953</v>
      </c>
      <c r="D160" s="507" t="s">
        <v>1318</v>
      </c>
      <c r="E160" s="551">
        <v>270000</v>
      </c>
      <c r="F160" s="509">
        <v>0</v>
      </c>
      <c r="G160" s="509">
        <v>0</v>
      </c>
      <c r="H160" s="551">
        <f t="shared" si="3"/>
        <v>270000</v>
      </c>
      <c r="I160" s="534"/>
      <c r="J160" s="535"/>
    </row>
    <row r="161" spans="1:10" ht="20.25" customHeight="1">
      <c r="A161" s="587">
        <v>13</v>
      </c>
      <c r="B161" s="589" t="s">
        <v>1863</v>
      </c>
      <c r="C161" s="531">
        <v>1969</v>
      </c>
      <c r="D161" s="531" t="s">
        <v>1381</v>
      </c>
      <c r="E161" s="551">
        <v>270000</v>
      </c>
      <c r="F161" s="509">
        <v>0</v>
      </c>
      <c r="G161" s="509">
        <v>0</v>
      </c>
      <c r="H161" s="551">
        <f t="shared" si="3"/>
        <v>270000</v>
      </c>
      <c r="I161" s="534"/>
      <c r="J161" s="535"/>
    </row>
    <row r="162" spans="1:10" ht="20.25" customHeight="1">
      <c r="A162" s="554">
        <v>14</v>
      </c>
      <c r="B162" s="589" t="s">
        <v>1864</v>
      </c>
      <c r="C162" s="531">
        <v>1950</v>
      </c>
      <c r="D162" s="531" t="s">
        <v>1381</v>
      </c>
      <c r="E162" s="551">
        <v>270000</v>
      </c>
      <c r="F162" s="509">
        <v>0</v>
      </c>
      <c r="G162" s="509">
        <v>0</v>
      </c>
      <c r="H162" s="551">
        <f t="shared" si="3"/>
        <v>270000</v>
      </c>
      <c r="I162" s="534"/>
      <c r="J162" s="535"/>
    </row>
    <row r="163" spans="1:10" ht="20.25" customHeight="1">
      <c r="A163" s="587">
        <v>15</v>
      </c>
      <c r="B163" s="589" t="s">
        <v>1865</v>
      </c>
      <c r="C163" s="531">
        <v>1968</v>
      </c>
      <c r="D163" s="507" t="s">
        <v>1318</v>
      </c>
      <c r="E163" s="551">
        <v>270000</v>
      </c>
      <c r="F163" s="509">
        <v>0</v>
      </c>
      <c r="G163" s="509">
        <v>0</v>
      </c>
      <c r="H163" s="551">
        <f t="shared" si="3"/>
        <v>270000</v>
      </c>
      <c r="I163" s="534"/>
      <c r="J163" s="535"/>
    </row>
    <row r="164" spans="1:10" ht="20.25" customHeight="1">
      <c r="A164" s="554">
        <v>16</v>
      </c>
      <c r="B164" s="589" t="s">
        <v>1866</v>
      </c>
      <c r="C164" s="531">
        <v>1958</v>
      </c>
      <c r="D164" s="507" t="s">
        <v>1318</v>
      </c>
      <c r="E164" s="551">
        <v>270000</v>
      </c>
      <c r="F164" s="509">
        <v>0</v>
      </c>
      <c r="G164" s="509">
        <v>0</v>
      </c>
      <c r="H164" s="551">
        <f t="shared" si="3"/>
        <v>270000</v>
      </c>
      <c r="I164" s="534"/>
      <c r="J164" s="535"/>
    </row>
    <row r="165" spans="1:10" ht="20.25" customHeight="1">
      <c r="A165" s="587">
        <v>17</v>
      </c>
      <c r="B165" s="589" t="s">
        <v>1060</v>
      </c>
      <c r="C165" s="531">
        <v>1959</v>
      </c>
      <c r="D165" s="507" t="s">
        <v>1318</v>
      </c>
      <c r="E165" s="551">
        <v>270000</v>
      </c>
      <c r="F165" s="509">
        <v>0</v>
      </c>
      <c r="G165" s="509">
        <v>0</v>
      </c>
      <c r="H165" s="551">
        <f t="shared" si="3"/>
        <v>270000</v>
      </c>
      <c r="I165" s="534"/>
      <c r="J165" s="535"/>
    </row>
    <row r="166" spans="1:10" ht="20.25" customHeight="1">
      <c r="A166" s="554">
        <v>18</v>
      </c>
      <c r="B166" s="589" t="s">
        <v>1867</v>
      </c>
      <c r="C166" s="531">
        <v>1972</v>
      </c>
      <c r="D166" s="507" t="s">
        <v>1381</v>
      </c>
      <c r="E166" s="551">
        <v>270000</v>
      </c>
      <c r="F166" s="509">
        <v>0</v>
      </c>
      <c r="G166" s="509">
        <v>0</v>
      </c>
      <c r="H166" s="551">
        <f t="shared" si="3"/>
        <v>270000</v>
      </c>
      <c r="I166" s="534"/>
      <c r="J166" s="535"/>
    </row>
    <row r="167" spans="1:10" ht="20.25" customHeight="1">
      <c r="A167" s="587">
        <v>19</v>
      </c>
      <c r="B167" s="591" t="s">
        <v>1868</v>
      </c>
      <c r="C167" s="538">
        <v>1954</v>
      </c>
      <c r="D167" s="510" t="s">
        <v>1381</v>
      </c>
      <c r="E167" s="551">
        <v>270000</v>
      </c>
      <c r="F167" s="509">
        <v>0</v>
      </c>
      <c r="G167" s="511">
        <v>0</v>
      </c>
      <c r="H167" s="551">
        <f t="shared" si="3"/>
        <v>270000</v>
      </c>
      <c r="I167" s="541"/>
      <c r="J167" s="542"/>
    </row>
    <row r="168" spans="1:10" ht="20.25" customHeight="1">
      <c r="A168" s="554">
        <v>20</v>
      </c>
      <c r="B168" s="617" t="s">
        <v>2152</v>
      </c>
      <c r="C168" s="441">
        <v>1935</v>
      </c>
      <c r="D168" s="507" t="s">
        <v>1318</v>
      </c>
      <c r="E168" s="551">
        <v>270000</v>
      </c>
      <c r="F168" s="509">
        <v>0</v>
      </c>
      <c r="G168" s="511">
        <v>0</v>
      </c>
      <c r="H168" s="433">
        <f t="shared" si="3"/>
        <v>270000</v>
      </c>
      <c r="I168" s="520"/>
      <c r="J168" s="521"/>
    </row>
    <row r="169" spans="1:10" ht="20.25" customHeight="1">
      <c r="A169" s="547"/>
      <c r="B169" s="983" t="s">
        <v>1767</v>
      </c>
      <c r="C169" s="983">
        <v>1939</v>
      </c>
      <c r="D169" s="984" t="s">
        <v>1318</v>
      </c>
      <c r="E169" s="551">
        <v>270000</v>
      </c>
      <c r="F169" s="821"/>
      <c r="G169" s="821">
        <v>270000</v>
      </c>
      <c r="H169" s="985">
        <f>SUM(E169:G169)</f>
        <v>540000</v>
      </c>
      <c r="I169" s="520"/>
      <c r="J169" s="521"/>
    </row>
    <row r="170" spans="1:10" ht="20.25" customHeight="1">
      <c r="A170" s="587">
        <v>21</v>
      </c>
      <c r="B170" s="617" t="s">
        <v>2212</v>
      </c>
      <c r="C170" s="441">
        <v>1963</v>
      </c>
      <c r="D170" s="507" t="s">
        <v>1318</v>
      </c>
      <c r="E170" s="551">
        <v>270000</v>
      </c>
      <c r="F170" s="509">
        <v>0</v>
      </c>
      <c r="G170" s="511">
        <v>0</v>
      </c>
      <c r="H170" s="433">
        <f>G170+E170</f>
        <v>270000</v>
      </c>
      <c r="I170" s="520"/>
      <c r="J170" s="521"/>
    </row>
    <row r="171" spans="1:10" ht="20.25" customHeight="1">
      <c r="A171" s="543"/>
      <c r="B171" s="522" t="s">
        <v>1093</v>
      </c>
      <c r="C171" s="522"/>
      <c r="D171" s="545"/>
      <c r="E171" s="592">
        <f>SUM(E149:E170)</f>
        <v>5940000</v>
      </c>
      <c r="F171" s="593">
        <v>0</v>
      </c>
      <c r="G171" s="593">
        <f>SUM(G168:G170)</f>
        <v>270000</v>
      </c>
      <c r="H171" s="594">
        <f>SUM(E171:G171)</f>
        <v>6210000</v>
      </c>
      <c r="I171" s="528"/>
      <c r="J171" s="26"/>
    </row>
    <row r="172" spans="1:10" ht="20.25" customHeight="1">
      <c r="A172" s="595" t="s">
        <v>1886</v>
      </c>
      <c r="B172" s="1163" t="s">
        <v>1037</v>
      </c>
      <c r="C172" s="1163"/>
      <c r="D172" s="1163"/>
      <c r="E172" s="1163"/>
      <c r="F172" s="1163"/>
      <c r="G172" s="1163"/>
      <c r="H172" s="1163"/>
      <c r="I172" s="1163"/>
      <c r="J172" s="1163"/>
    </row>
    <row r="173" spans="1:10" ht="20.25" customHeight="1">
      <c r="A173" s="597">
        <v>1</v>
      </c>
      <c r="B173" s="1166"/>
      <c r="C173" s="1167"/>
      <c r="D173" s="1162"/>
      <c r="E173" s="433"/>
      <c r="F173" s="598"/>
      <c r="G173" s="598"/>
      <c r="H173" s="551"/>
      <c r="I173" s="596"/>
      <c r="J173" s="596"/>
    </row>
    <row r="174" spans="1:10" ht="20.25" customHeight="1">
      <c r="A174" s="597">
        <v>2</v>
      </c>
      <c r="B174" s="1166"/>
      <c r="C174" s="1167"/>
      <c r="D174" s="1162"/>
      <c r="E174" s="433"/>
      <c r="F174" s="598"/>
      <c r="G174" s="567"/>
      <c r="H174" s="551"/>
      <c r="I174" s="596"/>
      <c r="J174" s="596"/>
    </row>
    <row r="175" spans="1:10" ht="20.25" customHeight="1">
      <c r="A175" s="557"/>
      <c r="B175" s="2" t="s">
        <v>1093</v>
      </c>
      <c r="C175" s="599"/>
      <c r="D175" s="600"/>
      <c r="E175" s="601">
        <f>SUM(E173:E174)</f>
        <v>0</v>
      </c>
      <c r="F175" s="601">
        <f>SUM(F173:F174)</f>
        <v>0</v>
      </c>
      <c r="G175" s="601">
        <f>SUM(G173:G174)</f>
        <v>0</v>
      </c>
      <c r="H175" s="601">
        <f>SUM(H173:H174)</f>
        <v>0</v>
      </c>
      <c r="I175" s="602"/>
      <c r="J175" s="566"/>
    </row>
    <row r="176" spans="1:10" ht="20.25" customHeight="1">
      <c r="A176" s="603"/>
      <c r="B176" s="558" t="s">
        <v>1045</v>
      </c>
      <c r="C176" s="559"/>
      <c r="D176" s="604"/>
      <c r="E176" s="605">
        <f>E171+E147+E135+E130+E120+E105+E100+E84+E33+E26+E16+E12+E175</f>
        <v>54135000</v>
      </c>
      <c r="F176" s="605">
        <f>F171+F147+F135+F130+F120+F105+F100+F84+F33+F26+F16+F12+F175</f>
        <v>0</v>
      </c>
      <c r="G176" s="605">
        <f>G171+G147+G135+G130+G120+G105+G100+G84+G33+G26+G16+G12+G175</f>
        <v>1485000</v>
      </c>
      <c r="H176" s="605">
        <f>H171+H147+H135+H130+H120+H105+H100+H84+H33+H26+H16+H12+H175</f>
        <v>55620000</v>
      </c>
      <c r="I176" s="565"/>
      <c r="J176" s="566"/>
    </row>
    <row r="177" spans="1:10" ht="23.25" customHeight="1">
      <c r="A177" s="1173" t="s">
        <v>1769</v>
      </c>
      <c r="B177" s="1173"/>
      <c r="C177" s="1173"/>
      <c r="D177" s="1173"/>
      <c r="E177" s="1173"/>
      <c r="F177" s="1173"/>
      <c r="G177" s="1173"/>
      <c r="H177" s="1173"/>
      <c r="I177" s="1173"/>
      <c r="J177" s="1173"/>
    </row>
    <row r="178" spans="1:10" ht="16.5">
      <c r="A178" s="606"/>
      <c r="B178" s="606"/>
      <c r="C178" s="606"/>
      <c r="D178" s="606"/>
      <c r="E178" s="1174" t="s">
        <v>1768</v>
      </c>
      <c r="F178" s="1174"/>
      <c r="G178" s="1174"/>
      <c r="H178" s="1174"/>
      <c r="I178" s="1174"/>
      <c r="J178" s="1174"/>
    </row>
    <row r="179" spans="1:10" ht="16.5">
      <c r="A179" s="57"/>
      <c r="B179" s="57" t="s">
        <v>2236</v>
      </c>
      <c r="C179" s="57"/>
      <c r="D179" s="57"/>
      <c r="E179" s="1418" t="s">
        <v>426</v>
      </c>
      <c r="F179" s="1418"/>
      <c r="G179" s="1418" t="s">
        <v>425</v>
      </c>
      <c r="H179" s="1418"/>
      <c r="I179" s="1418"/>
      <c r="J179" s="1418"/>
    </row>
    <row r="180" spans="1:10" ht="16.5">
      <c r="A180" s="57"/>
      <c r="B180" s="57"/>
      <c r="C180" s="57"/>
      <c r="D180" s="57"/>
      <c r="E180" s="57"/>
      <c r="F180" s="506"/>
      <c r="G180" s="506"/>
      <c r="H180" s="57"/>
      <c r="I180" s="57"/>
      <c r="J180" s="57"/>
    </row>
    <row r="181" spans="1:10" ht="16.5">
      <c r="A181" s="57"/>
      <c r="B181" s="57"/>
      <c r="C181" s="57"/>
      <c r="D181" s="57"/>
      <c r="E181" s="57"/>
      <c r="F181" s="506"/>
      <c r="G181" s="506"/>
      <c r="H181" s="57"/>
      <c r="I181" s="57"/>
      <c r="J181" s="57"/>
    </row>
    <row r="182" spans="1:10" ht="16.5">
      <c r="A182" s="57"/>
      <c r="B182" s="57"/>
      <c r="C182" s="57"/>
      <c r="D182" s="57"/>
      <c r="E182" s="57"/>
      <c r="F182" s="506"/>
      <c r="G182" s="506"/>
      <c r="H182" s="57"/>
      <c r="I182" s="57"/>
      <c r="J182" s="57"/>
    </row>
    <row r="183" spans="1:10" ht="16.5">
      <c r="A183" s="57"/>
      <c r="B183" s="1165" t="s">
        <v>747</v>
      </c>
      <c r="C183" s="1165"/>
      <c r="D183" s="57"/>
      <c r="E183" s="1165" t="s">
        <v>748</v>
      </c>
      <c r="F183" s="1165"/>
      <c r="G183" s="1165"/>
      <c r="H183" s="57"/>
      <c r="I183" s="57"/>
      <c r="J183" s="57"/>
    </row>
    <row r="184" spans="1:10" ht="16.5">
      <c r="A184" s="57"/>
      <c r="B184" s="57"/>
      <c r="C184" s="57"/>
      <c r="D184" s="57"/>
      <c r="E184" s="607"/>
      <c r="F184" s="506"/>
      <c r="G184" s="506"/>
      <c r="H184" s="57"/>
      <c r="I184" s="57"/>
      <c r="J184" s="57"/>
    </row>
    <row r="185" spans="1:10" ht="16.5">
      <c r="A185" s="57"/>
      <c r="B185" s="1418" t="s">
        <v>408</v>
      </c>
      <c r="C185" s="1418"/>
      <c r="D185" s="1418"/>
      <c r="E185" s="1418"/>
      <c r="F185" s="1418"/>
      <c r="G185" s="1418"/>
      <c r="H185" s="1418"/>
      <c r="I185" s="57"/>
      <c r="J185" s="57"/>
    </row>
    <row r="186" spans="1:10" ht="16.5">
      <c r="A186" s="57"/>
      <c r="B186" s="57" t="s">
        <v>407</v>
      </c>
      <c r="C186" s="1418" t="s">
        <v>303</v>
      </c>
      <c r="D186" s="1418"/>
      <c r="E186" s="1418"/>
      <c r="F186" s="1418"/>
      <c r="G186" s="1418"/>
      <c r="H186" s="1418"/>
      <c r="I186" s="57"/>
      <c r="J186" s="57"/>
    </row>
    <row r="187" spans="1:10" ht="16.5">
      <c r="A187" s="606"/>
      <c r="B187" s="606"/>
      <c r="C187" s="606"/>
      <c r="D187" s="606"/>
      <c r="E187" s="606"/>
      <c r="F187" s="608"/>
      <c r="G187" s="608"/>
      <c r="H187" s="606"/>
      <c r="I187" s="606"/>
      <c r="J187" s="606"/>
    </row>
    <row r="188" spans="1:10" ht="16.5">
      <c r="A188" s="606"/>
      <c r="B188" s="606"/>
      <c r="C188" s="606"/>
      <c r="D188" s="606"/>
      <c r="E188" s="606"/>
      <c r="F188" s="608"/>
      <c r="G188" s="608"/>
      <c r="H188" s="606"/>
      <c r="I188" s="606"/>
      <c r="J188" s="606"/>
    </row>
    <row r="189" spans="1:10" ht="16.5">
      <c r="A189" s="606"/>
      <c r="B189" s="606"/>
      <c r="C189" s="606"/>
      <c r="D189" s="606"/>
      <c r="E189" s="606"/>
      <c r="F189" s="608"/>
      <c r="G189" s="608"/>
      <c r="H189" s="606"/>
      <c r="I189" s="606"/>
      <c r="J189" s="606"/>
    </row>
    <row r="190" spans="1:10" ht="16.5">
      <c r="A190" s="606"/>
      <c r="B190" s="606"/>
      <c r="C190" s="606"/>
      <c r="D190" s="606"/>
      <c r="E190" s="606"/>
      <c r="F190" s="608"/>
      <c r="G190" s="608"/>
      <c r="H190" s="606"/>
      <c r="I190" s="606"/>
      <c r="J190" s="606"/>
    </row>
    <row r="191" spans="1:10" ht="16.5">
      <c r="A191" s="606"/>
      <c r="B191" s="606"/>
      <c r="C191" s="606"/>
      <c r="D191" s="606"/>
      <c r="E191" s="606"/>
      <c r="F191" s="608"/>
      <c r="G191" s="608"/>
      <c r="H191" s="606"/>
      <c r="I191" s="606"/>
      <c r="J191" s="606"/>
    </row>
    <row r="192" spans="1:10" ht="16.5">
      <c r="A192" s="606"/>
      <c r="B192" s="606"/>
      <c r="C192" s="606"/>
      <c r="D192" s="606"/>
      <c r="E192" s="606"/>
      <c r="F192" s="608"/>
      <c r="G192" s="608"/>
      <c r="H192" s="606"/>
      <c r="I192" s="606"/>
      <c r="J192" s="606"/>
    </row>
  </sheetData>
  <mergeCells count="39">
    <mergeCell ref="B13:E13"/>
    <mergeCell ref="B183:C183"/>
    <mergeCell ref="E183:G183"/>
    <mergeCell ref="B185:H185"/>
    <mergeCell ref="B173:D173"/>
    <mergeCell ref="B174:D174"/>
    <mergeCell ref="B136:J136"/>
    <mergeCell ref="B148:J148"/>
    <mergeCell ref="B172:J172"/>
    <mergeCell ref="B101:J101"/>
    <mergeCell ref="C186:H186"/>
    <mergeCell ref="A177:J177"/>
    <mergeCell ref="E178:J178"/>
    <mergeCell ref="E179:F179"/>
    <mergeCell ref="G179:J179"/>
    <mergeCell ref="B106:J106"/>
    <mergeCell ref="B121:J121"/>
    <mergeCell ref="B131:J131"/>
    <mergeCell ref="B17:J17"/>
    <mergeCell ref="A27:J27"/>
    <mergeCell ref="B85:J85"/>
    <mergeCell ref="A34:E34"/>
    <mergeCell ref="I6:I8"/>
    <mergeCell ref="J6:J8"/>
    <mergeCell ref="B9:J9"/>
    <mergeCell ref="B6:B8"/>
    <mergeCell ref="C6:C8"/>
    <mergeCell ref="D6:D8"/>
    <mergeCell ref="E6:E8"/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H6:H8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6"/>
  <sheetViews>
    <sheetView workbookViewId="0" topLeftCell="A394">
      <selection activeCell="C343" sqref="C343"/>
    </sheetView>
  </sheetViews>
  <sheetFormatPr defaultColWidth="9.00390625" defaultRowHeight="19.5" customHeight="1"/>
  <cols>
    <col min="1" max="1" width="4.25390625" style="12" customWidth="1"/>
    <col min="2" max="2" width="19.75390625" style="12" customWidth="1"/>
    <col min="3" max="3" width="6.125" style="90" customWidth="1"/>
    <col min="4" max="4" width="10.625" style="12" customWidth="1"/>
    <col min="5" max="5" width="10.50390625" style="12" customWidth="1"/>
    <col min="6" max="6" width="6.375" style="12" customWidth="1"/>
    <col min="7" max="7" width="7.875" style="12" customWidth="1"/>
    <col min="8" max="8" width="11.125" style="12" customWidth="1"/>
    <col min="9" max="9" width="8.00390625" style="12" customWidth="1"/>
    <col min="10" max="10" width="10.00390625" style="448" customWidth="1"/>
    <col min="11" max="16384" width="9.00390625" style="12" customWidth="1"/>
  </cols>
  <sheetData>
    <row r="1" spans="1:10" s="14" customFormat="1" ht="19.5" customHeight="1">
      <c r="A1" s="104" t="s">
        <v>2079</v>
      </c>
      <c r="B1" s="104"/>
      <c r="C1" s="108"/>
      <c r="D1" s="462"/>
      <c r="E1" s="119"/>
      <c r="F1" s="108"/>
      <c r="G1" s="108"/>
      <c r="H1" s="119"/>
      <c r="I1" s="108"/>
      <c r="J1" s="119"/>
    </row>
    <row r="2" spans="1:10" s="14" customFormat="1" ht="19.5" customHeight="1">
      <c r="A2" s="1164" t="s">
        <v>454</v>
      </c>
      <c r="B2" s="1164"/>
      <c r="C2" s="463"/>
      <c r="D2" s="462"/>
      <c r="E2" s="464"/>
      <c r="F2" s="463"/>
      <c r="G2" s="463"/>
      <c r="H2" s="464"/>
      <c r="I2" s="463"/>
      <c r="J2" s="464"/>
    </row>
    <row r="3" spans="1:10" s="14" customFormat="1" ht="19.5" customHeight="1">
      <c r="A3" s="108"/>
      <c r="B3" s="1448" t="s">
        <v>1132</v>
      </c>
      <c r="C3" s="1448"/>
      <c r="D3" s="1448"/>
      <c r="E3" s="1448"/>
      <c r="F3" s="1448"/>
      <c r="G3" s="1448"/>
      <c r="H3" s="1448"/>
      <c r="I3" s="1448"/>
      <c r="J3" s="1448"/>
    </row>
    <row r="4" spans="1:10" s="14" customFormat="1" ht="19.5" customHeight="1">
      <c r="A4" s="1245" t="s">
        <v>26</v>
      </c>
      <c r="B4" s="1245"/>
      <c r="C4" s="1245"/>
      <c r="D4" s="1245"/>
      <c r="E4" s="1245"/>
      <c r="F4" s="1245"/>
      <c r="G4" s="1245"/>
      <c r="H4" s="1245"/>
      <c r="I4" s="65"/>
      <c r="J4" s="66"/>
    </row>
    <row r="5" spans="1:10" s="14" customFormat="1" ht="19.5" customHeight="1">
      <c r="A5" s="1246" t="s">
        <v>1051</v>
      </c>
      <c r="B5" s="1246"/>
      <c r="C5" s="628"/>
      <c r="D5" s="64"/>
      <c r="E5" s="629"/>
      <c r="F5" s="626"/>
      <c r="G5" s="447"/>
      <c r="H5" s="629"/>
      <c r="I5" s="463"/>
      <c r="J5" s="464"/>
    </row>
    <row r="6" spans="1:10" s="14" customFormat="1" ht="19.5" customHeight="1">
      <c r="A6" s="1139" t="s">
        <v>1040</v>
      </c>
      <c r="B6" s="1139" t="s">
        <v>1133</v>
      </c>
      <c r="C6" s="1139" t="s">
        <v>1134</v>
      </c>
      <c r="D6" s="1139" t="s">
        <v>1050</v>
      </c>
      <c r="E6" s="1139" t="s">
        <v>1135</v>
      </c>
      <c r="F6" s="1139" t="s">
        <v>1136</v>
      </c>
      <c r="G6" s="1139"/>
      <c r="H6" s="1139" t="s">
        <v>1137</v>
      </c>
      <c r="I6" s="1114" t="s">
        <v>1138</v>
      </c>
      <c r="J6" s="1449" t="s">
        <v>419</v>
      </c>
    </row>
    <row r="7" spans="1:10" s="14" customFormat="1" ht="27" customHeight="1">
      <c r="A7" s="1139"/>
      <c r="B7" s="1139"/>
      <c r="C7" s="1139"/>
      <c r="D7" s="1139"/>
      <c r="E7" s="1139"/>
      <c r="F7" s="630" t="s">
        <v>1139</v>
      </c>
      <c r="G7" s="625" t="s">
        <v>1140</v>
      </c>
      <c r="H7" s="1139"/>
      <c r="I7" s="1114"/>
      <c r="J7" s="1450"/>
    </row>
    <row r="8" spans="1:10" s="14" customFormat="1" ht="19.5" customHeight="1">
      <c r="A8" s="1434" t="s">
        <v>27</v>
      </c>
      <c r="B8" s="1435"/>
      <c r="C8" s="1435"/>
      <c r="D8" s="1435"/>
      <c r="E8" s="1435"/>
      <c r="F8" s="1435"/>
      <c r="G8" s="1435"/>
      <c r="H8" s="1435"/>
      <c r="I8" s="1435"/>
      <c r="J8" s="1436"/>
    </row>
    <row r="9" spans="1:10" s="14" customFormat="1" ht="19.5" customHeight="1">
      <c r="A9" s="808">
        <v>1</v>
      </c>
      <c r="B9" s="359" t="s">
        <v>1709</v>
      </c>
      <c r="C9" s="359">
        <v>2004</v>
      </c>
      <c r="D9" s="359" t="s">
        <v>1159</v>
      </c>
      <c r="E9" s="360">
        <v>405000</v>
      </c>
      <c r="F9" s="361"/>
      <c r="G9" s="361"/>
      <c r="H9" s="360">
        <f>E9+G9</f>
        <v>405000</v>
      </c>
      <c r="I9" s="357"/>
      <c r="J9" s="357"/>
    </row>
    <row r="10" spans="1:10" s="14" customFormat="1" ht="19.5" customHeight="1">
      <c r="A10" s="808">
        <v>2</v>
      </c>
      <c r="B10" s="361" t="s">
        <v>1710</v>
      </c>
      <c r="C10" s="361">
        <v>2005</v>
      </c>
      <c r="D10" s="361" t="s">
        <v>1160</v>
      </c>
      <c r="E10" s="360">
        <v>405000</v>
      </c>
      <c r="F10" s="361"/>
      <c r="G10" s="361"/>
      <c r="H10" s="360">
        <f>E10+G10</f>
        <v>405000</v>
      </c>
      <c r="I10" s="358"/>
      <c r="J10" s="357"/>
    </row>
    <row r="11" spans="1:10" s="14" customFormat="1" ht="19.5" customHeight="1">
      <c r="A11" s="1433" t="s">
        <v>1045</v>
      </c>
      <c r="B11" s="1443"/>
      <c r="C11" s="1443"/>
      <c r="D11" s="1444"/>
      <c r="E11" s="72">
        <f>SUM(E9:E10)</f>
        <v>810000</v>
      </c>
      <c r="F11" s="634"/>
      <c r="G11" s="634"/>
      <c r="H11" s="72">
        <f>SUM(H9:H10)</f>
        <v>810000</v>
      </c>
      <c r="I11" s="634"/>
      <c r="J11" s="634"/>
    </row>
    <row r="12" spans="1:10" s="14" customFormat="1" ht="19.5" customHeight="1">
      <c r="A12" s="1434" t="s">
        <v>28</v>
      </c>
      <c r="B12" s="1435"/>
      <c r="C12" s="1435"/>
      <c r="D12" s="1435"/>
      <c r="E12" s="1435"/>
      <c r="F12" s="1435"/>
      <c r="G12" s="1435"/>
      <c r="H12" s="1435"/>
      <c r="I12" s="1435"/>
      <c r="J12" s="1436"/>
    </row>
    <row r="13" spans="1:10" s="14" customFormat="1" ht="19.5" customHeight="1">
      <c r="A13" s="649">
        <v>1</v>
      </c>
      <c r="B13" s="636" t="s">
        <v>2683</v>
      </c>
      <c r="C13" s="637">
        <v>1943</v>
      </c>
      <c r="D13" s="636" t="s">
        <v>1160</v>
      </c>
      <c r="E13" s="67">
        <v>405000</v>
      </c>
      <c r="F13" s="69"/>
      <c r="G13" s="68"/>
      <c r="H13" s="23">
        <v>405000</v>
      </c>
      <c r="I13" s="638"/>
      <c r="J13" s="383"/>
    </row>
    <row r="14" spans="1:10" s="14" customFormat="1" ht="19.5" customHeight="1">
      <c r="A14" s="1433" t="s">
        <v>1045</v>
      </c>
      <c r="B14" s="1443"/>
      <c r="C14" s="1443"/>
      <c r="D14" s="1444"/>
      <c r="E14" s="72">
        <f>SUM(E13:E13)</f>
        <v>405000</v>
      </c>
      <c r="F14" s="70"/>
      <c r="G14" s="71"/>
      <c r="H14" s="52">
        <f>SUM(H13:H13)</f>
        <v>405000</v>
      </c>
      <c r="I14" s="639"/>
      <c r="J14" s="383"/>
    </row>
    <row r="15" spans="1:10" s="14" customFormat="1" ht="19.5" customHeight="1">
      <c r="A15" s="1445" t="s">
        <v>29</v>
      </c>
      <c r="B15" s="1446"/>
      <c r="C15" s="1446"/>
      <c r="D15" s="1446"/>
      <c r="E15" s="1446"/>
      <c r="F15" s="1446"/>
      <c r="G15" s="1446"/>
      <c r="H15" s="1447"/>
      <c r="I15" s="633"/>
      <c r="J15" s="383"/>
    </row>
    <row r="16" spans="1:10" s="14" customFormat="1" ht="19.5" customHeight="1">
      <c r="A16" s="649">
        <v>1</v>
      </c>
      <c r="B16" s="635" t="s">
        <v>1167</v>
      </c>
      <c r="C16" s="640">
        <v>1966</v>
      </c>
      <c r="D16" s="635" t="s">
        <v>1439</v>
      </c>
      <c r="E16" s="67">
        <v>270000</v>
      </c>
      <c r="F16" s="67"/>
      <c r="G16" s="67"/>
      <c r="H16" s="67">
        <v>270000</v>
      </c>
      <c r="I16" s="641"/>
      <c r="J16" s="383"/>
    </row>
    <row r="17" spans="1:10" s="14" customFormat="1" ht="19.5" customHeight="1">
      <c r="A17" s="1433" t="s">
        <v>1045</v>
      </c>
      <c r="B17" s="1429"/>
      <c r="C17" s="1429"/>
      <c r="D17" s="1430"/>
      <c r="E17" s="72">
        <f>SUM(E16:E16)</f>
        <v>270000</v>
      </c>
      <c r="F17" s="72"/>
      <c r="G17" s="72"/>
      <c r="H17" s="72">
        <f>SUM(H16:H16)</f>
        <v>270000</v>
      </c>
      <c r="I17" s="639"/>
      <c r="J17" s="383"/>
    </row>
    <row r="18" spans="1:10" s="14" customFormat="1" ht="19.5" customHeight="1">
      <c r="A18" s="1434" t="s">
        <v>30</v>
      </c>
      <c r="B18" s="1435"/>
      <c r="C18" s="1435"/>
      <c r="D18" s="1435"/>
      <c r="E18" s="1435"/>
      <c r="F18" s="1435"/>
      <c r="G18" s="1435"/>
      <c r="H18" s="1435"/>
      <c r="I18" s="1435"/>
      <c r="J18" s="1436"/>
    </row>
    <row r="19" spans="1:10" ht="19.5" customHeight="1">
      <c r="A19" s="649">
        <v>1</v>
      </c>
      <c r="B19" s="635" t="s">
        <v>1168</v>
      </c>
      <c r="C19" s="640">
        <v>1973</v>
      </c>
      <c r="D19" s="635" t="s">
        <v>1169</v>
      </c>
      <c r="E19" s="67">
        <v>540000</v>
      </c>
      <c r="F19" s="67"/>
      <c r="G19" s="67"/>
      <c r="H19" s="67">
        <v>540000</v>
      </c>
      <c r="I19" s="632"/>
      <c r="J19" s="383"/>
    </row>
    <row r="20" spans="1:10" ht="19.5" customHeight="1">
      <c r="A20" s="649">
        <v>2</v>
      </c>
      <c r="B20" s="642" t="s">
        <v>2258</v>
      </c>
      <c r="C20" s="640">
        <v>1985</v>
      </c>
      <c r="D20" s="643" t="s">
        <v>1157</v>
      </c>
      <c r="E20" s="67">
        <v>540000</v>
      </c>
      <c r="F20" s="445"/>
      <c r="G20" s="67"/>
      <c r="H20" s="67">
        <v>540000</v>
      </c>
      <c r="I20" s="632"/>
      <c r="J20" s="383"/>
    </row>
    <row r="21" spans="1:10" ht="19.5" customHeight="1">
      <c r="A21" s="649">
        <v>3</v>
      </c>
      <c r="B21" s="636" t="s">
        <v>2627</v>
      </c>
      <c r="C21" s="637">
        <v>1965</v>
      </c>
      <c r="D21" s="636" t="s">
        <v>1159</v>
      </c>
      <c r="E21" s="67">
        <v>540000</v>
      </c>
      <c r="F21" s="67"/>
      <c r="G21" s="67"/>
      <c r="H21" s="67">
        <v>540000</v>
      </c>
      <c r="I21" s="641"/>
      <c r="J21" s="383"/>
    </row>
    <row r="22" spans="1:10" ht="19.5" customHeight="1">
      <c r="A22" s="1433" t="s">
        <v>1045</v>
      </c>
      <c r="B22" s="1429"/>
      <c r="C22" s="1429"/>
      <c r="D22" s="1430"/>
      <c r="E22" s="72">
        <f>SUM(E19:E21)</f>
        <v>1620000</v>
      </c>
      <c r="F22" s="72"/>
      <c r="G22" s="72"/>
      <c r="H22" s="72">
        <f>E22+G22</f>
        <v>1620000</v>
      </c>
      <c r="I22" s="639"/>
      <c r="J22" s="383"/>
    </row>
    <row r="23" spans="1:10" ht="19.5" customHeight="1">
      <c r="A23" s="639"/>
      <c r="B23" s="1437" t="s">
        <v>31</v>
      </c>
      <c r="C23" s="1438"/>
      <c r="D23" s="1438"/>
      <c r="E23" s="1438"/>
      <c r="F23" s="1438"/>
      <c r="G23" s="1438"/>
      <c r="H23" s="1438"/>
      <c r="I23" s="1438"/>
      <c r="J23" s="1439"/>
    </row>
    <row r="24" spans="1:10" ht="19.5" customHeight="1">
      <c r="A24" s="809">
        <v>1</v>
      </c>
      <c r="B24" s="644" t="s">
        <v>1171</v>
      </c>
      <c r="C24" s="427">
        <v>1951</v>
      </c>
      <c r="D24" s="644" t="s">
        <v>1157</v>
      </c>
      <c r="E24" s="23">
        <v>405000</v>
      </c>
      <c r="F24" s="644"/>
      <c r="G24" s="644"/>
      <c r="H24" s="23">
        <v>405000</v>
      </c>
      <c r="I24" s="638"/>
      <c r="J24" s="383"/>
    </row>
    <row r="25" spans="1:10" ht="19.5" customHeight="1">
      <c r="A25" s="649">
        <v>2</v>
      </c>
      <c r="B25" s="635" t="s">
        <v>1172</v>
      </c>
      <c r="C25" s="640">
        <v>1937</v>
      </c>
      <c r="D25" s="635" t="s">
        <v>1170</v>
      </c>
      <c r="E25" s="23">
        <v>405000</v>
      </c>
      <c r="F25" s="635"/>
      <c r="G25" s="635"/>
      <c r="H25" s="23">
        <v>405000</v>
      </c>
      <c r="I25" s="641"/>
      <c r="J25" s="383"/>
    </row>
    <row r="26" spans="1:10" ht="19.5" customHeight="1">
      <c r="A26" s="809">
        <v>3</v>
      </c>
      <c r="B26" s="635" t="s">
        <v>1173</v>
      </c>
      <c r="C26" s="640">
        <v>1941</v>
      </c>
      <c r="D26" s="635" t="s">
        <v>1170</v>
      </c>
      <c r="E26" s="23">
        <v>405000</v>
      </c>
      <c r="F26" s="635"/>
      <c r="G26" s="635"/>
      <c r="H26" s="23">
        <v>405000</v>
      </c>
      <c r="I26" s="641"/>
      <c r="J26" s="383"/>
    </row>
    <row r="27" spans="1:10" ht="19.5" customHeight="1">
      <c r="A27" s="649">
        <v>4</v>
      </c>
      <c r="B27" s="635" t="s">
        <v>1174</v>
      </c>
      <c r="C27" s="640">
        <v>1942</v>
      </c>
      <c r="D27" s="635" t="s">
        <v>1170</v>
      </c>
      <c r="E27" s="23">
        <v>405000</v>
      </c>
      <c r="F27" s="635"/>
      <c r="G27" s="635"/>
      <c r="H27" s="23">
        <v>405000</v>
      </c>
      <c r="I27" s="641"/>
      <c r="J27" s="383"/>
    </row>
    <row r="28" spans="1:10" ht="19.5" customHeight="1">
      <c r="A28" s="809">
        <v>5</v>
      </c>
      <c r="B28" s="635" t="s">
        <v>1175</v>
      </c>
      <c r="C28" s="640">
        <v>1947</v>
      </c>
      <c r="D28" s="635" t="s">
        <v>1170</v>
      </c>
      <c r="E28" s="23">
        <v>405000</v>
      </c>
      <c r="F28" s="635"/>
      <c r="G28" s="635"/>
      <c r="H28" s="23">
        <v>405000</v>
      </c>
      <c r="I28" s="641"/>
      <c r="J28" s="383"/>
    </row>
    <row r="29" spans="1:10" ht="19.5" customHeight="1">
      <c r="A29" s="649">
        <v>6</v>
      </c>
      <c r="B29" s="635" t="s">
        <v>1176</v>
      </c>
      <c r="C29" s="640">
        <v>1946</v>
      </c>
      <c r="D29" s="635" t="s">
        <v>1166</v>
      </c>
      <c r="E29" s="23">
        <v>405000</v>
      </c>
      <c r="F29" s="635"/>
      <c r="G29" s="635"/>
      <c r="H29" s="23">
        <v>405000</v>
      </c>
      <c r="I29" s="641"/>
      <c r="J29" s="383"/>
    </row>
    <row r="30" spans="1:10" ht="19.5" customHeight="1">
      <c r="A30" s="809">
        <v>7</v>
      </c>
      <c r="B30" s="635" t="s">
        <v>1177</v>
      </c>
      <c r="C30" s="640">
        <v>1950</v>
      </c>
      <c r="D30" s="635" t="s">
        <v>1166</v>
      </c>
      <c r="E30" s="23">
        <v>405000</v>
      </c>
      <c r="F30" s="635"/>
      <c r="G30" s="635"/>
      <c r="H30" s="23">
        <v>405000</v>
      </c>
      <c r="I30" s="641"/>
      <c r="J30" s="383"/>
    </row>
    <row r="31" spans="1:10" ht="19.5" customHeight="1">
      <c r="A31" s="649">
        <v>8</v>
      </c>
      <c r="B31" s="635" t="s">
        <v>1178</v>
      </c>
      <c r="C31" s="640">
        <v>1945</v>
      </c>
      <c r="D31" s="635" t="s">
        <v>1437</v>
      </c>
      <c r="E31" s="23">
        <v>405000</v>
      </c>
      <c r="F31" s="635"/>
      <c r="G31" s="635"/>
      <c r="H31" s="23">
        <v>405000</v>
      </c>
      <c r="I31" s="641"/>
      <c r="J31" s="383"/>
    </row>
    <row r="32" spans="1:10" ht="19.5" customHeight="1">
      <c r="A32" s="809">
        <v>9</v>
      </c>
      <c r="B32" s="635" t="s">
        <v>1179</v>
      </c>
      <c r="C32" s="640">
        <v>1950</v>
      </c>
      <c r="D32" s="635" t="s">
        <v>1437</v>
      </c>
      <c r="E32" s="23">
        <v>405000</v>
      </c>
      <c r="F32" s="635"/>
      <c r="G32" s="635"/>
      <c r="H32" s="23">
        <v>405000</v>
      </c>
      <c r="I32" s="641"/>
      <c r="J32" s="383"/>
    </row>
    <row r="33" spans="1:10" ht="19.5" customHeight="1">
      <c r="A33" s="649">
        <v>10</v>
      </c>
      <c r="B33" s="635" t="s">
        <v>1180</v>
      </c>
      <c r="C33" s="640">
        <v>1952</v>
      </c>
      <c r="D33" s="635" t="s">
        <v>1437</v>
      </c>
      <c r="E33" s="23">
        <v>405000</v>
      </c>
      <c r="F33" s="635"/>
      <c r="G33" s="635"/>
      <c r="H33" s="23">
        <v>405000</v>
      </c>
      <c r="I33" s="641"/>
      <c r="J33" s="383"/>
    </row>
    <row r="34" spans="1:10" ht="19.5" customHeight="1">
      <c r="A34" s="809">
        <v>11</v>
      </c>
      <c r="B34" s="635" t="s">
        <v>1181</v>
      </c>
      <c r="C34" s="640">
        <v>1941</v>
      </c>
      <c r="D34" s="635" t="s">
        <v>1437</v>
      </c>
      <c r="E34" s="23">
        <v>405000</v>
      </c>
      <c r="F34" s="635"/>
      <c r="G34" s="635"/>
      <c r="H34" s="23">
        <v>405000</v>
      </c>
      <c r="I34" s="641"/>
      <c r="J34" s="383"/>
    </row>
    <row r="35" spans="1:10" ht="19.5" customHeight="1">
      <c r="A35" s="649">
        <v>12</v>
      </c>
      <c r="B35" s="635" t="s">
        <v>1182</v>
      </c>
      <c r="C35" s="640">
        <v>1946</v>
      </c>
      <c r="D35" s="635" t="s">
        <v>1437</v>
      </c>
      <c r="E35" s="23">
        <v>405000</v>
      </c>
      <c r="F35" s="635"/>
      <c r="G35" s="635"/>
      <c r="H35" s="23">
        <v>405000</v>
      </c>
      <c r="I35" s="641"/>
      <c r="J35" s="383"/>
    </row>
    <row r="36" spans="1:10" ht="19.5" customHeight="1">
      <c r="A36" s="809">
        <v>13</v>
      </c>
      <c r="B36" s="635" t="s">
        <v>1183</v>
      </c>
      <c r="C36" s="640">
        <v>1943</v>
      </c>
      <c r="D36" s="635" t="s">
        <v>1439</v>
      </c>
      <c r="E36" s="23">
        <v>405000</v>
      </c>
      <c r="F36" s="635"/>
      <c r="G36" s="635"/>
      <c r="H36" s="23">
        <v>405000</v>
      </c>
      <c r="I36" s="641"/>
      <c r="J36" s="383"/>
    </row>
    <row r="37" spans="1:10" ht="19.5" customHeight="1">
      <c r="A37" s="649">
        <v>14</v>
      </c>
      <c r="B37" s="635" t="s">
        <v>1184</v>
      </c>
      <c r="C37" s="640">
        <v>1932</v>
      </c>
      <c r="D37" s="635" t="s">
        <v>1439</v>
      </c>
      <c r="E37" s="23">
        <v>405000</v>
      </c>
      <c r="F37" s="635"/>
      <c r="G37" s="635"/>
      <c r="H37" s="23">
        <v>405000</v>
      </c>
      <c r="I37" s="641"/>
      <c r="J37" s="383"/>
    </row>
    <row r="38" spans="1:10" ht="19.5" customHeight="1">
      <c r="A38" s="809">
        <v>15</v>
      </c>
      <c r="B38" s="635" t="s">
        <v>1185</v>
      </c>
      <c r="C38" s="640">
        <v>1940</v>
      </c>
      <c r="D38" s="635" t="s">
        <v>1439</v>
      </c>
      <c r="E38" s="23">
        <v>405000</v>
      </c>
      <c r="F38" s="635"/>
      <c r="G38" s="635"/>
      <c r="H38" s="23">
        <v>405000</v>
      </c>
      <c r="I38" s="641"/>
      <c r="J38" s="383"/>
    </row>
    <row r="39" spans="1:10" ht="19.5" customHeight="1">
      <c r="A39" s="649">
        <v>16</v>
      </c>
      <c r="B39" s="635" t="s">
        <v>1181</v>
      </c>
      <c r="C39" s="640">
        <v>1944</v>
      </c>
      <c r="D39" s="635" t="s">
        <v>1439</v>
      </c>
      <c r="E39" s="23">
        <v>405000</v>
      </c>
      <c r="F39" s="635"/>
      <c r="G39" s="635"/>
      <c r="H39" s="23">
        <v>405000</v>
      </c>
      <c r="I39" s="73"/>
      <c r="J39" s="383"/>
    </row>
    <row r="40" spans="1:10" ht="19.5" customHeight="1">
      <c r="A40" s="809">
        <v>17</v>
      </c>
      <c r="B40" s="635" t="s">
        <v>1187</v>
      </c>
      <c r="C40" s="640">
        <v>1946</v>
      </c>
      <c r="D40" s="635" t="s">
        <v>1439</v>
      </c>
      <c r="E40" s="23">
        <v>405000</v>
      </c>
      <c r="F40" s="635"/>
      <c r="G40" s="635"/>
      <c r="H40" s="23">
        <v>405000</v>
      </c>
      <c r="I40" s="641"/>
      <c r="J40" s="383"/>
    </row>
    <row r="41" spans="1:10" ht="19.5" customHeight="1">
      <c r="A41" s="649">
        <v>18</v>
      </c>
      <c r="B41" s="635" t="s">
        <v>1188</v>
      </c>
      <c r="C41" s="640">
        <v>1933</v>
      </c>
      <c r="D41" s="635" t="s">
        <v>974</v>
      </c>
      <c r="E41" s="23">
        <v>405000</v>
      </c>
      <c r="F41" s="635"/>
      <c r="G41" s="635"/>
      <c r="H41" s="23">
        <v>405000</v>
      </c>
      <c r="I41" s="641"/>
      <c r="J41" s="383"/>
    </row>
    <row r="42" spans="1:10" ht="19.5" customHeight="1">
      <c r="A42" s="809">
        <v>19</v>
      </c>
      <c r="B42" s="635" t="s">
        <v>1178</v>
      </c>
      <c r="C42" s="640">
        <v>1941</v>
      </c>
      <c r="D42" s="635" t="s">
        <v>974</v>
      </c>
      <c r="E42" s="23">
        <v>405000</v>
      </c>
      <c r="F42" s="635"/>
      <c r="G42" s="635"/>
      <c r="H42" s="23">
        <v>405000</v>
      </c>
      <c r="I42" s="641"/>
      <c r="J42" s="383"/>
    </row>
    <row r="43" spans="1:10" ht="19.5" customHeight="1">
      <c r="A43" s="649">
        <v>20</v>
      </c>
      <c r="B43" s="635" t="s">
        <v>1189</v>
      </c>
      <c r="C43" s="640">
        <v>1943</v>
      </c>
      <c r="D43" s="635" t="s">
        <v>1159</v>
      </c>
      <c r="E43" s="23">
        <v>405000</v>
      </c>
      <c r="F43" s="635"/>
      <c r="G43" s="635"/>
      <c r="H43" s="23">
        <v>405000</v>
      </c>
      <c r="I43" s="641"/>
      <c r="J43" s="383"/>
    </row>
    <row r="44" spans="1:10" ht="19.5" customHeight="1">
      <c r="A44" s="809">
        <v>21</v>
      </c>
      <c r="B44" s="635" t="s">
        <v>1190</v>
      </c>
      <c r="C44" s="640">
        <v>1941</v>
      </c>
      <c r="D44" s="635" t="s">
        <v>1159</v>
      </c>
      <c r="E44" s="23">
        <v>405000</v>
      </c>
      <c r="F44" s="635"/>
      <c r="G44" s="635"/>
      <c r="H44" s="23">
        <v>405000</v>
      </c>
      <c r="I44" s="641"/>
      <c r="J44" s="383"/>
    </row>
    <row r="45" spans="1:10" ht="19.5" customHeight="1">
      <c r="A45" s="649">
        <v>22</v>
      </c>
      <c r="B45" s="636" t="s">
        <v>1191</v>
      </c>
      <c r="C45" s="637">
        <v>1952</v>
      </c>
      <c r="D45" s="636" t="s">
        <v>1159</v>
      </c>
      <c r="E45" s="23">
        <v>405000</v>
      </c>
      <c r="F45" s="635"/>
      <c r="G45" s="635"/>
      <c r="H45" s="23">
        <v>405000</v>
      </c>
      <c r="I45" s="641"/>
      <c r="J45" s="383"/>
    </row>
    <row r="46" spans="1:10" ht="19.5" customHeight="1">
      <c r="A46" s="809">
        <v>23</v>
      </c>
      <c r="B46" s="636" t="s">
        <v>1192</v>
      </c>
      <c r="C46" s="637">
        <v>1941</v>
      </c>
      <c r="D46" s="645" t="s">
        <v>519</v>
      </c>
      <c r="E46" s="23">
        <v>405000</v>
      </c>
      <c r="F46" s="635"/>
      <c r="G46" s="635"/>
      <c r="H46" s="23">
        <v>405000</v>
      </c>
      <c r="I46" s="641"/>
      <c r="J46" s="383"/>
    </row>
    <row r="47" spans="1:10" ht="19.5" customHeight="1">
      <c r="A47" s="1424" t="s">
        <v>1045</v>
      </c>
      <c r="B47" s="1424"/>
      <c r="C47" s="1424"/>
      <c r="D47" s="1424"/>
      <c r="E47" s="52">
        <f>SUM(E24:E46)</f>
        <v>9315000</v>
      </c>
      <c r="F47" s="646"/>
      <c r="G47" s="647"/>
      <c r="H47" s="52">
        <f>SUM(H24:H46)</f>
        <v>9315000</v>
      </c>
      <c r="I47" s="631"/>
      <c r="J47" s="648"/>
    </row>
    <row r="48" spans="1:10" ht="19.5" customHeight="1">
      <c r="A48" s="1425" t="s">
        <v>32</v>
      </c>
      <c r="B48" s="1426"/>
      <c r="C48" s="1426"/>
      <c r="D48" s="1426"/>
      <c r="E48" s="1426"/>
      <c r="F48" s="1426"/>
      <c r="G48" s="1426"/>
      <c r="H48" s="1426"/>
      <c r="I48" s="1426"/>
      <c r="J48" s="1427"/>
    </row>
    <row r="49" spans="1:10" ht="19.5" customHeight="1">
      <c r="A49" s="649">
        <v>1</v>
      </c>
      <c r="B49" s="650" t="s">
        <v>1220</v>
      </c>
      <c r="C49" s="427">
        <v>1933</v>
      </c>
      <c r="D49" s="650" t="s">
        <v>1221</v>
      </c>
      <c r="E49" s="23">
        <v>540000</v>
      </c>
      <c r="F49" s="651"/>
      <c r="G49" s="635"/>
      <c r="H49" s="23">
        <v>540000</v>
      </c>
      <c r="I49" s="641"/>
      <c r="J49" s="383"/>
    </row>
    <row r="50" spans="1:10" ht="19.5" customHeight="1">
      <c r="A50" s="649">
        <v>2</v>
      </c>
      <c r="B50" s="652" t="s">
        <v>1222</v>
      </c>
      <c r="C50" s="427">
        <v>1933</v>
      </c>
      <c r="D50" s="635" t="s">
        <v>1336</v>
      </c>
      <c r="E50" s="23">
        <v>540000</v>
      </c>
      <c r="F50" s="651"/>
      <c r="G50" s="635"/>
      <c r="H50" s="23">
        <v>540000</v>
      </c>
      <c r="I50" s="641"/>
      <c r="J50" s="383"/>
    </row>
    <row r="51" spans="1:10" ht="19.5" customHeight="1">
      <c r="A51" s="1428" t="s">
        <v>1045</v>
      </c>
      <c r="B51" s="1429"/>
      <c r="C51" s="1429"/>
      <c r="D51" s="1430"/>
      <c r="E51" s="52">
        <f>SUM(E49:E50)</f>
        <v>1080000</v>
      </c>
      <c r="F51" s="653"/>
      <c r="G51" s="654"/>
      <c r="H51" s="52">
        <f>SUM(H49:H50)</f>
        <v>1080000</v>
      </c>
      <c r="I51" s="655"/>
      <c r="J51" s="383"/>
    </row>
    <row r="52" spans="1:10" ht="19.5" customHeight="1">
      <c r="A52" s="1434" t="s">
        <v>33</v>
      </c>
      <c r="B52" s="1435"/>
      <c r="C52" s="1435"/>
      <c r="D52" s="1435"/>
      <c r="E52" s="1435"/>
      <c r="F52" s="1435"/>
      <c r="G52" s="1435"/>
      <c r="H52" s="1435"/>
      <c r="I52" s="1435"/>
      <c r="J52" s="1436"/>
    </row>
    <row r="53" spans="1:10" ht="19.5" customHeight="1">
      <c r="A53" s="23">
        <v>1</v>
      </c>
      <c r="B53" s="23" t="s">
        <v>1223</v>
      </c>
      <c r="C53" s="427">
        <v>1920</v>
      </c>
      <c r="D53" s="23" t="s">
        <v>1437</v>
      </c>
      <c r="E53" s="23">
        <v>270000</v>
      </c>
      <c r="F53" s="23"/>
      <c r="G53" s="23"/>
      <c r="H53" s="23">
        <f>E53+G53</f>
        <v>270000</v>
      </c>
      <c r="I53" s="74"/>
      <c r="J53" s="383"/>
    </row>
    <row r="54" spans="1:10" ht="19.5" customHeight="1">
      <c r="A54" s="23">
        <v>2</v>
      </c>
      <c r="B54" s="23" t="s">
        <v>2684</v>
      </c>
      <c r="C54" s="427">
        <v>1935</v>
      </c>
      <c r="D54" s="23" t="s">
        <v>1437</v>
      </c>
      <c r="E54" s="23">
        <v>270000</v>
      </c>
      <c r="F54" s="23"/>
      <c r="G54" s="23"/>
      <c r="H54" s="23">
        <f aca="true" t="shared" si="0" ref="H54:H110">E54+G54</f>
        <v>270000</v>
      </c>
      <c r="I54" s="74"/>
      <c r="J54" s="383"/>
    </row>
    <row r="55" spans="1:10" ht="19.5" customHeight="1">
      <c r="A55" s="23">
        <v>3</v>
      </c>
      <c r="B55" s="23" t="s">
        <v>1224</v>
      </c>
      <c r="C55" s="427">
        <v>1927</v>
      </c>
      <c r="D55" s="23" t="s">
        <v>1437</v>
      </c>
      <c r="E55" s="23">
        <v>270000</v>
      </c>
      <c r="F55" s="23"/>
      <c r="G55" s="23"/>
      <c r="H55" s="23">
        <f t="shared" si="0"/>
        <v>270000</v>
      </c>
      <c r="I55" s="74"/>
      <c r="J55" s="383"/>
    </row>
    <row r="56" spans="1:10" ht="19.5" customHeight="1">
      <c r="A56" s="23">
        <v>4</v>
      </c>
      <c r="B56" s="23" t="s">
        <v>1075</v>
      </c>
      <c r="C56" s="427">
        <v>1929</v>
      </c>
      <c r="D56" s="23" t="s">
        <v>1437</v>
      </c>
      <c r="E56" s="23">
        <v>270000</v>
      </c>
      <c r="F56" s="23"/>
      <c r="G56" s="23"/>
      <c r="H56" s="23">
        <f t="shared" si="0"/>
        <v>270000</v>
      </c>
      <c r="I56" s="74"/>
      <c r="J56" s="383"/>
    </row>
    <row r="57" spans="1:10" ht="19.5" customHeight="1">
      <c r="A57" s="23">
        <v>5</v>
      </c>
      <c r="B57" s="23" t="s">
        <v>1225</v>
      </c>
      <c r="C57" s="427">
        <v>1932</v>
      </c>
      <c r="D57" s="23" t="s">
        <v>1437</v>
      </c>
      <c r="E57" s="23">
        <v>270000</v>
      </c>
      <c r="F57" s="23"/>
      <c r="G57" s="23"/>
      <c r="H57" s="23">
        <f t="shared" si="0"/>
        <v>270000</v>
      </c>
      <c r="I57" s="74" t="s">
        <v>1101</v>
      </c>
      <c r="J57" s="383"/>
    </row>
    <row r="58" spans="1:10" ht="19.5" customHeight="1">
      <c r="A58" s="23">
        <v>6</v>
      </c>
      <c r="B58" s="23" t="s">
        <v>1226</v>
      </c>
      <c r="C58" s="427">
        <v>1930</v>
      </c>
      <c r="D58" s="23" t="s">
        <v>1437</v>
      </c>
      <c r="E58" s="23">
        <v>270000</v>
      </c>
      <c r="F58" s="23"/>
      <c r="G58" s="23"/>
      <c r="H58" s="23">
        <f t="shared" si="0"/>
        <v>270000</v>
      </c>
      <c r="I58" s="74"/>
      <c r="J58" s="383"/>
    </row>
    <row r="59" spans="1:10" ht="19.5" customHeight="1">
      <c r="A59" s="23">
        <v>7</v>
      </c>
      <c r="B59" s="23" t="s">
        <v>1229</v>
      </c>
      <c r="C59" s="427">
        <v>1933</v>
      </c>
      <c r="D59" s="23" t="s">
        <v>1437</v>
      </c>
      <c r="E59" s="23">
        <v>270000</v>
      </c>
      <c r="F59" s="23"/>
      <c r="G59" s="23"/>
      <c r="H59" s="23">
        <f t="shared" si="0"/>
        <v>270000</v>
      </c>
      <c r="I59" s="74"/>
      <c r="J59" s="383"/>
    </row>
    <row r="60" spans="1:10" ht="19.5" customHeight="1">
      <c r="A60" s="23">
        <v>8</v>
      </c>
      <c r="B60" s="23" t="s">
        <v>1231</v>
      </c>
      <c r="C60" s="427">
        <v>1934</v>
      </c>
      <c r="D60" s="23" t="s">
        <v>1437</v>
      </c>
      <c r="E60" s="23">
        <v>270000</v>
      </c>
      <c r="F60" s="23" t="s">
        <v>1232</v>
      </c>
      <c r="G60" s="23"/>
      <c r="H60" s="23">
        <f t="shared" si="0"/>
        <v>270000</v>
      </c>
      <c r="I60" s="74"/>
      <c r="J60" s="383"/>
    </row>
    <row r="61" spans="1:10" ht="19.5" customHeight="1">
      <c r="A61" s="23">
        <v>9</v>
      </c>
      <c r="B61" s="23" t="s">
        <v>1233</v>
      </c>
      <c r="C61" s="427">
        <v>1933</v>
      </c>
      <c r="D61" s="23" t="s">
        <v>1439</v>
      </c>
      <c r="E61" s="23">
        <v>270000</v>
      </c>
      <c r="F61" s="23"/>
      <c r="G61" s="23"/>
      <c r="H61" s="23">
        <f t="shared" si="0"/>
        <v>270000</v>
      </c>
      <c r="I61" s="74"/>
      <c r="J61" s="383"/>
    </row>
    <row r="62" spans="1:10" ht="19.5" customHeight="1">
      <c r="A62" s="23">
        <v>10</v>
      </c>
      <c r="B62" s="23" t="s">
        <v>1234</v>
      </c>
      <c r="C62" s="427">
        <v>1928</v>
      </c>
      <c r="D62" s="23" t="s">
        <v>1439</v>
      </c>
      <c r="E62" s="23">
        <v>270000</v>
      </c>
      <c r="F62" s="23"/>
      <c r="G62" s="23"/>
      <c r="H62" s="23">
        <f t="shared" si="0"/>
        <v>270000</v>
      </c>
      <c r="I62" s="74"/>
      <c r="J62" s="383"/>
    </row>
    <row r="63" spans="1:10" ht="19.5" customHeight="1">
      <c r="A63" s="23">
        <v>11</v>
      </c>
      <c r="B63" s="23" t="s">
        <v>1235</v>
      </c>
      <c r="C63" s="427">
        <v>1929</v>
      </c>
      <c r="D63" s="23" t="s">
        <v>1439</v>
      </c>
      <c r="E63" s="23">
        <v>270000</v>
      </c>
      <c r="F63" s="23"/>
      <c r="G63" s="23"/>
      <c r="H63" s="23">
        <f t="shared" si="0"/>
        <v>270000</v>
      </c>
      <c r="I63" s="74"/>
      <c r="J63" s="383"/>
    </row>
    <row r="64" spans="1:10" ht="19.5" customHeight="1">
      <c r="A64" s="23">
        <v>12</v>
      </c>
      <c r="B64" s="23" t="s">
        <v>1237</v>
      </c>
      <c r="C64" s="427">
        <v>1932</v>
      </c>
      <c r="D64" s="23" t="s">
        <v>1439</v>
      </c>
      <c r="E64" s="23">
        <v>270000</v>
      </c>
      <c r="F64" s="23"/>
      <c r="G64" s="23"/>
      <c r="H64" s="23">
        <f t="shared" si="0"/>
        <v>270000</v>
      </c>
      <c r="I64" s="74"/>
      <c r="J64" s="383"/>
    </row>
    <row r="65" spans="1:10" ht="19.5" customHeight="1">
      <c r="A65" s="23">
        <v>13</v>
      </c>
      <c r="B65" s="23" t="s">
        <v>1238</v>
      </c>
      <c r="C65" s="427">
        <v>1929</v>
      </c>
      <c r="D65" s="23" t="s">
        <v>1439</v>
      </c>
      <c r="E65" s="23">
        <v>270000</v>
      </c>
      <c r="F65" s="23"/>
      <c r="G65" s="23"/>
      <c r="H65" s="23">
        <f t="shared" si="0"/>
        <v>270000</v>
      </c>
      <c r="I65" s="74"/>
      <c r="J65" s="383"/>
    </row>
    <row r="66" spans="1:10" ht="19.5" customHeight="1">
      <c r="A66" s="23">
        <v>14</v>
      </c>
      <c r="B66" s="23" t="s">
        <v>1239</v>
      </c>
      <c r="C66" s="427">
        <v>1932</v>
      </c>
      <c r="D66" s="23" t="s">
        <v>1439</v>
      </c>
      <c r="E66" s="23">
        <v>270000</v>
      </c>
      <c r="F66" s="23"/>
      <c r="G66" s="23"/>
      <c r="H66" s="23">
        <f t="shared" si="0"/>
        <v>270000</v>
      </c>
      <c r="I66" s="74"/>
      <c r="J66" s="383"/>
    </row>
    <row r="67" spans="1:10" ht="19.5" customHeight="1">
      <c r="A67" s="23">
        <v>15</v>
      </c>
      <c r="B67" s="23" t="s">
        <v>2255</v>
      </c>
      <c r="C67" s="427">
        <v>1935</v>
      </c>
      <c r="D67" s="23" t="s">
        <v>1439</v>
      </c>
      <c r="E67" s="23">
        <v>270000</v>
      </c>
      <c r="F67" s="23"/>
      <c r="G67" s="23"/>
      <c r="H67" s="23">
        <f t="shared" si="0"/>
        <v>270000</v>
      </c>
      <c r="I67" s="74"/>
      <c r="J67" s="383"/>
    </row>
    <row r="68" spans="1:10" ht="19.5" customHeight="1">
      <c r="A68" s="23">
        <v>16</v>
      </c>
      <c r="B68" s="23" t="s">
        <v>1240</v>
      </c>
      <c r="C68" s="427">
        <v>1929</v>
      </c>
      <c r="D68" s="23" t="s">
        <v>1439</v>
      </c>
      <c r="E68" s="23">
        <v>270000</v>
      </c>
      <c r="F68" s="23"/>
      <c r="G68" s="23"/>
      <c r="H68" s="23">
        <f t="shared" si="0"/>
        <v>270000</v>
      </c>
      <c r="I68" s="74"/>
      <c r="J68" s="383"/>
    </row>
    <row r="69" spans="1:10" ht="19.5" customHeight="1">
      <c r="A69" s="23">
        <v>17</v>
      </c>
      <c r="B69" s="23" t="s">
        <v>1711</v>
      </c>
      <c r="C69" s="427">
        <v>1919</v>
      </c>
      <c r="D69" s="23" t="s">
        <v>1439</v>
      </c>
      <c r="E69" s="23">
        <v>270000</v>
      </c>
      <c r="F69" s="23"/>
      <c r="G69" s="23"/>
      <c r="H69" s="23">
        <f t="shared" si="0"/>
        <v>270000</v>
      </c>
      <c r="I69" s="74"/>
      <c r="J69" s="383"/>
    </row>
    <row r="70" spans="1:10" ht="19.5" customHeight="1">
      <c r="A70" s="23">
        <v>18</v>
      </c>
      <c r="B70" s="23" t="s">
        <v>1075</v>
      </c>
      <c r="C70" s="427">
        <v>1922</v>
      </c>
      <c r="D70" s="23" t="s">
        <v>1439</v>
      </c>
      <c r="E70" s="23">
        <v>270000</v>
      </c>
      <c r="F70" s="23"/>
      <c r="G70" s="23"/>
      <c r="H70" s="23">
        <f t="shared" si="0"/>
        <v>270000</v>
      </c>
      <c r="I70" s="74"/>
      <c r="J70" s="383"/>
    </row>
    <row r="71" spans="1:10" ht="19.5" customHeight="1">
      <c r="A71" s="23">
        <v>19</v>
      </c>
      <c r="B71" s="23" t="s">
        <v>1241</v>
      </c>
      <c r="C71" s="427">
        <v>1934</v>
      </c>
      <c r="D71" s="23" t="s">
        <v>1439</v>
      </c>
      <c r="E71" s="23">
        <v>270000</v>
      </c>
      <c r="F71" s="23"/>
      <c r="G71" s="23"/>
      <c r="H71" s="23">
        <f t="shared" si="0"/>
        <v>270000</v>
      </c>
      <c r="I71" s="74"/>
      <c r="J71" s="383"/>
    </row>
    <row r="72" spans="1:10" ht="19.5" customHeight="1">
      <c r="A72" s="23">
        <v>20</v>
      </c>
      <c r="B72" s="23" t="s">
        <v>1242</v>
      </c>
      <c r="C72" s="427">
        <v>1920</v>
      </c>
      <c r="D72" s="23" t="s">
        <v>974</v>
      </c>
      <c r="E72" s="23">
        <v>270000</v>
      </c>
      <c r="F72" s="23"/>
      <c r="G72" s="23"/>
      <c r="H72" s="23">
        <f t="shared" si="0"/>
        <v>270000</v>
      </c>
      <c r="I72" s="74"/>
      <c r="J72" s="383"/>
    </row>
    <row r="73" spans="1:10" ht="19.5" customHeight="1">
      <c r="A73" s="23">
        <v>21</v>
      </c>
      <c r="B73" s="23" t="s">
        <v>1243</v>
      </c>
      <c r="C73" s="427">
        <v>1929</v>
      </c>
      <c r="D73" s="23" t="s">
        <v>974</v>
      </c>
      <c r="E73" s="23">
        <v>270000</v>
      </c>
      <c r="F73" s="23"/>
      <c r="G73" s="23"/>
      <c r="H73" s="23">
        <f t="shared" si="0"/>
        <v>270000</v>
      </c>
      <c r="I73" s="74"/>
      <c r="J73" s="383"/>
    </row>
    <row r="74" spans="1:10" ht="19.5" customHeight="1">
      <c r="A74" s="23">
        <v>22</v>
      </c>
      <c r="B74" s="23" t="s">
        <v>1245</v>
      </c>
      <c r="C74" s="427">
        <v>1933</v>
      </c>
      <c r="D74" s="23" t="s">
        <v>974</v>
      </c>
      <c r="E74" s="23">
        <v>270000</v>
      </c>
      <c r="F74" s="23"/>
      <c r="G74" s="23"/>
      <c r="H74" s="23">
        <f t="shared" si="0"/>
        <v>270000</v>
      </c>
      <c r="I74" s="74"/>
      <c r="J74" s="383"/>
    </row>
    <row r="75" spans="1:10" ht="19.5" customHeight="1">
      <c r="A75" s="23">
        <v>23</v>
      </c>
      <c r="B75" s="23" t="s">
        <v>1254</v>
      </c>
      <c r="C75" s="427">
        <v>1931</v>
      </c>
      <c r="D75" s="23" t="s">
        <v>974</v>
      </c>
      <c r="E75" s="23">
        <v>270000</v>
      </c>
      <c r="F75" s="23"/>
      <c r="G75" s="23"/>
      <c r="H75" s="23">
        <f t="shared" si="0"/>
        <v>270000</v>
      </c>
      <c r="I75" s="74"/>
      <c r="J75" s="383"/>
    </row>
    <row r="76" spans="1:10" ht="19.5" customHeight="1">
      <c r="A76" s="23">
        <v>24</v>
      </c>
      <c r="B76" s="23" t="s">
        <v>1196</v>
      </c>
      <c r="C76" s="427">
        <v>1935</v>
      </c>
      <c r="D76" s="23" t="s">
        <v>974</v>
      </c>
      <c r="E76" s="23">
        <v>270000</v>
      </c>
      <c r="F76" s="23"/>
      <c r="G76" s="23"/>
      <c r="H76" s="23">
        <f t="shared" si="0"/>
        <v>270000</v>
      </c>
      <c r="I76" s="74"/>
      <c r="J76" s="383"/>
    </row>
    <row r="77" spans="1:10" ht="19.5" customHeight="1">
      <c r="A77" s="23">
        <v>25</v>
      </c>
      <c r="B77" s="23" t="s">
        <v>1255</v>
      </c>
      <c r="C77" s="427">
        <v>1929</v>
      </c>
      <c r="D77" s="23" t="s">
        <v>1166</v>
      </c>
      <c r="E77" s="23">
        <v>270000</v>
      </c>
      <c r="F77" s="23"/>
      <c r="G77" s="23"/>
      <c r="H77" s="23">
        <f t="shared" si="0"/>
        <v>270000</v>
      </c>
      <c r="I77" s="74"/>
      <c r="J77" s="383"/>
    </row>
    <row r="78" spans="1:10" ht="19.5" customHeight="1">
      <c r="A78" s="23">
        <v>26</v>
      </c>
      <c r="B78" s="23" t="s">
        <v>1198</v>
      </c>
      <c r="C78" s="427">
        <v>1935</v>
      </c>
      <c r="D78" s="23" t="s">
        <v>1166</v>
      </c>
      <c r="E78" s="23">
        <v>270000</v>
      </c>
      <c r="F78" s="23"/>
      <c r="G78" s="23"/>
      <c r="H78" s="23">
        <f t="shared" si="0"/>
        <v>270000</v>
      </c>
      <c r="I78" s="74"/>
      <c r="J78" s="383"/>
    </row>
    <row r="79" spans="1:10" ht="19.5" customHeight="1">
      <c r="A79" s="23">
        <v>27</v>
      </c>
      <c r="B79" s="23" t="s">
        <v>1257</v>
      </c>
      <c r="C79" s="427">
        <v>1928</v>
      </c>
      <c r="D79" s="23" t="s">
        <v>1166</v>
      </c>
      <c r="E79" s="23">
        <v>270000</v>
      </c>
      <c r="F79" s="23"/>
      <c r="G79" s="23"/>
      <c r="H79" s="23">
        <f t="shared" si="0"/>
        <v>270000</v>
      </c>
      <c r="I79" s="74"/>
      <c r="J79" s="383"/>
    </row>
    <row r="80" spans="1:10" ht="19.5" customHeight="1">
      <c r="A80" s="23">
        <v>28</v>
      </c>
      <c r="B80" s="23" t="s">
        <v>1258</v>
      </c>
      <c r="C80" s="427">
        <v>1920</v>
      </c>
      <c r="D80" s="23" t="s">
        <v>1166</v>
      </c>
      <c r="E80" s="23">
        <v>270000</v>
      </c>
      <c r="F80" s="23"/>
      <c r="G80" s="23"/>
      <c r="H80" s="23">
        <f t="shared" si="0"/>
        <v>270000</v>
      </c>
      <c r="I80" s="74"/>
      <c r="J80" s="383"/>
    </row>
    <row r="81" spans="1:10" ht="19.5" customHeight="1">
      <c r="A81" s="23">
        <v>29</v>
      </c>
      <c r="B81" s="23" t="s">
        <v>1260</v>
      </c>
      <c r="C81" s="427">
        <v>1927</v>
      </c>
      <c r="D81" s="23" t="s">
        <v>1160</v>
      </c>
      <c r="E81" s="23">
        <v>270000</v>
      </c>
      <c r="F81" s="23"/>
      <c r="G81" s="23"/>
      <c r="H81" s="23">
        <f t="shared" si="0"/>
        <v>270000</v>
      </c>
      <c r="I81" s="74"/>
      <c r="J81" s="383"/>
    </row>
    <row r="82" spans="1:10" ht="19.5" customHeight="1">
      <c r="A82" s="23">
        <v>30</v>
      </c>
      <c r="B82" s="23" t="s">
        <v>1261</v>
      </c>
      <c r="C82" s="427">
        <v>1926</v>
      </c>
      <c r="D82" s="23" t="s">
        <v>1160</v>
      </c>
      <c r="E82" s="23">
        <v>270000</v>
      </c>
      <c r="F82" s="23"/>
      <c r="G82" s="23"/>
      <c r="H82" s="23">
        <f t="shared" si="0"/>
        <v>270000</v>
      </c>
      <c r="I82" s="74"/>
      <c r="J82" s="383"/>
    </row>
    <row r="83" spans="1:10" ht="19.5" customHeight="1">
      <c r="A83" s="23">
        <v>31</v>
      </c>
      <c r="B83" s="23" t="s">
        <v>1263</v>
      </c>
      <c r="C83" s="427">
        <v>1928</v>
      </c>
      <c r="D83" s="23" t="s">
        <v>1169</v>
      </c>
      <c r="E83" s="23">
        <v>270000</v>
      </c>
      <c r="F83" s="23"/>
      <c r="G83" s="23"/>
      <c r="H83" s="23">
        <f t="shared" si="0"/>
        <v>270000</v>
      </c>
      <c r="I83" s="74"/>
      <c r="J83" s="383"/>
    </row>
    <row r="84" spans="1:10" ht="19.5" customHeight="1">
      <c r="A84" s="23">
        <v>32</v>
      </c>
      <c r="B84" s="23" t="s">
        <v>1264</v>
      </c>
      <c r="C84" s="427">
        <v>1928</v>
      </c>
      <c r="D84" s="23" t="s">
        <v>1169</v>
      </c>
      <c r="E84" s="23">
        <v>270000</v>
      </c>
      <c r="F84" s="23"/>
      <c r="G84" s="23"/>
      <c r="H84" s="23">
        <f t="shared" si="0"/>
        <v>270000</v>
      </c>
      <c r="I84" s="74"/>
      <c r="J84" s="383"/>
    </row>
    <row r="85" spans="1:10" ht="19.5" customHeight="1">
      <c r="A85" s="23">
        <v>33</v>
      </c>
      <c r="B85" s="23" t="s">
        <v>1199</v>
      </c>
      <c r="C85" s="427">
        <v>1935</v>
      </c>
      <c r="D85" s="23" t="s">
        <v>1169</v>
      </c>
      <c r="E85" s="23">
        <v>270000</v>
      </c>
      <c r="F85" s="23"/>
      <c r="G85" s="23"/>
      <c r="H85" s="23">
        <f t="shared" si="0"/>
        <v>270000</v>
      </c>
      <c r="I85" s="74"/>
      <c r="J85" s="383"/>
    </row>
    <row r="86" spans="1:10" ht="19.5" customHeight="1">
      <c r="A86" s="23">
        <v>34</v>
      </c>
      <c r="B86" s="23" t="s">
        <v>1265</v>
      </c>
      <c r="C86" s="427">
        <v>1927</v>
      </c>
      <c r="D86" s="23" t="s">
        <v>1169</v>
      </c>
      <c r="E86" s="23">
        <v>270000</v>
      </c>
      <c r="F86" s="23"/>
      <c r="G86" s="23"/>
      <c r="H86" s="23">
        <f t="shared" si="0"/>
        <v>270000</v>
      </c>
      <c r="I86" s="74"/>
      <c r="J86" s="383"/>
    </row>
    <row r="87" spans="1:10" ht="19.5" customHeight="1">
      <c r="A87" s="23">
        <v>35</v>
      </c>
      <c r="B87" s="23" t="s">
        <v>1200</v>
      </c>
      <c r="C87" s="427">
        <v>1935</v>
      </c>
      <c r="D87" s="23" t="s">
        <v>1169</v>
      </c>
      <c r="E87" s="23">
        <v>270000</v>
      </c>
      <c r="F87" s="23"/>
      <c r="G87" s="23"/>
      <c r="H87" s="23">
        <f t="shared" si="0"/>
        <v>270000</v>
      </c>
      <c r="I87" s="74"/>
      <c r="J87" s="383"/>
    </row>
    <row r="88" spans="1:10" ht="19.5" customHeight="1">
      <c r="A88" s="23">
        <v>36</v>
      </c>
      <c r="B88" s="23" t="s">
        <v>1276</v>
      </c>
      <c r="C88" s="427">
        <v>1932</v>
      </c>
      <c r="D88" s="23" t="s">
        <v>1169</v>
      </c>
      <c r="E88" s="23">
        <v>270000</v>
      </c>
      <c r="F88" s="23"/>
      <c r="G88" s="23"/>
      <c r="H88" s="23">
        <f t="shared" si="0"/>
        <v>270000</v>
      </c>
      <c r="I88" s="74"/>
      <c r="J88" s="383"/>
    </row>
    <row r="89" spans="1:10" ht="19.5" customHeight="1">
      <c r="A89" s="23">
        <v>37</v>
      </c>
      <c r="B89" s="23" t="s">
        <v>1277</v>
      </c>
      <c r="C89" s="427">
        <v>1932</v>
      </c>
      <c r="D89" s="23" t="s">
        <v>1278</v>
      </c>
      <c r="E89" s="23">
        <v>270000</v>
      </c>
      <c r="F89" s="23"/>
      <c r="G89" s="23"/>
      <c r="H89" s="23">
        <f t="shared" si="0"/>
        <v>270000</v>
      </c>
      <c r="I89" s="74"/>
      <c r="J89" s="383"/>
    </row>
    <row r="90" spans="1:10" ht="19.5" customHeight="1">
      <c r="A90" s="23">
        <v>38</v>
      </c>
      <c r="B90" s="23" t="s">
        <v>1279</v>
      </c>
      <c r="C90" s="427">
        <v>1923</v>
      </c>
      <c r="D90" s="23" t="s">
        <v>1278</v>
      </c>
      <c r="E90" s="23">
        <v>270000</v>
      </c>
      <c r="F90" s="23"/>
      <c r="G90" s="23"/>
      <c r="H90" s="23">
        <f t="shared" si="0"/>
        <v>270000</v>
      </c>
      <c r="I90" s="74"/>
      <c r="J90" s="383"/>
    </row>
    <row r="91" spans="1:10" ht="19.5" customHeight="1">
      <c r="A91" s="23">
        <v>39</v>
      </c>
      <c r="B91" s="23" t="s">
        <v>2256</v>
      </c>
      <c r="C91" s="427">
        <v>1936</v>
      </c>
      <c r="D91" s="23" t="s">
        <v>1278</v>
      </c>
      <c r="E91" s="23">
        <v>270000</v>
      </c>
      <c r="F91" s="23"/>
      <c r="G91" s="23"/>
      <c r="H91" s="23">
        <f t="shared" si="0"/>
        <v>270000</v>
      </c>
      <c r="I91" s="74"/>
      <c r="J91" s="383"/>
    </row>
    <row r="92" spans="1:10" ht="19.5" customHeight="1">
      <c r="A92" s="23">
        <v>40</v>
      </c>
      <c r="B92" s="23" t="s">
        <v>1280</v>
      </c>
      <c r="C92" s="427">
        <v>1921</v>
      </c>
      <c r="D92" s="23" t="s">
        <v>1278</v>
      </c>
      <c r="E92" s="23">
        <v>270000</v>
      </c>
      <c r="F92" s="23"/>
      <c r="G92" s="23"/>
      <c r="H92" s="23">
        <f t="shared" si="0"/>
        <v>270000</v>
      </c>
      <c r="I92" s="74"/>
      <c r="J92" s="383"/>
    </row>
    <row r="93" spans="1:10" ht="19.5" customHeight="1">
      <c r="A93" s="23">
        <v>41</v>
      </c>
      <c r="B93" s="23" t="s">
        <v>1282</v>
      </c>
      <c r="C93" s="427">
        <v>1928</v>
      </c>
      <c r="D93" s="23" t="s">
        <v>1170</v>
      </c>
      <c r="E93" s="23">
        <v>270000</v>
      </c>
      <c r="F93" s="23"/>
      <c r="G93" s="23"/>
      <c r="H93" s="23">
        <f t="shared" si="0"/>
        <v>270000</v>
      </c>
      <c r="I93" s="74"/>
      <c r="J93" s="383"/>
    </row>
    <row r="94" spans="1:10" ht="19.5" customHeight="1">
      <c r="A94" s="23">
        <v>42</v>
      </c>
      <c r="B94" s="23" t="s">
        <v>1283</v>
      </c>
      <c r="C94" s="427">
        <v>1933</v>
      </c>
      <c r="D94" s="23" t="s">
        <v>1170</v>
      </c>
      <c r="E94" s="23">
        <v>270000</v>
      </c>
      <c r="F94" s="23"/>
      <c r="G94" s="23"/>
      <c r="H94" s="23">
        <f t="shared" si="0"/>
        <v>270000</v>
      </c>
      <c r="I94" s="74"/>
      <c r="J94" s="383"/>
    </row>
    <row r="95" spans="1:10" ht="19.5" customHeight="1">
      <c r="A95" s="23">
        <v>43</v>
      </c>
      <c r="B95" s="23" t="s">
        <v>1284</v>
      </c>
      <c r="C95" s="427">
        <v>1918</v>
      </c>
      <c r="D95" s="23" t="s">
        <v>1170</v>
      </c>
      <c r="E95" s="23">
        <v>270000</v>
      </c>
      <c r="F95" s="23"/>
      <c r="G95" s="23"/>
      <c r="H95" s="23">
        <f t="shared" si="0"/>
        <v>270000</v>
      </c>
      <c r="I95" s="74"/>
      <c r="J95" s="383"/>
    </row>
    <row r="96" spans="1:10" ht="19.5" customHeight="1">
      <c r="A96" s="23">
        <v>44</v>
      </c>
      <c r="B96" s="23" t="s">
        <v>1285</v>
      </c>
      <c r="C96" s="427">
        <v>1925</v>
      </c>
      <c r="D96" s="23" t="s">
        <v>1170</v>
      </c>
      <c r="E96" s="23">
        <v>270000</v>
      </c>
      <c r="F96" s="23"/>
      <c r="G96" s="23"/>
      <c r="H96" s="23">
        <f t="shared" si="0"/>
        <v>270000</v>
      </c>
      <c r="I96" s="74"/>
      <c r="J96" s="383"/>
    </row>
    <row r="97" spans="1:10" ht="19.5" customHeight="1">
      <c r="A97" s="23">
        <v>45</v>
      </c>
      <c r="B97" s="23" t="s">
        <v>1286</v>
      </c>
      <c r="C97" s="427">
        <v>1925</v>
      </c>
      <c r="D97" s="23" t="s">
        <v>1170</v>
      </c>
      <c r="E97" s="23">
        <v>270000</v>
      </c>
      <c r="F97" s="23"/>
      <c r="G97" s="23"/>
      <c r="H97" s="23">
        <f t="shared" si="0"/>
        <v>270000</v>
      </c>
      <c r="I97" s="74"/>
      <c r="J97" s="383"/>
    </row>
    <row r="98" spans="1:10" ht="19.5" customHeight="1">
      <c r="A98" s="23">
        <v>46</v>
      </c>
      <c r="B98" s="23" t="s">
        <v>1287</v>
      </c>
      <c r="C98" s="427">
        <v>1926</v>
      </c>
      <c r="D98" s="23" t="s">
        <v>1170</v>
      </c>
      <c r="E98" s="23">
        <v>270000</v>
      </c>
      <c r="F98" s="23"/>
      <c r="G98" s="23"/>
      <c r="H98" s="23">
        <f t="shared" si="0"/>
        <v>270000</v>
      </c>
      <c r="I98" s="74"/>
      <c r="J98" s="383"/>
    </row>
    <row r="99" spans="1:10" ht="19.5" customHeight="1">
      <c r="A99" s="23">
        <v>47</v>
      </c>
      <c r="B99" s="23" t="s">
        <v>1289</v>
      </c>
      <c r="C99" s="427">
        <v>1923</v>
      </c>
      <c r="D99" s="23" t="s">
        <v>1159</v>
      </c>
      <c r="E99" s="23">
        <v>270000</v>
      </c>
      <c r="F99" s="23"/>
      <c r="G99" s="23"/>
      <c r="H99" s="23">
        <f t="shared" si="0"/>
        <v>270000</v>
      </c>
      <c r="I99" s="74"/>
      <c r="J99" s="383"/>
    </row>
    <row r="100" spans="1:10" ht="19.5" customHeight="1">
      <c r="A100" s="23">
        <v>48</v>
      </c>
      <c r="B100" s="23" t="s">
        <v>1290</v>
      </c>
      <c r="C100" s="427">
        <v>1922</v>
      </c>
      <c r="D100" s="23" t="s">
        <v>1159</v>
      </c>
      <c r="E100" s="23">
        <v>270000</v>
      </c>
      <c r="F100" s="23"/>
      <c r="G100" s="23"/>
      <c r="H100" s="23">
        <f t="shared" si="0"/>
        <v>270000</v>
      </c>
      <c r="I100" s="74"/>
      <c r="J100" s="383"/>
    </row>
    <row r="101" spans="1:10" ht="19.5" customHeight="1">
      <c r="A101" s="23">
        <v>49</v>
      </c>
      <c r="B101" s="23" t="s">
        <v>1291</v>
      </c>
      <c r="C101" s="427">
        <v>1928</v>
      </c>
      <c r="D101" s="23" t="s">
        <v>1159</v>
      </c>
      <c r="E101" s="23">
        <v>270000</v>
      </c>
      <c r="F101" s="23"/>
      <c r="G101" s="23"/>
      <c r="H101" s="23">
        <f t="shared" si="0"/>
        <v>270000</v>
      </c>
      <c r="I101" s="74"/>
      <c r="J101" s="383"/>
    </row>
    <row r="102" spans="1:10" ht="19.5" customHeight="1">
      <c r="A102" s="23">
        <v>50</v>
      </c>
      <c r="B102" s="23" t="s">
        <v>1201</v>
      </c>
      <c r="C102" s="427">
        <v>1935</v>
      </c>
      <c r="D102" s="23" t="s">
        <v>1159</v>
      </c>
      <c r="E102" s="23">
        <v>270000</v>
      </c>
      <c r="F102" s="23"/>
      <c r="G102" s="23"/>
      <c r="H102" s="23">
        <f t="shared" si="0"/>
        <v>270000</v>
      </c>
      <c r="I102" s="74"/>
      <c r="J102" s="383"/>
    </row>
    <row r="103" spans="1:10" ht="19.5" customHeight="1">
      <c r="A103" s="23">
        <v>51</v>
      </c>
      <c r="B103" s="23" t="s">
        <v>1712</v>
      </c>
      <c r="C103" s="427">
        <v>1936</v>
      </c>
      <c r="D103" s="23" t="s">
        <v>1159</v>
      </c>
      <c r="E103" s="23">
        <v>270000</v>
      </c>
      <c r="F103" s="23"/>
      <c r="G103" s="23"/>
      <c r="H103" s="23">
        <f t="shared" si="0"/>
        <v>270000</v>
      </c>
      <c r="I103" s="74"/>
      <c r="J103" s="383"/>
    </row>
    <row r="104" spans="1:10" ht="19.5" customHeight="1">
      <c r="A104" s="23">
        <v>52</v>
      </c>
      <c r="B104" s="23" t="s">
        <v>1713</v>
      </c>
      <c r="C104" s="427">
        <v>1917</v>
      </c>
      <c r="D104" s="23" t="s">
        <v>1159</v>
      </c>
      <c r="E104" s="23">
        <v>270000</v>
      </c>
      <c r="F104" s="23"/>
      <c r="G104" s="23"/>
      <c r="H104" s="23">
        <f t="shared" si="0"/>
        <v>270000</v>
      </c>
      <c r="I104" s="74"/>
      <c r="J104" s="383"/>
    </row>
    <row r="105" spans="1:10" ht="19.5" customHeight="1">
      <c r="A105" s="23">
        <v>53</v>
      </c>
      <c r="B105" s="23" t="s">
        <v>1714</v>
      </c>
      <c r="C105" s="427">
        <v>1927</v>
      </c>
      <c r="D105" s="23" t="s">
        <v>1157</v>
      </c>
      <c r="E105" s="23">
        <v>270000</v>
      </c>
      <c r="F105" s="23"/>
      <c r="G105" s="23"/>
      <c r="H105" s="23">
        <f t="shared" si="0"/>
        <v>270000</v>
      </c>
      <c r="I105" s="74"/>
      <c r="J105" s="383"/>
    </row>
    <row r="106" spans="1:10" ht="19.5" customHeight="1">
      <c r="A106" s="23">
        <v>54</v>
      </c>
      <c r="B106" s="23" t="s">
        <v>1293</v>
      </c>
      <c r="C106" s="427">
        <v>1933</v>
      </c>
      <c r="D106" s="23" t="s">
        <v>1157</v>
      </c>
      <c r="E106" s="23">
        <v>270000</v>
      </c>
      <c r="F106" s="23"/>
      <c r="G106" s="23"/>
      <c r="H106" s="23">
        <f t="shared" si="0"/>
        <v>270000</v>
      </c>
      <c r="I106" s="74"/>
      <c r="J106" s="383"/>
    </row>
    <row r="107" spans="1:10" ht="19.5" customHeight="1">
      <c r="A107" s="23">
        <v>55</v>
      </c>
      <c r="B107" s="23" t="s">
        <v>1304</v>
      </c>
      <c r="C107" s="427">
        <v>1928</v>
      </c>
      <c r="D107" s="23" t="s">
        <v>1157</v>
      </c>
      <c r="E107" s="23">
        <v>270000</v>
      </c>
      <c r="F107" s="23"/>
      <c r="G107" s="23"/>
      <c r="H107" s="23">
        <f t="shared" si="0"/>
        <v>270000</v>
      </c>
      <c r="I107" s="74"/>
      <c r="J107" s="383"/>
    </row>
    <row r="108" spans="1:10" ht="19.5" customHeight="1">
      <c r="A108" s="23">
        <v>56</v>
      </c>
      <c r="B108" s="23" t="s">
        <v>1295</v>
      </c>
      <c r="C108" s="427">
        <v>1930</v>
      </c>
      <c r="D108" s="23" t="s">
        <v>1157</v>
      </c>
      <c r="E108" s="23">
        <v>270000</v>
      </c>
      <c r="F108" s="23"/>
      <c r="G108" s="23"/>
      <c r="H108" s="23">
        <f t="shared" si="0"/>
        <v>270000</v>
      </c>
      <c r="I108" s="74"/>
      <c r="J108" s="383"/>
    </row>
    <row r="109" spans="1:10" ht="19.5" customHeight="1">
      <c r="A109" s="23">
        <v>57</v>
      </c>
      <c r="B109" s="23" t="s">
        <v>1303</v>
      </c>
      <c r="C109" s="427">
        <v>1933</v>
      </c>
      <c r="D109" s="23" t="s">
        <v>1157</v>
      </c>
      <c r="E109" s="23">
        <v>270000</v>
      </c>
      <c r="F109" s="23"/>
      <c r="G109" s="23"/>
      <c r="H109" s="23">
        <f t="shared" si="0"/>
        <v>270000</v>
      </c>
      <c r="I109" s="74"/>
      <c r="J109" s="383"/>
    </row>
    <row r="110" spans="1:10" ht="19.5" customHeight="1">
      <c r="A110" s="23">
        <v>58</v>
      </c>
      <c r="B110" s="23" t="s">
        <v>1299</v>
      </c>
      <c r="C110" s="427">
        <v>1934</v>
      </c>
      <c r="D110" s="23" t="s">
        <v>1157</v>
      </c>
      <c r="E110" s="23">
        <v>270000</v>
      </c>
      <c r="F110" s="23"/>
      <c r="G110" s="23"/>
      <c r="H110" s="23">
        <f t="shared" si="0"/>
        <v>270000</v>
      </c>
      <c r="I110" s="74"/>
      <c r="J110" s="383"/>
    </row>
    <row r="111" spans="1:10" ht="19.5" customHeight="1">
      <c r="A111" s="23">
        <v>59</v>
      </c>
      <c r="B111" s="23" t="s">
        <v>1300</v>
      </c>
      <c r="C111" s="427">
        <v>1934</v>
      </c>
      <c r="D111" s="23" t="s">
        <v>1157</v>
      </c>
      <c r="E111" s="23">
        <v>270000</v>
      </c>
      <c r="F111" s="23"/>
      <c r="G111" s="23"/>
      <c r="H111" s="23">
        <f>E111+G111</f>
        <v>270000</v>
      </c>
      <c r="I111" s="74"/>
      <c r="J111" s="383"/>
    </row>
    <row r="112" spans="1:10" ht="19.5" customHeight="1">
      <c r="A112" s="23">
        <v>60</v>
      </c>
      <c r="B112" s="23" t="s">
        <v>1301</v>
      </c>
      <c r="C112" s="427">
        <v>1934</v>
      </c>
      <c r="D112" s="23" t="s">
        <v>1302</v>
      </c>
      <c r="E112" s="23">
        <v>270000</v>
      </c>
      <c r="F112" s="23"/>
      <c r="G112" s="23"/>
      <c r="H112" s="23">
        <f>E112+G112</f>
        <v>270000</v>
      </c>
      <c r="I112" s="74"/>
      <c r="J112" s="383"/>
    </row>
    <row r="113" spans="1:10" ht="19.5" customHeight="1">
      <c r="A113" s="23">
        <v>61</v>
      </c>
      <c r="B113" s="23" t="s">
        <v>1202</v>
      </c>
      <c r="C113" s="427">
        <v>1935</v>
      </c>
      <c r="D113" s="23" t="s">
        <v>1302</v>
      </c>
      <c r="E113" s="23">
        <v>270000</v>
      </c>
      <c r="F113" s="23"/>
      <c r="G113" s="23"/>
      <c r="H113" s="23">
        <f>E113+G113</f>
        <v>270000</v>
      </c>
      <c r="I113" s="74"/>
      <c r="J113" s="383"/>
    </row>
    <row r="114" spans="1:10" ht="19.5" customHeight="1">
      <c r="A114" s="23">
        <v>62</v>
      </c>
      <c r="B114" s="23" t="s">
        <v>5</v>
      </c>
      <c r="C114" s="427">
        <v>1936</v>
      </c>
      <c r="D114" s="23" t="s">
        <v>1221</v>
      </c>
      <c r="E114" s="23">
        <v>270000</v>
      </c>
      <c r="F114" s="23"/>
      <c r="G114" s="23"/>
      <c r="H114" s="23">
        <f>E114+G114</f>
        <v>270000</v>
      </c>
      <c r="I114" s="74"/>
      <c r="J114" s="383"/>
    </row>
    <row r="115" spans="1:10" ht="19.5" customHeight="1">
      <c r="A115" s="23">
        <v>63</v>
      </c>
      <c r="B115" s="23" t="s">
        <v>6</v>
      </c>
      <c r="C115" s="427">
        <v>1936</v>
      </c>
      <c r="D115" s="23" t="s">
        <v>7</v>
      </c>
      <c r="E115" s="23">
        <v>270000</v>
      </c>
      <c r="F115" s="23"/>
      <c r="G115" s="23"/>
      <c r="H115" s="23">
        <f>E115+G115</f>
        <v>270000</v>
      </c>
      <c r="I115" s="74"/>
      <c r="J115" s="383"/>
    </row>
    <row r="116" spans="1:10" ht="19.5" customHeight="1">
      <c r="A116" s="23">
        <v>64</v>
      </c>
      <c r="B116" s="23" t="s">
        <v>1259</v>
      </c>
      <c r="C116" s="427">
        <v>1926</v>
      </c>
      <c r="D116" s="23" t="s">
        <v>1160</v>
      </c>
      <c r="E116" s="23">
        <v>270000</v>
      </c>
      <c r="F116" s="23"/>
      <c r="G116" s="23"/>
      <c r="H116" s="23">
        <v>270000</v>
      </c>
      <c r="I116" s="74"/>
      <c r="J116" s="383" t="s">
        <v>825</v>
      </c>
    </row>
    <row r="117" spans="1:10" ht="19.5" customHeight="1">
      <c r="A117" s="23">
        <v>65</v>
      </c>
      <c r="B117" s="23" t="s">
        <v>1306</v>
      </c>
      <c r="C117" s="427">
        <v>1932</v>
      </c>
      <c r="D117" s="23" t="s">
        <v>1437</v>
      </c>
      <c r="E117" s="23">
        <v>270000</v>
      </c>
      <c r="F117" s="23"/>
      <c r="G117" s="23"/>
      <c r="H117" s="23">
        <v>270000</v>
      </c>
      <c r="I117" s="74"/>
      <c r="J117" s="383" t="s">
        <v>825</v>
      </c>
    </row>
    <row r="118" spans="1:10" ht="19.5" customHeight="1">
      <c r="A118" s="23">
        <v>66</v>
      </c>
      <c r="B118" s="23" t="s">
        <v>1307</v>
      </c>
      <c r="C118" s="427">
        <v>1932</v>
      </c>
      <c r="D118" s="23" t="s">
        <v>1166</v>
      </c>
      <c r="E118" s="23">
        <v>270000</v>
      </c>
      <c r="F118" s="23"/>
      <c r="G118" s="23"/>
      <c r="H118" s="23">
        <v>270000</v>
      </c>
      <c r="I118" s="74"/>
      <c r="J118" s="383" t="s">
        <v>825</v>
      </c>
    </row>
    <row r="119" spans="1:10" ht="19.5" customHeight="1">
      <c r="A119" s="23">
        <v>67</v>
      </c>
      <c r="B119" s="23" t="s">
        <v>481</v>
      </c>
      <c r="C119" s="427">
        <v>1936</v>
      </c>
      <c r="D119" s="23" t="s">
        <v>2006</v>
      </c>
      <c r="E119" s="23">
        <v>270000</v>
      </c>
      <c r="F119" s="23"/>
      <c r="G119" s="23"/>
      <c r="H119" s="23">
        <f aca="true" t="shared" si="1" ref="H119:H129">SUM(E119:G119)</f>
        <v>270000</v>
      </c>
      <c r="I119" s="74"/>
      <c r="J119" s="383" t="s">
        <v>825</v>
      </c>
    </row>
    <row r="120" spans="1:10" ht="19.5" customHeight="1">
      <c r="A120" s="23">
        <v>68</v>
      </c>
      <c r="B120" s="23" t="s">
        <v>888</v>
      </c>
      <c r="C120" s="427">
        <v>1936</v>
      </c>
      <c r="D120" s="23" t="s">
        <v>1166</v>
      </c>
      <c r="E120" s="23">
        <v>270000</v>
      </c>
      <c r="F120" s="23"/>
      <c r="G120" s="23"/>
      <c r="H120" s="23">
        <f t="shared" si="1"/>
        <v>270000</v>
      </c>
      <c r="I120" s="74"/>
      <c r="J120" s="383" t="s">
        <v>825</v>
      </c>
    </row>
    <row r="121" spans="1:10" ht="19.5" customHeight="1">
      <c r="A121" s="23">
        <v>69</v>
      </c>
      <c r="B121" s="23" t="s">
        <v>1054</v>
      </c>
      <c r="C121" s="427">
        <v>1936</v>
      </c>
      <c r="D121" s="23" t="s">
        <v>1157</v>
      </c>
      <c r="E121" s="23">
        <v>270000</v>
      </c>
      <c r="F121" s="23"/>
      <c r="G121" s="23"/>
      <c r="H121" s="23">
        <f t="shared" si="1"/>
        <v>270000</v>
      </c>
      <c r="I121" s="74"/>
      <c r="J121" s="383" t="s">
        <v>825</v>
      </c>
    </row>
    <row r="122" spans="1:10" ht="19.5" customHeight="1">
      <c r="A122" s="23">
        <v>70</v>
      </c>
      <c r="B122" s="23" t="s">
        <v>1297</v>
      </c>
      <c r="C122" s="427">
        <v>1920</v>
      </c>
      <c r="D122" s="23" t="s">
        <v>1157</v>
      </c>
      <c r="E122" s="23">
        <v>270000</v>
      </c>
      <c r="F122" s="23"/>
      <c r="G122" s="23"/>
      <c r="H122" s="23">
        <f t="shared" si="1"/>
        <v>270000</v>
      </c>
      <c r="I122" s="74"/>
      <c r="J122" s="383" t="s">
        <v>825</v>
      </c>
    </row>
    <row r="123" spans="1:10" ht="19.5" customHeight="1">
      <c r="A123" s="23">
        <v>71</v>
      </c>
      <c r="B123" s="23" t="s">
        <v>1294</v>
      </c>
      <c r="C123" s="427">
        <v>1930</v>
      </c>
      <c r="D123" s="23" t="s">
        <v>1157</v>
      </c>
      <c r="E123" s="23">
        <v>270000</v>
      </c>
      <c r="F123" s="23"/>
      <c r="G123" s="23"/>
      <c r="H123" s="23">
        <f t="shared" si="1"/>
        <v>270000</v>
      </c>
      <c r="I123" s="74"/>
      <c r="J123" s="383" t="s">
        <v>825</v>
      </c>
    </row>
    <row r="124" spans="1:10" ht="19.5" customHeight="1">
      <c r="A124" s="23">
        <v>72</v>
      </c>
      <c r="B124" s="23" t="s">
        <v>1292</v>
      </c>
      <c r="C124" s="427">
        <v>1925</v>
      </c>
      <c r="D124" s="23" t="s">
        <v>1159</v>
      </c>
      <c r="E124" s="23">
        <v>270000</v>
      </c>
      <c r="F124" s="23"/>
      <c r="G124" s="23"/>
      <c r="H124" s="23">
        <f t="shared" si="1"/>
        <v>270000</v>
      </c>
      <c r="I124" s="74"/>
      <c r="J124" s="383" t="s">
        <v>825</v>
      </c>
    </row>
    <row r="125" spans="1:10" ht="19.5" customHeight="1">
      <c r="A125" s="23">
        <v>73</v>
      </c>
      <c r="B125" s="23" t="s">
        <v>1288</v>
      </c>
      <c r="C125" s="427">
        <v>1930</v>
      </c>
      <c r="D125" s="23" t="s">
        <v>1159</v>
      </c>
      <c r="E125" s="23">
        <v>270000</v>
      </c>
      <c r="F125" s="23"/>
      <c r="G125" s="23"/>
      <c r="H125" s="23">
        <f t="shared" si="1"/>
        <v>270000</v>
      </c>
      <c r="I125" s="74"/>
      <c r="J125" s="383" t="s">
        <v>825</v>
      </c>
    </row>
    <row r="126" spans="1:10" ht="19.5" customHeight="1">
      <c r="A126" s="23">
        <v>74</v>
      </c>
      <c r="B126" s="23" t="s">
        <v>1262</v>
      </c>
      <c r="C126" s="427">
        <v>1930</v>
      </c>
      <c r="D126" s="23" t="s">
        <v>1169</v>
      </c>
      <c r="E126" s="23">
        <v>270000</v>
      </c>
      <c r="F126" s="23"/>
      <c r="G126" s="23"/>
      <c r="H126" s="23">
        <f t="shared" si="1"/>
        <v>270000</v>
      </c>
      <c r="I126" s="74"/>
      <c r="J126" s="383" t="s">
        <v>825</v>
      </c>
    </row>
    <row r="127" spans="1:10" ht="19.5" customHeight="1">
      <c r="A127" s="23">
        <v>75</v>
      </c>
      <c r="B127" s="23" t="s">
        <v>1244</v>
      </c>
      <c r="C127" s="427">
        <v>1914</v>
      </c>
      <c r="D127" s="23" t="s">
        <v>1345</v>
      </c>
      <c r="E127" s="23">
        <v>270000</v>
      </c>
      <c r="F127" s="23"/>
      <c r="G127" s="23"/>
      <c r="H127" s="23">
        <f t="shared" si="1"/>
        <v>270000</v>
      </c>
      <c r="I127" s="74"/>
      <c r="J127" s="383" t="s">
        <v>825</v>
      </c>
    </row>
    <row r="128" spans="1:10" ht="19.5" customHeight="1">
      <c r="A128" s="23">
        <v>76</v>
      </c>
      <c r="B128" s="23" t="s">
        <v>1236</v>
      </c>
      <c r="C128" s="427">
        <v>1932</v>
      </c>
      <c r="D128" s="23" t="s">
        <v>1221</v>
      </c>
      <c r="E128" s="23">
        <v>270000</v>
      </c>
      <c r="F128" s="23"/>
      <c r="G128" s="23" t="s">
        <v>1101</v>
      </c>
      <c r="H128" s="23">
        <f t="shared" si="1"/>
        <v>270000</v>
      </c>
      <c r="I128" s="74"/>
      <c r="J128" s="383" t="s">
        <v>825</v>
      </c>
    </row>
    <row r="129" spans="1:10" ht="19.5" customHeight="1">
      <c r="A129" s="23">
        <v>77</v>
      </c>
      <c r="B129" s="23" t="s">
        <v>1230</v>
      </c>
      <c r="C129" s="427">
        <v>1934</v>
      </c>
      <c r="D129" s="23" t="s">
        <v>1221</v>
      </c>
      <c r="E129" s="23">
        <v>270000</v>
      </c>
      <c r="F129" s="23"/>
      <c r="G129" s="23" t="s">
        <v>1101</v>
      </c>
      <c r="H129" s="23">
        <f t="shared" si="1"/>
        <v>270000</v>
      </c>
      <c r="I129" s="74"/>
      <c r="J129" s="383" t="s">
        <v>825</v>
      </c>
    </row>
    <row r="130" spans="1:10" ht="19.5" customHeight="1">
      <c r="A130" s="23">
        <v>78</v>
      </c>
      <c r="B130" s="23" t="s">
        <v>688</v>
      </c>
      <c r="C130" s="427">
        <v>1936</v>
      </c>
      <c r="D130" s="23" t="s">
        <v>690</v>
      </c>
      <c r="E130" s="23">
        <v>270000</v>
      </c>
      <c r="F130" s="23"/>
      <c r="G130" s="23"/>
      <c r="H130" s="23">
        <f aca="true" t="shared" si="2" ref="H130:H135">E130+G130</f>
        <v>270000</v>
      </c>
      <c r="I130" s="656"/>
      <c r="J130" s="383" t="s">
        <v>825</v>
      </c>
    </row>
    <row r="131" spans="1:10" ht="19.5" customHeight="1">
      <c r="A131" s="23">
        <v>79</v>
      </c>
      <c r="B131" s="23" t="s">
        <v>689</v>
      </c>
      <c r="C131" s="427">
        <v>1936</v>
      </c>
      <c r="D131" s="23" t="s">
        <v>690</v>
      </c>
      <c r="E131" s="23">
        <v>270000</v>
      </c>
      <c r="F131" s="23"/>
      <c r="G131" s="23"/>
      <c r="H131" s="23">
        <f t="shared" si="2"/>
        <v>270000</v>
      </c>
      <c r="I131" s="656"/>
      <c r="J131" s="383" t="s">
        <v>825</v>
      </c>
    </row>
    <row r="132" spans="1:10" ht="19.5" customHeight="1">
      <c r="A132" s="23">
        <v>80</v>
      </c>
      <c r="B132" s="23" t="s">
        <v>1715</v>
      </c>
      <c r="C132" s="427">
        <v>1936</v>
      </c>
      <c r="D132" s="23" t="s">
        <v>1716</v>
      </c>
      <c r="E132" s="23">
        <v>270000</v>
      </c>
      <c r="F132" s="23"/>
      <c r="G132" s="23"/>
      <c r="H132" s="23">
        <f t="shared" si="2"/>
        <v>270000</v>
      </c>
      <c r="I132" s="656"/>
      <c r="J132" s="383" t="s">
        <v>825</v>
      </c>
    </row>
    <row r="133" spans="1:10" ht="19.5" customHeight="1">
      <c r="A133" s="23">
        <v>81</v>
      </c>
      <c r="B133" s="23" t="s">
        <v>1717</v>
      </c>
      <c r="C133" s="427">
        <v>1936</v>
      </c>
      <c r="D133" s="23" t="s">
        <v>1716</v>
      </c>
      <c r="E133" s="23">
        <v>270000</v>
      </c>
      <c r="F133" s="23"/>
      <c r="G133" s="23"/>
      <c r="H133" s="23">
        <f t="shared" si="2"/>
        <v>270000</v>
      </c>
      <c r="I133" s="656"/>
      <c r="J133" s="383" t="s">
        <v>825</v>
      </c>
    </row>
    <row r="134" spans="1:10" ht="19.5" customHeight="1">
      <c r="A134" s="23">
        <v>82</v>
      </c>
      <c r="B134" s="23" t="s">
        <v>1718</v>
      </c>
      <c r="C134" s="427">
        <v>1936</v>
      </c>
      <c r="D134" s="23" t="s">
        <v>1345</v>
      </c>
      <c r="E134" s="23">
        <v>270000</v>
      </c>
      <c r="F134" s="23"/>
      <c r="G134" s="23"/>
      <c r="H134" s="23">
        <f t="shared" si="2"/>
        <v>270000</v>
      </c>
      <c r="I134" s="656"/>
      <c r="J134" s="383" t="s">
        <v>825</v>
      </c>
    </row>
    <row r="135" spans="1:10" ht="19.5" customHeight="1">
      <c r="A135" s="23">
        <v>83</v>
      </c>
      <c r="B135" s="23" t="s">
        <v>1719</v>
      </c>
      <c r="C135" s="427">
        <v>1936</v>
      </c>
      <c r="D135" s="23" t="s">
        <v>1345</v>
      </c>
      <c r="E135" s="23">
        <v>270000</v>
      </c>
      <c r="F135" s="23"/>
      <c r="G135" s="23"/>
      <c r="H135" s="23">
        <f t="shared" si="2"/>
        <v>270000</v>
      </c>
      <c r="I135" s="656"/>
      <c r="J135" s="383" t="s">
        <v>825</v>
      </c>
    </row>
    <row r="136" spans="1:10" ht="19.5" customHeight="1">
      <c r="A136" s="23">
        <v>84</v>
      </c>
      <c r="B136" s="23" t="s">
        <v>2780</v>
      </c>
      <c r="C136" s="427">
        <v>1936</v>
      </c>
      <c r="D136" s="23" t="s">
        <v>1221</v>
      </c>
      <c r="E136" s="23">
        <v>270000</v>
      </c>
      <c r="F136" s="23"/>
      <c r="G136" s="436"/>
      <c r="H136" s="23">
        <f>E136+G136</f>
        <v>270000</v>
      </c>
      <c r="I136" s="656"/>
      <c r="J136" s="383"/>
    </row>
    <row r="137" spans="1:10" ht="19.5" customHeight="1">
      <c r="A137" s="23">
        <v>85</v>
      </c>
      <c r="B137" s="23" t="s">
        <v>2781</v>
      </c>
      <c r="C137" s="427">
        <v>1937</v>
      </c>
      <c r="D137" s="23" t="s">
        <v>1221</v>
      </c>
      <c r="E137" s="23">
        <v>270000</v>
      </c>
      <c r="F137" s="23"/>
      <c r="G137" s="23"/>
      <c r="H137" s="23">
        <f>E137+G137</f>
        <v>270000</v>
      </c>
      <c r="I137" s="656"/>
      <c r="J137" s="383"/>
    </row>
    <row r="138" spans="1:10" ht="19.5" customHeight="1">
      <c r="A138" s="23">
        <v>86</v>
      </c>
      <c r="B138" s="23" t="s">
        <v>1305</v>
      </c>
      <c r="C138" s="427">
        <v>1937</v>
      </c>
      <c r="D138" s="23" t="s">
        <v>690</v>
      </c>
      <c r="E138" s="23">
        <v>270000</v>
      </c>
      <c r="F138" s="23"/>
      <c r="G138" s="436"/>
      <c r="H138" s="23">
        <f>E138+G138</f>
        <v>270000</v>
      </c>
      <c r="I138" s="656"/>
      <c r="J138" s="383"/>
    </row>
    <row r="139" spans="1:10" ht="19.5" customHeight="1">
      <c r="A139" s="23">
        <v>87</v>
      </c>
      <c r="B139" s="23" t="s">
        <v>85</v>
      </c>
      <c r="C139" s="427">
        <v>1937</v>
      </c>
      <c r="D139" s="23" t="s">
        <v>1310</v>
      </c>
      <c r="E139" s="23">
        <v>270000</v>
      </c>
      <c r="F139" s="23"/>
      <c r="G139" s="436"/>
      <c r="H139" s="23">
        <f>G139+E139</f>
        <v>270000</v>
      </c>
      <c r="I139" s="656"/>
      <c r="J139" s="383"/>
    </row>
    <row r="140" spans="1:10" ht="19.5" customHeight="1">
      <c r="A140" s="23">
        <v>88</v>
      </c>
      <c r="B140" s="434" t="s">
        <v>86</v>
      </c>
      <c r="C140" s="435">
        <v>1936</v>
      </c>
      <c r="D140" s="23" t="s">
        <v>690</v>
      </c>
      <c r="E140" s="23">
        <v>270000</v>
      </c>
      <c r="G140" s="436"/>
      <c r="H140" s="37">
        <f>G140+E140</f>
        <v>270000</v>
      </c>
      <c r="I140" s="656"/>
      <c r="J140" s="383"/>
    </row>
    <row r="141" spans="1:10" ht="19.5" customHeight="1">
      <c r="A141" s="23">
        <v>89</v>
      </c>
      <c r="B141" s="23" t="s">
        <v>1960</v>
      </c>
      <c r="C141" s="427">
        <v>1937</v>
      </c>
      <c r="D141" s="23" t="s">
        <v>1345</v>
      </c>
      <c r="E141" s="23">
        <v>270000</v>
      </c>
      <c r="F141" s="23"/>
      <c r="G141" s="446"/>
      <c r="H141" s="23">
        <f>E141+G141</f>
        <v>270000</v>
      </c>
      <c r="I141" s="656"/>
      <c r="J141" s="383"/>
    </row>
    <row r="142" spans="1:10" ht="19.5" customHeight="1">
      <c r="A142" s="23">
        <v>90</v>
      </c>
      <c r="B142" s="23" t="s">
        <v>1961</v>
      </c>
      <c r="C142" s="427">
        <v>1937</v>
      </c>
      <c r="D142" s="23" t="s">
        <v>1169</v>
      </c>
      <c r="E142" s="23">
        <v>270000</v>
      </c>
      <c r="F142" s="23"/>
      <c r="G142" s="446"/>
      <c r="H142" s="23">
        <f>E142+G142</f>
        <v>270000</v>
      </c>
      <c r="I142" s="656"/>
      <c r="J142" s="383"/>
    </row>
    <row r="143" spans="1:10" ht="19.5" customHeight="1">
      <c r="A143" s="23">
        <v>91</v>
      </c>
      <c r="B143" s="23" t="s">
        <v>1962</v>
      </c>
      <c r="C143" s="427">
        <v>1937</v>
      </c>
      <c r="D143" s="23" t="s">
        <v>1169</v>
      </c>
      <c r="E143" s="23">
        <v>270000</v>
      </c>
      <c r="F143" s="23"/>
      <c r="G143" s="446"/>
      <c r="H143" s="23">
        <f>G143+E143</f>
        <v>270000</v>
      </c>
      <c r="I143" s="656"/>
      <c r="J143" s="383"/>
    </row>
    <row r="144" spans="1:10" ht="19.5" customHeight="1">
      <c r="A144" s="23">
        <v>92</v>
      </c>
      <c r="B144" s="434" t="s">
        <v>1963</v>
      </c>
      <c r="C144" s="435">
        <v>1937</v>
      </c>
      <c r="D144" s="23" t="s">
        <v>1166</v>
      </c>
      <c r="E144" s="23">
        <v>270000</v>
      </c>
      <c r="G144" s="446"/>
      <c r="H144" s="37">
        <f>G144+E144</f>
        <v>270000</v>
      </c>
      <c r="I144" s="656"/>
      <c r="J144" s="383"/>
    </row>
    <row r="145" spans="1:10" ht="19.5" customHeight="1">
      <c r="A145" s="23">
        <v>93</v>
      </c>
      <c r="B145" s="23" t="s">
        <v>1480</v>
      </c>
      <c r="C145" s="427">
        <v>1937</v>
      </c>
      <c r="D145" s="23" t="s">
        <v>1322</v>
      </c>
      <c r="E145" s="23">
        <v>270000</v>
      </c>
      <c r="F145" s="23"/>
      <c r="G145" s="446"/>
      <c r="H145" s="23">
        <f>E145+G145</f>
        <v>270000</v>
      </c>
      <c r="I145" s="656"/>
      <c r="J145" s="383"/>
    </row>
    <row r="146" spans="1:8" ht="19.5" customHeight="1">
      <c r="A146" s="23">
        <v>94</v>
      </c>
      <c r="B146" s="23" t="s">
        <v>1123</v>
      </c>
      <c r="C146" s="427">
        <v>1937</v>
      </c>
      <c r="D146" s="23" t="s">
        <v>1169</v>
      </c>
      <c r="E146" s="23">
        <v>270000</v>
      </c>
      <c r="F146" s="23"/>
      <c r="G146" s="446"/>
      <c r="H146" s="23">
        <f>E146+G146</f>
        <v>270000</v>
      </c>
    </row>
    <row r="147" spans="1:10" ht="19.5" customHeight="1">
      <c r="A147" s="23">
        <v>95</v>
      </c>
      <c r="B147" s="23" t="s">
        <v>1124</v>
      </c>
      <c r="C147" s="427">
        <v>1937</v>
      </c>
      <c r="D147" s="23" t="s">
        <v>1169</v>
      </c>
      <c r="E147" s="23">
        <v>270000</v>
      </c>
      <c r="F147" s="23"/>
      <c r="G147" s="446"/>
      <c r="H147" s="23">
        <f>G147+E147</f>
        <v>270000</v>
      </c>
      <c r="I147" s="656"/>
      <c r="J147" s="383"/>
    </row>
    <row r="148" spans="1:10" ht="19.5" customHeight="1">
      <c r="A148" s="23">
        <v>96</v>
      </c>
      <c r="B148" s="807" t="s">
        <v>2760</v>
      </c>
      <c r="C148" s="427">
        <v>1937</v>
      </c>
      <c r="D148" s="23" t="s">
        <v>1336</v>
      </c>
      <c r="E148" s="23">
        <v>270000</v>
      </c>
      <c r="F148" s="682"/>
      <c r="G148" s="446"/>
      <c r="H148" s="23">
        <f>G148+E148</f>
        <v>270000</v>
      </c>
      <c r="I148" s="656"/>
      <c r="J148" s="383"/>
    </row>
    <row r="149" spans="1:10" ht="19.5" customHeight="1">
      <c r="A149" s="23">
        <v>97</v>
      </c>
      <c r="B149" s="434" t="s">
        <v>1490</v>
      </c>
      <c r="C149" s="435">
        <v>1937</v>
      </c>
      <c r="D149" s="23" t="s">
        <v>1170</v>
      </c>
      <c r="E149" s="23">
        <v>270000</v>
      </c>
      <c r="G149" s="446"/>
      <c r="H149" s="37">
        <f>G149+E149</f>
        <v>270000</v>
      </c>
      <c r="I149" s="656"/>
      <c r="J149" s="383"/>
    </row>
    <row r="150" spans="1:11" ht="19.5" customHeight="1">
      <c r="A150" s="23">
        <v>98</v>
      </c>
      <c r="B150" s="726" t="s">
        <v>2328</v>
      </c>
      <c r="C150" s="364">
        <v>1937</v>
      </c>
      <c r="D150" s="363" t="s">
        <v>1336</v>
      </c>
      <c r="E150" s="363">
        <v>270000</v>
      </c>
      <c r="F150" s="727"/>
      <c r="G150" s="719"/>
      <c r="H150" s="363">
        <f>G150+E150</f>
        <v>270000</v>
      </c>
      <c r="I150" s="720"/>
      <c r="J150" s="721"/>
      <c r="K150" s="1"/>
    </row>
    <row r="151" spans="1:11" ht="19.5" customHeight="1">
      <c r="A151" s="23">
        <v>99</v>
      </c>
      <c r="B151" s="722" t="s">
        <v>2329</v>
      </c>
      <c r="C151" s="723">
        <v>1937</v>
      </c>
      <c r="D151" s="363" t="s">
        <v>1159</v>
      </c>
      <c r="E151" s="363">
        <v>270000</v>
      </c>
      <c r="F151" s="1"/>
      <c r="G151" s="719"/>
      <c r="H151" s="724">
        <f>G151+E151</f>
        <v>270000</v>
      </c>
      <c r="I151" s="720"/>
      <c r="J151" s="721"/>
      <c r="K151" s="1"/>
    </row>
    <row r="152" spans="1:10" ht="19.5" customHeight="1">
      <c r="A152" s="52" t="s">
        <v>1308</v>
      </c>
      <c r="B152" s="52"/>
      <c r="C152" s="657"/>
      <c r="D152" s="52"/>
      <c r="E152" s="658">
        <f>SUM(E53:E151)</f>
        <v>26730000</v>
      </c>
      <c r="F152" s="658"/>
      <c r="G152" s="659">
        <f>SUM(G145:G151)</f>
        <v>0</v>
      </c>
      <c r="H152" s="658">
        <f>SUM(H53:H151)</f>
        <v>26730000</v>
      </c>
      <c r="I152" s="660"/>
      <c r="J152" s="648"/>
    </row>
    <row r="153" spans="1:10" ht="19.5" customHeight="1">
      <c r="A153" s="1440" t="s">
        <v>34</v>
      </c>
      <c r="B153" s="1441"/>
      <c r="C153" s="1441"/>
      <c r="D153" s="1441"/>
      <c r="E153" s="1441"/>
      <c r="F153" s="1441"/>
      <c r="G153" s="1441"/>
      <c r="H153" s="1441"/>
      <c r="I153" s="1441"/>
      <c r="J153" s="1442"/>
    </row>
    <row r="154" spans="1:10" ht="19.5" customHeight="1">
      <c r="A154" s="23">
        <v>1</v>
      </c>
      <c r="B154" s="23" t="s">
        <v>1053</v>
      </c>
      <c r="C154" s="427">
        <v>1980</v>
      </c>
      <c r="D154" s="23" t="s">
        <v>1310</v>
      </c>
      <c r="E154" s="23">
        <v>405000</v>
      </c>
      <c r="F154" s="23"/>
      <c r="G154" s="23"/>
      <c r="H154" s="23">
        <f>E154+G154</f>
        <v>405000</v>
      </c>
      <c r="I154" s="74"/>
      <c r="J154" s="383"/>
    </row>
    <row r="155" spans="1:10" ht="19.5" customHeight="1">
      <c r="A155" s="23">
        <v>2</v>
      </c>
      <c r="B155" s="23" t="s">
        <v>0</v>
      </c>
      <c r="C155" s="427">
        <v>1972</v>
      </c>
      <c r="D155" s="23" t="s">
        <v>1310</v>
      </c>
      <c r="E155" s="23">
        <v>405000</v>
      </c>
      <c r="F155" s="23"/>
      <c r="G155" s="23"/>
      <c r="H155" s="23">
        <f aca="true" t="shared" si="3" ref="H155:H189">E155+G155</f>
        <v>405000</v>
      </c>
      <c r="I155" s="74"/>
      <c r="J155" s="383"/>
    </row>
    <row r="156" spans="1:10" ht="19.5" customHeight="1">
      <c r="A156" s="23">
        <v>3</v>
      </c>
      <c r="B156" s="23" t="s">
        <v>1311</v>
      </c>
      <c r="C156" s="427">
        <v>1959</v>
      </c>
      <c r="D156" s="23" t="s">
        <v>1310</v>
      </c>
      <c r="E156" s="23">
        <v>405000</v>
      </c>
      <c r="F156" s="23"/>
      <c r="G156" s="23"/>
      <c r="H156" s="23">
        <f t="shared" si="3"/>
        <v>405000</v>
      </c>
      <c r="I156" s="74"/>
      <c r="J156" s="383"/>
    </row>
    <row r="157" spans="1:10" ht="19.5" customHeight="1">
      <c r="A157" s="23">
        <v>4</v>
      </c>
      <c r="B157" s="23" t="s">
        <v>1312</v>
      </c>
      <c r="C157" s="427">
        <v>1959</v>
      </c>
      <c r="D157" s="23" t="s">
        <v>1310</v>
      </c>
      <c r="E157" s="23">
        <v>405000</v>
      </c>
      <c r="F157" s="23"/>
      <c r="G157" s="23"/>
      <c r="H157" s="23">
        <f t="shared" si="3"/>
        <v>405000</v>
      </c>
      <c r="I157" s="74"/>
      <c r="J157" s="383"/>
    </row>
    <row r="158" spans="1:10" ht="19.5" customHeight="1">
      <c r="A158" s="23">
        <v>5</v>
      </c>
      <c r="B158" s="23" t="s">
        <v>1313</v>
      </c>
      <c r="C158" s="427">
        <v>1985</v>
      </c>
      <c r="D158" s="23" t="s">
        <v>1314</v>
      </c>
      <c r="E158" s="23">
        <v>405000</v>
      </c>
      <c r="F158" s="23"/>
      <c r="G158" s="23"/>
      <c r="H158" s="23">
        <f t="shared" si="3"/>
        <v>405000</v>
      </c>
      <c r="I158" s="74"/>
      <c r="J158" s="383"/>
    </row>
    <row r="159" spans="1:10" ht="19.5" customHeight="1">
      <c r="A159" s="23">
        <v>6</v>
      </c>
      <c r="B159" s="23" t="s">
        <v>1315</v>
      </c>
      <c r="C159" s="427">
        <v>1979</v>
      </c>
      <c r="D159" s="23" t="s">
        <v>1314</v>
      </c>
      <c r="E159" s="23">
        <v>405000</v>
      </c>
      <c r="F159" s="23"/>
      <c r="G159" s="23"/>
      <c r="H159" s="23">
        <f t="shared" si="3"/>
        <v>405000</v>
      </c>
      <c r="I159" s="74"/>
      <c r="J159" s="383"/>
    </row>
    <row r="160" spans="1:10" ht="19.5" customHeight="1">
      <c r="A160" s="23">
        <v>7</v>
      </c>
      <c r="B160" s="23" t="s">
        <v>1316</v>
      </c>
      <c r="C160" s="427">
        <v>1962</v>
      </c>
      <c r="D160" s="23" t="s">
        <v>1314</v>
      </c>
      <c r="E160" s="23">
        <v>405000</v>
      </c>
      <c r="F160" s="23"/>
      <c r="G160" s="23"/>
      <c r="H160" s="23">
        <f t="shared" si="3"/>
        <v>405000</v>
      </c>
      <c r="I160" s="74"/>
      <c r="J160" s="383"/>
    </row>
    <row r="161" spans="1:10" ht="19.5" customHeight="1">
      <c r="A161" s="23">
        <v>8</v>
      </c>
      <c r="B161" s="23" t="s">
        <v>1317</v>
      </c>
      <c r="C161" s="427">
        <v>1993</v>
      </c>
      <c r="D161" s="23" t="s">
        <v>1169</v>
      </c>
      <c r="E161" s="23">
        <v>405000</v>
      </c>
      <c r="F161" s="23"/>
      <c r="G161" s="23"/>
      <c r="H161" s="23">
        <f t="shared" si="3"/>
        <v>405000</v>
      </c>
      <c r="I161" s="74"/>
      <c r="J161" s="383"/>
    </row>
    <row r="162" spans="1:10" ht="19.5" customHeight="1">
      <c r="A162" s="23">
        <v>9</v>
      </c>
      <c r="B162" s="23" t="s">
        <v>1321</v>
      </c>
      <c r="C162" s="427">
        <v>1962</v>
      </c>
      <c r="D162" s="23" t="s">
        <v>1322</v>
      </c>
      <c r="E162" s="23">
        <v>405000</v>
      </c>
      <c r="F162" s="23"/>
      <c r="G162" s="23"/>
      <c r="H162" s="23">
        <f t="shared" si="3"/>
        <v>405000</v>
      </c>
      <c r="I162" s="74"/>
      <c r="J162" s="383"/>
    </row>
    <row r="163" spans="1:10" ht="19.5" customHeight="1">
      <c r="A163" s="23">
        <v>10</v>
      </c>
      <c r="B163" s="23" t="s">
        <v>1323</v>
      </c>
      <c r="C163" s="427">
        <v>1967</v>
      </c>
      <c r="D163" s="23" t="s">
        <v>1324</v>
      </c>
      <c r="E163" s="23">
        <v>405000</v>
      </c>
      <c r="F163" s="23"/>
      <c r="G163" s="23"/>
      <c r="H163" s="23">
        <f t="shared" si="3"/>
        <v>405000</v>
      </c>
      <c r="I163" s="74"/>
      <c r="J163" s="383"/>
    </row>
    <row r="164" spans="1:10" ht="19.5" customHeight="1">
      <c r="A164" s="23">
        <v>11</v>
      </c>
      <c r="B164" s="23" t="s">
        <v>1325</v>
      </c>
      <c r="C164" s="427">
        <v>1968</v>
      </c>
      <c r="D164" s="23" t="s">
        <v>1278</v>
      </c>
      <c r="E164" s="23">
        <v>405000</v>
      </c>
      <c r="F164" s="23"/>
      <c r="G164" s="23"/>
      <c r="H164" s="23">
        <f t="shared" si="3"/>
        <v>405000</v>
      </c>
      <c r="I164" s="74"/>
      <c r="J164" s="383"/>
    </row>
    <row r="165" spans="1:10" ht="19.5" customHeight="1">
      <c r="A165" s="23">
        <v>12</v>
      </c>
      <c r="B165" s="23" t="s">
        <v>1326</v>
      </c>
      <c r="C165" s="427">
        <v>1979</v>
      </c>
      <c r="D165" s="23" t="s">
        <v>1278</v>
      </c>
      <c r="E165" s="23">
        <v>405000</v>
      </c>
      <c r="F165" s="23"/>
      <c r="G165" s="23"/>
      <c r="H165" s="23">
        <f t="shared" si="3"/>
        <v>405000</v>
      </c>
      <c r="I165" s="74"/>
      <c r="J165" s="383"/>
    </row>
    <row r="166" spans="1:10" ht="19.5" customHeight="1">
      <c r="A166" s="23">
        <v>13</v>
      </c>
      <c r="B166" s="23" t="s">
        <v>1327</v>
      </c>
      <c r="C166" s="427">
        <v>1973</v>
      </c>
      <c r="D166" s="23" t="s">
        <v>1278</v>
      </c>
      <c r="E166" s="23">
        <v>405000</v>
      </c>
      <c r="F166" s="23"/>
      <c r="G166" s="23"/>
      <c r="H166" s="23">
        <f t="shared" si="3"/>
        <v>405000</v>
      </c>
      <c r="I166" s="74"/>
      <c r="J166" s="383"/>
    </row>
    <row r="167" spans="1:10" ht="19.5" customHeight="1">
      <c r="A167" s="23">
        <v>14</v>
      </c>
      <c r="B167" s="23" t="s">
        <v>1328</v>
      </c>
      <c r="C167" s="427">
        <v>1980</v>
      </c>
      <c r="D167" s="23" t="s">
        <v>1170</v>
      </c>
      <c r="E167" s="23">
        <v>405000</v>
      </c>
      <c r="F167" s="23"/>
      <c r="G167" s="23"/>
      <c r="H167" s="23">
        <f t="shared" si="3"/>
        <v>405000</v>
      </c>
      <c r="I167" s="74"/>
      <c r="J167" s="383"/>
    </row>
    <row r="168" spans="1:10" ht="19.5" customHeight="1">
      <c r="A168" s="23">
        <v>15</v>
      </c>
      <c r="B168" s="23" t="s">
        <v>1329</v>
      </c>
      <c r="C168" s="427">
        <v>1993</v>
      </c>
      <c r="D168" s="23" t="s">
        <v>1170</v>
      </c>
      <c r="E168" s="23">
        <v>405000</v>
      </c>
      <c r="F168" s="23"/>
      <c r="G168" s="23"/>
      <c r="H168" s="23">
        <f t="shared" si="3"/>
        <v>405000</v>
      </c>
      <c r="I168" s="74"/>
      <c r="J168" s="383"/>
    </row>
    <row r="169" spans="1:10" ht="19.5" customHeight="1">
      <c r="A169" s="23">
        <v>16</v>
      </c>
      <c r="B169" s="23" t="s">
        <v>1330</v>
      </c>
      <c r="C169" s="427">
        <v>1966</v>
      </c>
      <c r="D169" s="23" t="s">
        <v>1170</v>
      </c>
      <c r="E169" s="23">
        <v>405000</v>
      </c>
      <c r="F169" s="23"/>
      <c r="G169" s="23"/>
      <c r="H169" s="23">
        <f t="shared" si="3"/>
        <v>405000</v>
      </c>
      <c r="I169" s="74"/>
      <c r="J169" s="383"/>
    </row>
    <row r="170" spans="1:10" ht="19.5" customHeight="1">
      <c r="A170" s="23">
        <v>17</v>
      </c>
      <c r="B170" s="23" t="s">
        <v>1331</v>
      </c>
      <c r="C170" s="427">
        <v>1979</v>
      </c>
      <c r="D170" s="23" t="s">
        <v>1221</v>
      </c>
      <c r="E170" s="23">
        <v>405000</v>
      </c>
      <c r="F170" s="23"/>
      <c r="G170" s="23"/>
      <c r="H170" s="23">
        <f t="shared" si="3"/>
        <v>405000</v>
      </c>
      <c r="I170" s="74"/>
      <c r="J170" s="383"/>
    </row>
    <row r="171" spans="1:10" ht="19.5" customHeight="1">
      <c r="A171" s="23">
        <v>18</v>
      </c>
      <c r="B171" s="23" t="s">
        <v>1333</v>
      </c>
      <c r="C171" s="427">
        <v>1985</v>
      </c>
      <c r="D171" s="23" t="s">
        <v>1221</v>
      </c>
      <c r="E171" s="23">
        <v>405000</v>
      </c>
      <c r="F171" s="23"/>
      <c r="G171" s="23"/>
      <c r="H171" s="23">
        <f t="shared" si="3"/>
        <v>405000</v>
      </c>
      <c r="I171" s="74"/>
      <c r="J171" s="383"/>
    </row>
    <row r="172" spans="1:10" ht="19.5" customHeight="1">
      <c r="A172" s="23">
        <v>19</v>
      </c>
      <c r="B172" s="23" t="s">
        <v>1720</v>
      </c>
      <c r="C172" s="427">
        <v>1984</v>
      </c>
      <c r="D172" s="23" t="s">
        <v>1221</v>
      </c>
      <c r="E172" s="23">
        <v>405000</v>
      </c>
      <c r="F172" s="23"/>
      <c r="G172" s="23"/>
      <c r="H172" s="23">
        <f t="shared" si="3"/>
        <v>405000</v>
      </c>
      <c r="I172" s="74"/>
      <c r="J172" s="383"/>
    </row>
    <row r="173" spans="1:10" ht="19.5" customHeight="1">
      <c r="A173" s="23">
        <v>20</v>
      </c>
      <c r="B173" s="23" t="s">
        <v>1334</v>
      </c>
      <c r="C173" s="427">
        <v>1973</v>
      </c>
      <c r="D173" s="23" t="s">
        <v>1221</v>
      </c>
      <c r="E173" s="23">
        <v>405000</v>
      </c>
      <c r="F173" s="23"/>
      <c r="G173" s="23"/>
      <c r="H173" s="23">
        <f t="shared" si="3"/>
        <v>405000</v>
      </c>
      <c r="I173" s="74"/>
      <c r="J173" s="383"/>
    </row>
    <row r="174" spans="1:10" ht="19.5" customHeight="1">
      <c r="A174" s="23">
        <v>21</v>
      </c>
      <c r="B174" s="23" t="s">
        <v>1335</v>
      </c>
      <c r="C174" s="427">
        <v>1963</v>
      </c>
      <c r="D174" s="23" t="s">
        <v>1336</v>
      </c>
      <c r="E174" s="23">
        <v>405000</v>
      </c>
      <c r="F174" s="23"/>
      <c r="G174" s="23"/>
      <c r="H174" s="23">
        <f t="shared" si="3"/>
        <v>405000</v>
      </c>
      <c r="I174" s="74"/>
      <c r="J174" s="383"/>
    </row>
    <row r="175" spans="1:10" ht="19.5" customHeight="1">
      <c r="A175" s="23">
        <v>22</v>
      </c>
      <c r="B175" s="23" t="s">
        <v>1337</v>
      </c>
      <c r="C175" s="427">
        <v>1994</v>
      </c>
      <c r="D175" s="23" t="s">
        <v>1336</v>
      </c>
      <c r="E175" s="23">
        <v>405000</v>
      </c>
      <c r="F175" s="23"/>
      <c r="G175" s="23"/>
      <c r="H175" s="23">
        <f t="shared" si="3"/>
        <v>405000</v>
      </c>
      <c r="I175" s="74"/>
      <c r="J175" s="383"/>
    </row>
    <row r="176" spans="1:10" ht="19.5" customHeight="1">
      <c r="A176" s="23">
        <v>23</v>
      </c>
      <c r="B176" s="23" t="s">
        <v>1338</v>
      </c>
      <c r="C176" s="427">
        <v>1991</v>
      </c>
      <c r="D176" s="23" t="s">
        <v>1336</v>
      </c>
      <c r="E176" s="23">
        <v>405000</v>
      </c>
      <c r="F176" s="23"/>
      <c r="G176" s="23"/>
      <c r="H176" s="23">
        <f t="shared" si="3"/>
        <v>405000</v>
      </c>
      <c r="I176" s="74"/>
      <c r="J176" s="383"/>
    </row>
    <row r="177" spans="1:10" ht="19.5" customHeight="1">
      <c r="A177" s="23">
        <v>24</v>
      </c>
      <c r="B177" s="23" t="s">
        <v>1339</v>
      </c>
      <c r="C177" s="427">
        <v>1980</v>
      </c>
      <c r="D177" s="23" t="s">
        <v>1336</v>
      </c>
      <c r="E177" s="23">
        <v>405000</v>
      </c>
      <c r="F177" s="23"/>
      <c r="G177" s="23"/>
      <c r="H177" s="23">
        <f t="shared" si="3"/>
        <v>405000</v>
      </c>
      <c r="I177" s="74"/>
      <c r="J177" s="383"/>
    </row>
    <row r="178" spans="1:10" ht="19.5" customHeight="1">
      <c r="A178" s="23">
        <v>25</v>
      </c>
      <c r="B178" s="23" t="s">
        <v>1340</v>
      </c>
      <c r="C178" s="427">
        <v>1988</v>
      </c>
      <c r="D178" s="23" t="s">
        <v>1336</v>
      </c>
      <c r="E178" s="23">
        <v>405000</v>
      </c>
      <c r="F178" s="23"/>
      <c r="G178" s="23"/>
      <c r="H178" s="23">
        <f t="shared" si="3"/>
        <v>405000</v>
      </c>
      <c r="I178" s="74"/>
      <c r="J178" s="383"/>
    </row>
    <row r="179" spans="1:10" ht="19.5" customHeight="1">
      <c r="A179" s="23">
        <v>26</v>
      </c>
      <c r="B179" s="23" t="s">
        <v>1341</v>
      </c>
      <c r="C179" s="427">
        <v>1965</v>
      </c>
      <c r="D179" s="23" t="s">
        <v>1336</v>
      </c>
      <c r="E179" s="23">
        <v>405000</v>
      </c>
      <c r="F179" s="23"/>
      <c r="G179" s="23"/>
      <c r="H179" s="23">
        <f t="shared" si="3"/>
        <v>405000</v>
      </c>
      <c r="I179" s="74"/>
      <c r="J179" s="383"/>
    </row>
    <row r="180" spans="1:10" ht="19.5" customHeight="1">
      <c r="A180" s="23">
        <v>27</v>
      </c>
      <c r="B180" s="23" t="s">
        <v>1342</v>
      </c>
      <c r="C180" s="427">
        <v>1968</v>
      </c>
      <c r="D180" s="23" t="s">
        <v>1336</v>
      </c>
      <c r="E180" s="23">
        <v>405000</v>
      </c>
      <c r="F180" s="23"/>
      <c r="G180" s="23"/>
      <c r="H180" s="23">
        <f t="shared" si="3"/>
        <v>405000</v>
      </c>
      <c r="I180" s="74"/>
      <c r="J180" s="383"/>
    </row>
    <row r="181" spans="1:10" ht="19.5" customHeight="1">
      <c r="A181" s="23">
        <v>28</v>
      </c>
      <c r="B181" s="23" t="s">
        <v>1343</v>
      </c>
      <c r="C181" s="427">
        <v>1985</v>
      </c>
      <c r="D181" s="23" t="s">
        <v>1336</v>
      </c>
      <c r="E181" s="23">
        <v>405000</v>
      </c>
      <c r="F181" s="23"/>
      <c r="G181" s="23"/>
      <c r="H181" s="23">
        <f t="shared" si="3"/>
        <v>405000</v>
      </c>
      <c r="I181" s="74"/>
      <c r="J181" s="383"/>
    </row>
    <row r="182" spans="1:10" ht="19.5" customHeight="1">
      <c r="A182" s="23">
        <v>29</v>
      </c>
      <c r="B182" s="23" t="s">
        <v>1346</v>
      </c>
      <c r="C182" s="427">
        <v>1971</v>
      </c>
      <c r="D182" s="23" t="s">
        <v>1345</v>
      </c>
      <c r="E182" s="23">
        <v>405000</v>
      </c>
      <c r="F182" s="23"/>
      <c r="G182" s="23"/>
      <c r="H182" s="23">
        <f t="shared" si="3"/>
        <v>405000</v>
      </c>
      <c r="I182" s="74"/>
      <c r="J182" s="383"/>
    </row>
    <row r="183" spans="1:10" ht="19.5" customHeight="1">
      <c r="A183" s="23">
        <v>30</v>
      </c>
      <c r="B183" s="23" t="s">
        <v>1347</v>
      </c>
      <c r="C183" s="427">
        <v>1969</v>
      </c>
      <c r="D183" s="23" t="s">
        <v>1345</v>
      </c>
      <c r="E183" s="23">
        <v>405000</v>
      </c>
      <c r="F183" s="23"/>
      <c r="G183" s="23"/>
      <c r="H183" s="23">
        <f t="shared" si="3"/>
        <v>405000</v>
      </c>
      <c r="I183" s="74"/>
      <c r="J183" s="383"/>
    </row>
    <row r="184" spans="1:10" ht="19.5" customHeight="1">
      <c r="A184" s="23">
        <v>31</v>
      </c>
      <c r="B184" s="23" t="s">
        <v>881</v>
      </c>
      <c r="C184" s="427">
        <v>1982</v>
      </c>
      <c r="D184" s="23" t="s">
        <v>1348</v>
      </c>
      <c r="E184" s="23">
        <v>405000</v>
      </c>
      <c r="F184" s="23"/>
      <c r="G184" s="23"/>
      <c r="H184" s="23">
        <f t="shared" si="3"/>
        <v>405000</v>
      </c>
      <c r="I184" s="74"/>
      <c r="J184" s="383"/>
    </row>
    <row r="185" spans="1:10" ht="19.5" customHeight="1">
      <c r="A185" s="23">
        <v>32</v>
      </c>
      <c r="B185" s="23" t="s">
        <v>1349</v>
      </c>
      <c r="C185" s="427">
        <v>1978</v>
      </c>
      <c r="D185" s="23" t="s">
        <v>1348</v>
      </c>
      <c r="E185" s="23">
        <v>405000</v>
      </c>
      <c r="F185" s="23"/>
      <c r="G185" s="23"/>
      <c r="H185" s="23">
        <f t="shared" si="3"/>
        <v>405000</v>
      </c>
      <c r="I185" s="74"/>
      <c r="J185" s="383"/>
    </row>
    <row r="186" spans="1:10" ht="19.5" customHeight="1">
      <c r="A186" s="23">
        <v>33</v>
      </c>
      <c r="B186" s="23" t="s">
        <v>1350</v>
      </c>
      <c r="C186" s="427">
        <v>1973</v>
      </c>
      <c r="D186" s="23" t="s">
        <v>1160</v>
      </c>
      <c r="E186" s="23">
        <v>405000</v>
      </c>
      <c r="F186" s="23"/>
      <c r="G186" s="23"/>
      <c r="H186" s="23">
        <f t="shared" si="3"/>
        <v>405000</v>
      </c>
      <c r="I186" s="74"/>
      <c r="J186" s="383" t="s">
        <v>1101</v>
      </c>
    </row>
    <row r="187" spans="1:10" ht="19.5" customHeight="1">
      <c r="A187" s="23">
        <v>34</v>
      </c>
      <c r="B187" s="23" t="s">
        <v>1203</v>
      </c>
      <c r="C187" s="427">
        <v>1966</v>
      </c>
      <c r="D187" s="23" t="s">
        <v>1204</v>
      </c>
      <c r="E187" s="23">
        <v>405000</v>
      </c>
      <c r="F187" s="23"/>
      <c r="G187" s="23"/>
      <c r="H187" s="23">
        <f t="shared" si="3"/>
        <v>405000</v>
      </c>
      <c r="I187" s="74"/>
      <c r="J187" s="383"/>
    </row>
    <row r="188" spans="1:10" ht="19.5" customHeight="1">
      <c r="A188" s="23">
        <v>35</v>
      </c>
      <c r="B188" s="23" t="s">
        <v>1721</v>
      </c>
      <c r="C188" s="427">
        <v>1971</v>
      </c>
      <c r="D188" s="23" t="s">
        <v>1336</v>
      </c>
      <c r="E188" s="23">
        <v>405000</v>
      </c>
      <c r="F188" s="661"/>
      <c r="G188" s="23"/>
      <c r="H188" s="23">
        <f t="shared" si="3"/>
        <v>405000</v>
      </c>
      <c r="I188" s="74"/>
      <c r="J188" s="383"/>
    </row>
    <row r="189" spans="1:10" ht="19.5" customHeight="1">
      <c r="A189" s="23">
        <v>36</v>
      </c>
      <c r="B189" s="23" t="s">
        <v>1722</v>
      </c>
      <c r="C189" s="640">
        <v>2000</v>
      </c>
      <c r="D189" s="23" t="s">
        <v>1723</v>
      </c>
      <c r="E189" s="23">
        <v>405000</v>
      </c>
      <c r="F189" s="661"/>
      <c r="G189" s="23"/>
      <c r="H189" s="23">
        <f t="shared" si="3"/>
        <v>405000</v>
      </c>
      <c r="I189" s="662"/>
      <c r="J189" s="663"/>
    </row>
    <row r="190" spans="1:10" ht="19.5" customHeight="1">
      <c r="A190" s="23">
        <v>37</v>
      </c>
      <c r="B190" s="50" t="s">
        <v>1352</v>
      </c>
      <c r="C190" s="427">
        <v>1985</v>
      </c>
      <c r="D190" s="50" t="s">
        <v>1310</v>
      </c>
      <c r="E190" s="50">
        <v>405000</v>
      </c>
      <c r="F190" s="50"/>
      <c r="G190" s="50"/>
      <c r="H190" s="50">
        <v>405000</v>
      </c>
      <c r="I190" s="664"/>
      <c r="J190" s="665" t="s">
        <v>825</v>
      </c>
    </row>
    <row r="191" spans="1:10" ht="19.5" customHeight="1">
      <c r="A191" s="23">
        <v>38</v>
      </c>
      <c r="B191" s="23" t="s">
        <v>1353</v>
      </c>
      <c r="C191" s="427">
        <v>1973</v>
      </c>
      <c r="D191" s="23" t="s">
        <v>1169</v>
      </c>
      <c r="E191" s="23">
        <v>405000</v>
      </c>
      <c r="F191" s="23"/>
      <c r="G191" s="23"/>
      <c r="H191" s="23">
        <v>405000</v>
      </c>
      <c r="I191" s="74"/>
      <c r="J191" s="665" t="s">
        <v>825</v>
      </c>
    </row>
    <row r="192" spans="1:10" ht="19.5" customHeight="1">
      <c r="A192" s="23">
        <v>39</v>
      </c>
      <c r="B192" s="23" t="s">
        <v>1354</v>
      </c>
      <c r="C192" s="427">
        <v>1966</v>
      </c>
      <c r="D192" s="23" t="s">
        <v>1170</v>
      </c>
      <c r="E192" s="23">
        <v>405000</v>
      </c>
      <c r="F192" s="23"/>
      <c r="G192" s="23"/>
      <c r="H192" s="23">
        <v>405000</v>
      </c>
      <c r="I192" s="74"/>
      <c r="J192" s="665" t="s">
        <v>825</v>
      </c>
    </row>
    <row r="193" spans="1:10" ht="19.5" customHeight="1">
      <c r="A193" s="23">
        <v>40</v>
      </c>
      <c r="B193" s="23" t="s">
        <v>1355</v>
      </c>
      <c r="C193" s="427">
        <v>1970</v>
      </c>
      <c r="D193" s="23" t="s">
        <v>1170</v>
      </c>
      <c r="E193" s="23">
        <v>405000</v>
      </c>
      <c r="F193" s="23"/>
      <c r="G193" s="23"/>
      <c r="H193" s="23">
        <v>405000</v>
      </c>
      <c r="I193" s="74"/>
      <c r="J193" s="665" t="s">
        <v>825</v>
      </c>
    </row>
    <row r="194" spans="1:10" ht="19.5" customHeight="1">
      <c r="A194" s="23">
        <v>41</v>
      </c>
      <c r="B194" s="23" t="s">
        <v>1356</v>
      </c>
      <c r="C194" s="427">
        <v>1971</v>
      </c>
      <c r="D194" s="23" t="s">
        <v>1170</v>
      </c>
      <c r="E194" s="23">
        <v>405000</v>
      </c>
      <c r="F194" s="23"/>
      <c r="G194" s="23"/>
      <c r="H194" s="23">
        <v>405000</v>
      </c>
      <c r="I194" s="74"/>
      <c r="J194" s="665" t="s">
        <v>825</v>
      </c>
    </row>
    <row r="195" spans="1:10" ht="19.5" customHeight="1">
      <c r="A195" s="23">
        <v>42</v>
      </c>
      <c r="B195" s="23" t="s">
        <v>1357</v>
      </c>
      <c r="C195" s="427">
        <v>1961</v>
      </c>
      <c r="D195" s="23" t="s">
        <v>1336</v>
      </c>
      <c r="E195" s="23">
        <v>405000</v>
      </c>
      <c r="F195" s="23"/>
      <c r="G195" s="23"/>
      <c r="H195" s="23">
        <v>405000</v>
      </c>
      <c r="I195" s="74"/>
      <c r="J195" s="665" t="s">
        <v>825</v>
      </c>
    </row>
    <row r="196" spans="1:10" ht="19.5" customHeight="1">
      <c r="A196" s="23">
        <v>43</v>
      </c>
      <c r="B196" s="23" t="s">
        <v>1724</v>
      </c>
      <c r="C196" s="427">
        <v>1985</v>
      </c>
      <c r="D196" s="23" t="s">
        <v>1345</v>
      </c>
      <c r="E196" s="23">
        <v>405000</v>
      </c>
      <c r="F196" s="23"/>
      <c r="G196" s="23"/>
      <c r="H196" s="23">
        <f aca="true" t="shared" si="4" ref="H196:H207">SUM(E196:G196)</f>
        <v>405000</v>
      </c>
      <c r="I196" s="74"/>
      <c r="J196" s="665" t="s">
        <v>825</v>
      </c>
    </row>
    <row r="197" spans="1:10" ht="19.5" customHeight="1">
      <c r="A197" s="23">
        <v>44</v>
      </c>
      <c r="B197" s="23" t="s">
        <v>880</v>
      </c>
      <c r="C197" s="427">
        <v>1965</v>
      </c>
      <c r="D197" s="23" t="s">
        <v>1221</v>
      </c>
      <c r="E197" s="23">
        <v>405000</v>
      </c>
      <c r="F197" s="23"/>
      <c r="G197" s="23"/>
      <c r="H197" s="23">
        <f t="shared" si="4"/>
        <v>405000</v>
      </c>
      <c r="I197" s="74"/>
      <c r="J197" s="665" t="s">
        <v>825</v>
      </c>
    </row>
    <row r="198" spans="1:10" ht="19.5" customHeight="1">
      <c r="A198" s="23">
        <v>45</v>
      </c>
      <c r="B198" s="23" t="s">
        <v>1</v>
      </c>
      <c r="C198" s="640">
        <v>1968</v>
      </c>
      <c r="D198" s="23" t="s">
        <v>1160</v>
      </c>
      <c r="E198" s="23">
        <v>405000</v>
      </c>
      <c r="F198" s="23"/>
      <c r="G198" s="23"/>
      <c r="H198" s="23">
        <f t="shared" si="4"/>
        <v>405000</v>
      </c>
      <c r="I198" s="74"/>
      <c r="J198" s="665"/>
    </row>
    <row r="199" spans="1:10" ht="19.5" customHeight="1">
      <c r="A199" s="23">
        <v>46</v>
      </c>
      <c r="B199" s="23" t="s">
        <v>82</v>
      </c>
      <c r="C199" s="427">
        <v>1985</v>
      </c>
      <c r="D199" s="23" t="s">
        <v>1278</v>
      </c>
      <c r="E199" s="23">
        <v>405000</v>
      </c>
      <c r="F199" s="23"/>
      <c r="G199" s="23"/>
      <c r="H199" s="23">
        <f t="shared" si="4"/>
        <v>405000</v>
      </c>
      <c r="I199" s="74"/>
      <c r="J199" s="665"/>
    </row>
    <row r="200" spans="1:10" ht="19.5" customHeight="1">
      <c r="A200" s="23">
        <v>47</v>
      </c>
      <c r="B200" s="23" t="s">
        <v>83</v>
      </c>
      <c r="C200" s="427">
        <v>1981</v>
      </c>
      <c r="D200" s="23" t="s">
        <v>1169</v>
      </c>
      <c r="E200" s="23">
        <v>405000</v>
      </c>
      <c r="F200" s="23"/>
      <c r="G200" s="23"/>
      <c r="H200" s="23">
        <f>SUM(E200:G200)</f>
        <v>405000</v>
      </c>
      <c r="I200" s="74"/>
      <c r="J200" s="665"/>
    </row>
    <row r="201" spans="1:10" ht="19.5" customHeight="1">
      <c r="A201" s="23">
        <v>48</v>
      </c>
      <c r="B201" s="434" t="s">
        <v>84</v>
      </c>
      <c r="C201" s="435">
        <v>1984</v>
      </c>
      <c r="D201" s="23" t="s">
        <v>1310</v>
      </c>
      <c r="E201" s="23">
        <v>405000</v>
      </c>
      <c r="F201" s="23"/>
      <c r="G201" s="23"/>
      <c r="H201" s="23">
        <f>SUM(E201:G201)</f>
        <v>405000</v>
      </c>
      <c r="I201" s="74"/>
      <c r="J201" s="665"/>
    </row>
    <row r="202" spans="1:10" ht="19.5" customHeight="1">
      <c r="A202" s="23">
        <v>49</v>
      </c>
      <c r="B202" s="23" t="s">
        <v>1359</v>
      </c>
      <c r="C202" s="427">
        <v>2001</v>
      </c>
      <c r="D202" s="23" t="s">
        <v>1322</v>
      </c>
      <c r="E202" s="50">
        <v>405000</v>
      </c>
      <c r="F202" s="50"/>
      <c r="G202" s="725"/>
      <c r="H202" s="50">
        <f>SUM(E202:G202)</f>
        <v>405000</v>
      </c>
      <c r="I202" s="74"/>
      <c r="J202" s="665"/>
    </row>
    <row r="203" spans="1:10" ht="19.5" customHeight="1">
      <c r="A203" s="23">
        <v>50</v>
      </c>
      <c r="B203" s="363" t="s">
        <v>1755</v>
      </c>
      <c r="C203" s="364">
        <v>1964</v>
      </c>
      <c r="D203" s="363" t="s">
        <v>1310</v>
      </c>
      <c r="E203" s="363">
        <v>405000</v>
      </c>
      <c r="F203" s="363"/>
      <c r="G203" s="363"/>
      <c r="H203" s="363">
        <f t="shared" si="4"/>
        <v>405000</v>
      </c>
      <c r="I203" s="810"/>
      <c r="J203" s="665"/>
    </row>
    <row r="204" spans="1:10" ht="19.5" customHeight="1">
      <c r="A204" s="23">
        <v>51</v>
      </c>
      <c r="B204" s="726" t="s">
        <v>1758</v>
      </c>
      <c r="C204" s="966">
        <v>1968</v>
      </c>
      <c r="D204" s="363" t="s">
        <v>1310</v>
      </c>
      <c r="E204" s="363">
        <v>405000</v>
      </c>
      <c r="F204" s="363"/>
      <c r="G204" s="363"/>
      <c r="H204" s="363">
        <f t="shared" si="4"/>
        <v>405000</v>
      </c>
      <c r="I204" s="810"/>
      <c r="J204" s="665"/>
    </row>
    <row r="205" spans="1:10" ht="19.5" customHeight="1">
      <c r="A205" s="23">
        <v>52</v>
      </c>
      <c r="B205" s="722" t="s">
        <v>1756</v>
      </c>
      <c r="C205" s="723">
        <v>1966</v>
      </c>
      <c r="D205" s="363" t="s">
        <v>1160</v>
      </c>
      <c r="E205" s="363">
        <v>405000</v>
      </c>
      <c r="F205" s="363"/>
      <c r="G205" s="363"/>
      <c r="H205" s="363">
        <f t="shared" si="4"/>
        <v>405000</v>
      </c>
      <c r="I205" s="363"/>
      <c r="J205" s="665" t="s">
        <v>825</v>
      </c>
    </row>
    <row r="206" spans="1:10" ht="19.5" customHeight="1">
      <c r="A206" s="23">
        <v>53</v>
      </c>
      <c r="B206" s="363" t="s">
        <v>1757</v>
      </c>
      <c r="C206" s="364">
        <v>1971</v>
      </c>
      <c r="D206" s="363" t="s">
        <v>1160</v>
      </c>
      <c r="E206" s="963">
        <v>405000</v>
      </c>
      <c r="F206" s="963"/>
      <c r="G206" s="964"/>
      <c r="H206" s="963">
        <f t="shared" si="4"/>
        <v>405000</v>
      </c>
      <c r="I206" s="965"/>
      <c r="J206" s="665"/>
    </row>
    <row r="207" spans="1:10" ht="19.5" customHeight="1">
      <c r="A207" s="666" t="s">
        <v>1045</v>
      </c>
      <c r="B207" s="666"/>
      <c r="C207" s="667"/>
      <c r="D207" s="666"/>
      <c r="E207" s="668">
        <f>SUM(E154:E206)</f>
        <v>21465000</v>
      </c>
      <c r="F207" s="668"/>
      <c r="G207" s="623"/>
      <c r="H207" s="668">
        <f t="shared" si="4"/>
        <v>21465000</v>
      </c>
      <c r="I207" s="664"/>
      <c r="J207" s="665"/>
    </row>
    <row r="208" spans="1:10" ht="19.5" customHeight="1">
      <c r="A208" s="1161" t="s">
        <v>35</v>
      </c>
      <c r="B208" s="1151"/>
      <c r="C208" s="1151"/>
      <c r="D208" s="1151"/>
      <c r="E208" s="1151"/>
      <c r="F208" s="1151"/>
      <c r="G208" s="1151"/>
      <c r="H208" s="1151"/>
      <c r="I208" s="1151"/>
      <c r="J208" s="1152"/>
    </row>
    <row r="209" spans="1:10" ht="19.5" customHeight="1">
      <c r="A209" s="23">
        <v>1</v>
      </c>
      <c r="B209" s="23" t="s">
        <v>1358</v>
      </c>
      <c r="C209" s="427">
        <v>2004</v>
      </c>
      <c r="D209" s="23" t="s">
        <v>1310</v>
      </c>
      <c r="E209" s="23">
        <v>540000</v>
      </c>
      <c r="F209" s="23"/>
      <c r="G209" s="23"/>
      <c r="H209" s="23">
        <f aca="true" t="shared" si="5" ref="H209:H214">E209+G209</f>
        <v>540000</v>
      </c>
      <c r="I209" s="74"/>
      <c r="J209" s="383"/>
    </row>
    <row r="210" spans="1:10" ht="19.5" customHeight="1">
      <c r="A210" s="23">
        <v>2</v>
      </c>
      <c r="B210" s="23" t="s">
        <v>1205</v>
      </c>
      <c r="C210" s="427">
        <v>2004</v>
      </c>
      <c r="D210" s="23" t="s">
        <v>1324</v>
      </c>
      <c r="E210" s="23">
        <v>540000</v>
      </c>
      <c r="F210" s="23"/>
      <c r="G210" s="23"/>
      <c r="H210" s="23">
        <f t="shared" si="5"/>
        <v>540000</v>
      </c>
      <c r="I210" s="74"/>
      <c r="J210" s="383"/>
    </row>
    <row r="211" spans="1:10" ht="19.5" customHeight="1">
      <c r="A211" s="23">
        <v>3</v>
      </c>
      <c r="B211" s="23" t="s">
        <v>1206</v>
      </c>
      <c r="C211" s="427">
        <v>2014</v>
      </c>
      <c r="D211" s="23" t="s">
        <v>1324</v>
      </c>
      <c r="E211" s="23">
        <v>540000</v>
      </c>
      <c r="F211" s="23"/>
      <c r="G211" s="23"/>
      <c r="H211" s="23">
        <f t="shared" si="5"/>
        <v>540000</v>
      </c>
      <c r="I211" s="74"/>
      <c r="J211" s="383"/>
    </row>
    <row r="212" spans="1:10" ht="19.5" customHeight="1">
      <c r="A212" s="23">
        <v>4</v>
      </c>
      <c r="B212" s="23" t="s">
        <v>1361</v>
      </c>
      <c r="C212" s="427">
        <v>2003</v>
      </c>
      <c r="D212" s="23" t="s">
        <v>1221</v>
      </c>
      <c r="E212" s="23">
        <v>540000</v>
      </c>
      <c r="F212" s="23"/>
      <c r="G212" s="23"/>
      <c r="H212" s="23">
        <f t="shared" si="5"/>
        <v>540000</v>
      </c>
      <c r="I212" s="74"/>
      <c r="J212" s="383"/>
    </row>
    <row r="213" spans="1:10" ht="19.5" customHeight="1">
      <c r="A213" s="23">
        <v>5</v>
      </c>
      <c r="B213" s="23" t="s">
        <v>1362</v>
      </c>
      <c r="C213" s="427">
        <v>2007</v>
      </c>
      <c r="D213" s="23" t="s">
        <v>1336</v>
      </c>
      <c r="E213" s="23">
        <v>540000</v>
      </c>
      <c r="F213" s="23"/>
      <c r="G213" s="23"/>
      <c r="H213" s="23">
        <f t="shared" si="5"/>
        <v>540000</v>
      </c>
      <c r="I213" s="74"/>
      <c r="J213" s="383"/>
    </row>
    <row r="214" spans="1:10" ht="19.5" customHeight="1">
      <c r="A214" s="23">
        <v>6</v>
      </c>
      <c r="B214" s="23" t="s">
        <v>1207</v>
      </c>
      <c r="C214" s="427">
        <v>2014</v>
      </c>
      <c r="D214" s="23" t="s">
        <v>1345</v>
      </c>
      <c r="E214" s="23">
        <v>540000</v>
      </c>
      <c r="F214" s="23"/>
      <c r="G214" s="23"/>
      <c r="H214" s="23">
        <f t="shared" si="5"/>
        <v>540000</v>
      </c>
      <c r="I214" s="74"/>
      <c r="J214" s="383"/>
    </row>
    <row r="215" spans="1:10" ht="19.5" customHeight="1">
      <c r="A215" s="23">
        <v>7</v>
      </c>
      <c r="B215" s="23" t="s">
        <v>1363</v>
      </c>
      <c r="C215" s="427">
        <v>2013</v>
      </c>
      <c r="D215" s="23" t="s">
        <v>1345</v>
      </c>
      <c r="E215" s="23">
        <v>540000</v>
      </c>
      <c r="F215" s="23"/>
      <c r="G215" s="23"/>
      <c r="H215" s="23">
        <v>540000</v>
      </c>
      <c r="I215" s="74"/>
      <c r="J215" s="383" t="s">
        <v>825</v>
      </c>
    </row>
    <row r="216" spans="1:10" ht="19.5" customHeight="1">
      <c r="A216" s="23">
        <v>8</v>
      </c>
      <c r="B216" s="23" t="s">
        <v>2367</v>
      </c>
      <c r="C216" s="427">
        <v>2015</v>
      </c>
      <c r="D216" s="23" t="s">
        <v>1157</v>
      </c>
      <c r="E216" s="23">
        <v>540000</v>
      </c>
      <c r="F216" s="23"/>
      <c r="G216" s="23"/>
      <c r="H216" s="23">
        <f>SUM(E216:G216)</f>
        <v>540000</v>
      </c>
      <c r="I216" s="74"/>
      <c r="J216" s="383" t="s">
        <v>825</v>
      </c>
    </row>
    <row r="217" spans="1:10" ht="19.5" customHeight="1">
      <c r="A217" s="23">
        <v>9</v>
      </c>
      <c r="B217" s="23" t="s">
        <v>1125</v>
      </c>
      <c r="C217" s="427">
        <v>2015</v>
      </c>
      <c r="D217" s="23" t="s">
        <v>1159</v>
      </c>
      <c r="E217" s="23">
        <v>540000</v>
      </c>
      <c r="F217" s="23"/>
      <c r="G217" s="23"/>
      <c r="H217" s="23">
        <f>SUM(E217:G217)</f>
        <v>540000</v>
      </c>
      <c r="I217" s="74"/>
      <c r="J217" s="383" t="s">
        <v>825</v>
      </c>
    </row>
    <row r="218" spans="1:10" ht="19.5" customHeight="1">
      <c r="A218" s="52" t="s">
        <v>1045</v>
      </c>
      <c r="B218" s="52"/>
      <c r="C218" s="657"/>
      <c r="D218" s="52"/>
      <c r="E218" s="52">
        <f>SUM(E209:E217)</f>
        <v>4860000</v>
      </c>
      <c r="F218" s="52"/>
      <c r="G218" s="52"/>
      <c r="H218" s="52">
        <f>SUM(E218:G218)</f>
        <v>4860000</v>
      </c>
      <c r="I218" s="74"/>
      <c r="J218" s="383"/>
    </row>
    <row r="219" spans="1:10" ht="19.5" customHeight="1">
      <c r="A219" s="52"/>
      <c r="B219" s="1161" t="s">
        <v>36</v>
      </c>
      <c r="C219" s="1151"/>
      <c r="D219" s="1151"/>
      <c r="E219" s="1151"/>
      <c r="F219" s="1151"/>
      <c r="G219" s="1151"/>
      <c r="H219" s="1151"/>
      <c r="I219" s="1151"/>
      <c r="J219" s="1152"/>
    </row>
    <row r="220" spans="1:10" ht="19.5" customHeight="1">
      <c r="A220" s="23">
        <v>1</v>
      </c>
      <c r="B220" s="23" t="s">
        <v>1364</v>
      </c>
      <c r="C220" s="427">
        <v>1951</v>
      </c>
      <c r="D220" s="23" t="s">
        <v>1310</v>
      </c>
      <c r="E220" s="23">
        <v>540000</v>
      </c>
      <c r="F220" s="23"/>
      <c r="G220" s="23"/>
      <c r="H220" s="23">
        <f>E220+G220</f>
        <v>540000</v>
      </c>
      <c r="I220" s="74"/>
      <c r="J220" s="383"/>
    </row>
    <row r="221" spans="1:10" ht="19.5" customHeight="1">
      <c r="A221" s="23">
        <v>2</v>
      </c>
      <c r="B221" s="23" t="s">
        <v>1365</v>
      </c>
      <c r="C221" s="427">
        <v>1946</v>
      </c>
      <c r="D221" s="23" t="s">
        <v>1310</v>
      </c>
      <c r="E221" s="23">
        <v>540000</v>
      </c>
      <c r="F221" s="23"/>
      <c r="G221" s="23"/>
      <c r="H221" s="23">
        <f aca="true" t="shared" si="6" ref="H221:H250">E221+G221</f>
        <v>540000</v>
      </c>
      <c r="I221" s="74"/>
      <c r="J221" s="383"/>
    </row>
    <row r="222" spans="1:10" ht="19.5" customHeight="1">
      <c r="A222" s="23">
        <v>3</v>
      </c>
      <c r="B222" s="23" t="s">
        <v>1366</v>
      </c>
      <c r="C222" s="427">
        <v>1944</v>
      </c>
      <c r="D222" s="23" t="s">
        <v>1310</v>
      </c>
      <c r="E222" s="23">
        <v>540000</v>
      </c>
      <c r="F222" s="23"/>
      <c r="G222" s="23"/>
      <c r="H222" s="23">
        <f t="shared" si="6"/>
        <v>540000</v>
      </c>
      <c r="I222" s="74"/>
      <c r="J222" s="383"/>
    </row>
    <row r="223" spans="1:10" ht="19.5" customHeight="1">
      <c r="A223" s="23">
        <v>4</v>
      </c>
      <c r="B223" s="23" t="s">
        <v>1367</v>
      </c>
      <c r="C223" s="427">
        <v>1936</v>
      </c>
      <c r="D223" s="23" t="s">
        <v>1310</v>
      </c>
      <c r="E223" s="23">
        <v>540000</v>
      </c>
      <c r="F223" s="23"/>
      <c r="G223" s="23"/>
      <c r="H223" s="23">
        <f t="shared" si="6"/>
        <v>540000</v>
      </c>
      <c r="I223" s="74"/>
      <c r="J223" s="383"/>
    </row>
    <row r="224" spans="1:10" ht="19.5" customHeight="1">
      <c r="A224" s="23">
        <v>5</v>
      </c>
      <c r="B224" s="23" t="s">
        <v>1208</v>
      </c>
      <c r="C224" s="427">
        <v>1945</v>
      </c>
      <c r="D224" s="23" t="s">
        <v>1314</v>
      </c>
      <c r="E224" s="23">
        <v>540000</v>
      </c>
      <c r="F224" s="23"/>
      <c r="G224" s="23"/>
      <c r="H224" s="23">
        <f t="shared" si="6"/>
        <v>540000</v>
      </c>
      <c r="I224" s="74"/>
      <c r="J224" s="383"/>
    </row>
    <row r="225" spans="1:10" ht="19.5" customHeight="1">
      <c r="A225" s="23">
        <v>6</v>
      </c>
      <c r="B225" s="23" t="s">
        <v>1369</v>
      </c>
      <c r="C225" s="427">
        <v>1941</v>
      </c>
      <c r="D225" s="23" t="s">
        <v>1348</v>
      </c>
      <c r="E225" s="23">
        <v>540000</v>
      </c>
      <c r="F225" s="23"/>
      <c r="G225" s="23"/>
      <c r="H225" s="23">
        <f t="shared" si="6"/>
        <v>540000</v>
      </c>
      <c r="I225" s="74"/>
      <c r="J225" s="383"/>
    </row>
    <row r="226" spans="1:10" ht="19.5" customHeight="1">
      <c r="A226" s="23">
        <v>7</v>
      </c>
      <c r="B226" s="23" t="s">
        <v>1372</v>
      </c>
      <c r="C226" s="427">
        <v>1943</v>
      </c>
      <c r="D226" s="23" t="s">
        <v>1170</v>
      </c>
      <c r="E226" s="23">
        <v>540000</v>
      </c>
      <c r="F226" s="23"/>
      <c r="G226" s="23"/>
      <c r="H226" s="23">
        <f t="shared" si="6"/>
        <v>540000</v>
      </c>
      <c r="I226" s="74"/>
      <c r="J226" s="383"/>
    </row>
    <row r="227" spans="1:10" ht="19.5" customHeight="1">
      <c r="A227" s="23">
        <v>8</v>
      </c>
      <c r="B227" s="23" t="s">
        <v>1373</v>
      </c>
      <c r="C227" s="427">
        <v>1934</v>
      </c>
      <c r="D227" s="23" t="s">
        <v>1322</v>
      </c>
      <c r="E227" s="23">
        <v>540000</v>
      </c>
      <c r="F227" s="23"/>
      <c r="G227" s="23"/>
      <c r="H227" s="23">
        <f t="shared" si="6"/>
        <v>540000</v>
      </c>
      <c r="I227" s="74"/>
      <c r="J227" s="383"/>
    </row>
    <row r="228" spans="1:10" ht="19.5" customHeight="1">
      <c r="A228" s="23">
        <v>9</v>
      </c>
      <c r="B228" s="23" t="s">
        <v>1375</v>
      </c>
      <c r="C228" s="427">
        <v>1929</v>
      </c>
      <c r="D228" s="23" t="s">
        <v>1170</v>
      </c>
      <c r="E228" s="23">
        <v>540000</v>
      </c>
      <c r="F228" s="23"/>
      <c r="G228" s="23"/>
      <c r="H228" s="23">
        <f t="shared" si="6"/>
        <v>540000</v>
      </c>
      <c r="I228" s="74"/>
      <c r="J228" s="383"/>
    </row>
    <row r="229" spans="1:10" ht="19.5" customHeight="1">
      <c r="A229" s="23">
        <v>10</v>
      </c>
      <c r="B229" s="23" t="s">
        <v>1376</v>
      </c>
      <c r="C229" s="427">
        <v>1838</v>
      </c>
      <c r="D229" s="23" t="s">
        <v>1221</v>
      </c>
      <c r="E229" s="23">
        <v>540000</v>
      </c>
      <c r="F229" s="23"/>
      <c r="G229" s="23"/>
      <c r="H229" s="23">
        <f t="shared" si="6"/>
        <v>540000</v>
      </c>
      <c r="I229" s="74"/>
      <c r="J229" s="383"/>
    </row>
    <row r="230" spans="1:10" ht="19.5" customHeight="1">
      <c r="A230" s="23">
        <v>11</v>
      </c>
      <c r="B230" s="23" t="s">
        <v>1384</v>
      </c>
      <c r="C230" s="427">
        <v>1936</v>
      </c>
      <c r="D230" s="23" t="s">
        <v>1221</v>
      </c>
      <c r="E230" s="23">
        <v>540000</v>
      </c>
      <c r="F230" s="23"/>
      <c r="G230" s="23"/>
      <c r="H230" s="23">
        <f t="shared" si="6"/>
        <v>540000</v>
      </c>
      <c r="I230" s="74"/>
      <c r="J230" s="383"/>
    </row>
    <row r="231" spans="1:10" ht="19.5" customHeight="1">
      <c r="A231" s="23">
        <v>12</v>
      </c>
      <c r="B231" s="23" t="s">
        <v>1387</v>
      </c>
      <c r="C231" s="427">
        <v>1933</v>
      </c>
      <c r="D231" s="23" t="s">
        <v>1336</v>
      </c>
      <c r="E231" s="23">
        <v>540000</v>
      </c>
      <c r="F231" s="23"/>
      <c r="G231" s="23"/>
      <c r="H231" s="23">
        <f t="shared" si="6"/>
        <v>540000</v>
      </c>
      <c r="I231" s="74"/>
      <c r="J231" s="383"/>
    </row>
    <row r="232" spans="1:10" ht="19.5" customHeight="1">
      <c r="A232" s="23">
        <v>13</v>
      </c>
      <c r="B232" s="23" t="s">
        <v>1388</v>
      </c>
      <c r="C232" s="427">
        <v>1942</v>
      </c>
      <c r="D232" s="23" t="s">
        <v>1336</v>
      </c>
      <c r="E232" s="23">
        <v>540000</v>
      </c>
      <c r="F232" s="23"/>
      <c r="G232" s="23"/>
      <c r="H232" s="23">
        <f t="shared" si="6"/>
        <v>540000</v>
      </c>
      <c r="I232" s="74"/>
      <c r="J232" s="383"/>
    </row>
    <row r="233" spans="1:10" ht="19.5" customHeight="1">
      <c r="A233" s="23">
        <v>14</v>
      </c>
      <c r="B233" s="23" t="s">
        <v>1389</v>
      </c>
      <c r="C233" s="427">
        <v>1950</v>
      </c>
      <c r="D233" s="23" t="s">
        <v>1336</v>
      </c>
      <c r="E233" s="23">
        <v>540000</v>
      </c>
      <c r="F233" s="23"/>
      <c r="G233" s="23"/>
      <c r="H233" s="23">
        <f t="shared" si="6"/>
        <v>540000</v>
      </c>
      <c r="I233" s="74"/>
      <c r="J233" s="383"/>
    </row>
    <row r="234" spans="1:10" ht="19.5" customHeight="1">
      <c r="A234" s="23">
        <v>15</v>
      </c>
      <c r="B234" s="23" t="s">
        <v>1390</v>
      </c>
      <c r="C234" s="427">
        <v>1947</v>
      </c>
      <c r="D234" s="23" t="s">
        <v>1345</v>
      </c>
      <c r="E234" s="23">
        <v>540000</v>
      </c>
      <c r="F234" s="23"/>
      <c r="G234" s="23"/>
      <c r="H234" s="23">
        <f t="shared" si="6"/>
        <v>540000</v>
      </c>
      <c r="I234" s="74"/>
      <c r="J234" s="383"/>
    </row>
    <row r="235" spans="1:10" ht="19.5" customHeight="1">
      <c r="A235" s="23">
        <v>16</v>
      </c>
      <c r="B235" s="23" t="s">
        <v>1391</v>
      </c>
      <c r="C235" s="427">
        <v>1949</v>
      </c>
      <c r="D235" s="23" t="s">
        <v>1345</v>
      </c>
      <c r="E235" s="23">
        <v>540000</v>
      </c>
      <c r="F235" s="23"/>
      <c r="G235" s="23"/>
      <c r="H235" s="23">
        <f t="shared" si="6"/>
        <v>540000</v>
      </c>
      <c r="I235" s="74"/>
      <c r="J235" s="383"/>
    </row>
    <row r="236" spans="1:14" ht="19.5" customHeight="1">
      <c r="A236" s="23">
        <v>17</v>
      </c>
      <c r="B236" s="23" t="s">
        <v>1392</v>
      </c>
      <c r="C236" s="427">
        <v>1936</v>
      </c>
      <c r="D236" s="23" t="s">
        <v>1345</v>
      </c>
      <c r="E236" s="23">
        <v>540000</v>
      </c>
      <c r="F236" s="23"/>
      <c r="G236" s="23"/>
      <c r="H236" s="23">
        <f t="shared" si="6"/>
        <v>540000</v>
      </c>
      <c r="I236" s="74"/>
      <c r="J236" s="383"/>
      <c r="K236" s="74"/>
      <c r="L236" s="23"/>
      <c r="M236" s="427"/>
      <c r="N236" s="23" t="s">
        <v>1345</v>
      </c>
    </row>
    <row r="237" spans="1:10" ht="19.5" customHeight="1">
      <c r="A237" s="23">
        <v>18</v>
      </c>
      <c r="B237" s="23" t="s">
        <v>1393</v>
      </c>
      <c r="C237" s="427">
        <v>1953</v>
      </c>
      <c r="D237" s="23" t="s">
        <v>1345</v>
      </c>
      <c r="E237" s="23">
        <v>540000</v>
      </c>
      <c r="F237" s="23"/>
      <c r="G237" s="23"/>
      <c r="H237" s="23">
        <f t="shared" si="6"/>
        <v>540000</v>
      </c>
      <c r="I237" s="74"/>
      <c r="J237" s="383"/>
    </row>
    <row r="238" spans="1:10" ht="19.5" customHeight="1">
      <c r="A238" s="23">
        <v>19</v>
      </c>
      <c r="B238" s="23" t="s">
        <v>1344</v>
      </c>
      <c r="C238" s="427">
        <v>1954</v>
      </c>
      <c r="D238" s="23" t="s">
        <v>1345</v>
      </c>
      <c r="E238" s="23">
        <v>540000</v>
      </c>
      <c r="F238" s="23"/>
      <c r="G238" s="23"/>
      <c r="H238" s="23">
        <f t="shared" si="6"/>
        <v>540000</v>
      </c>
      <c r="I238" s="74"/>
      <c r="J238" s="383"/>
    </row>
    <row r="239" spans="1:10" ht="19.5" customHeight="1">
      <c r="A239" s="23">
        <v>20</v>
      </c>
      <c r="B239" s="23" t="s">
        <v>1209</v>
      </c>
      <c r="C239" s="427">
        <v>1937</v>
      </c>
      <c r="D239" s="23" t="s">
        <v>1345</v>
      </c>
      <c r="E239" s="23">
        <v>540000</v>
      </c>
      <c r="F239" s="23"/>
      <c r="G239" s="23"/>
      <c r="H239" s="23">
        <f t="shared" si="6"/>
        <v>540000</v>
      </c>
      <c r="I239" s="74"/>
      <c r="J239" s="383"/>
    </row>
    <row r="240" spans="1:10" ht="19.5" customHeight="1">
      <c r="A240" s="23">
        <v>21</v>
      </c>
      <c r="B240" s="23" t="s">
        <v>1395</v>
      </c>
      <c r="C240" s="427">
        <v>1953</v>
      </c>
      <c r="D240" s="23" t="s">
        <v>1348</v>
      </c>
      <c r="E240" s="23">
        <v>540000</v>
      </c>
      <c r="F240" s="23"/>
      <c r="G240" s="23"/>
      <c r="H240" s="23">
        <f t="shared" si="6"/>
        <v>540000</v>
      </c>
      <c r="I240" s="74"/>
      <c r="J240" s="383"/>
    </row>
    <row r="241" spans="1:10" ht="19.5" customHeight="1">
      <c r="A241" s="23">
        <v>22</v>
      </c>
      <c r="B241" s="23" t="s">
        <v>1396</v>
      </c>
      <c r="C241" s="427">
        <v>1945</v>
      </c>
      <c r="D241" s="23" t="s">
        <v>1348</v>
      </c>
      <c r="E241" s="23">
        <v>540000</v>
      </c>
      <c r="F241" s="23"/>
      <c r="G241" s="23"/>
      <c r="H241" s="23">
        <f t="shared" si="6"/>
        <v>540000</v>
      </c>
      <c r="I241" s="74"/>
      <c r="J241" s="383"/>
    </row>
    <row r="242" spans="1:10" ht="19.5" customHeight="1">
      <c r="A242" s="23">
        <v>23</v>
      </c>
      <c r="B242" s="23" t="s">
        <v>1397</v>
      </c>
      <c r="C242" s="427">
        <v>1948</v>
      </c>
      <c r="D242" s="23" t="s">
        <v>1348</v>
      </c>
      <c r="E242" s="23">
        <v>540000</v>
      </c>
      <c r="F242" s="23"/>
      <c r="G242" s="23"/>
      <c r="H242" s="23">
        <f t="shared" si="6"/>
        <v>540000</v>
      </c>
      <c r="I242" s="74"/>
      <c r="J242" s="383"/>
    </row>
    <row r="243" spans="1:10" ht="19.5" customHeight="1">
      <c r="A243" s="23">
        <v>24</v>
      </c>
      <c r="B243" s="23" t="s">
        <v>1398</v>
      </c>
      <c r="C243" s="427">
        <v>1943</v>
      </c>
      <c r="D243" s="23" t="s">
        <v>1348</v>
      </c>
      <c r="E243" s="23">
        <v>540000</v>
      </c>
      <c r="F243" s="23"/>
      <c r="G243" s="23"/>
      <c r="H243" s="23">
        <f t="shared" si="6"/>
        <v>540000</v>
      </c>
      <c r="I243" s="74"/>
      <c r="J243" s="383"/>
    </row>
    <row r="244" spans="1:10" ht="19.5" customHeight="1">
      <c r="A244" s="23">
        <v>25</v>
      </c>
      <c r="B244" s="23" t="s">
        <v>1351</v>
      </c>
      <c r="C244" s="427">
        <v>1955</v>
      </c>
      <c r="D244" s="23" t="s">
        <v>1400</v>
      </c>
      <c r="E244" s="23">
        <v>540000</v>
      </c>
      <c r="F244" s="23"/>
      <c r="G244" s="23"/>
      <c r="H244" s="23">
        <f t="shared" si="6"/>
        <v>540000</v>
      </c>
      <c r="I244" s="74"/>
      <c r="J244" s="383"/>
    </row>
    <row r="245" spans="1:10" ht="19.5" customHeight="1">
      <c r="A245" s="23">
        <v>26</v>
      </c>
      <c r="B245" s="23" t="s">
        <v>1401</v>
      </c>
      <c r="C245" s="427">
        <v>1945</v>
      </c>
      <c r="D245" s="23" t="s">
        <v>1400</v>
      </c>
      <c r="E245" s="23">
        <v>540000</v>
      </c>
      <c r="F245" s="23"/>
      <c r="G245" s="23"/>
      <c r="H245" s="23">
        <f t="shared" si="6"/>
        <v>540000</v>
      </c>
      <c r="I245" s="74"/>
      <c r="J245" s="383"/>
    </row>
    <row r="246" spans="1:10" ht="19.5" customHeight="1">
      <c r="A246" s="23">
        <v>27</v>
      </c>
      <c r="B246" s="23" t="s">
        <v>882</v>
      </c>
      <c r="C246" s="427">
        <v>1942</v>
      </c>
      <c r="D246" s="23" t="s">
        <v>1159</v>
      </c>
      <c r="E246" s="23">
        <v>540000</v>
      </c>
      <c r="F246" s="661"/>
      <c r="G246" s="23"/>
      <c r="H246" s="23">
        <f t="shared" si="6"/>
        <v>540000</v>
      </c>
      <c r="I246" s="74"/>
      <c r="J246" s="383"/>
    </row>
    <row r="247" spans="1:10" ht="19.5" customHeight="1">
      <c r="A247" s="23">
        <v>28</v>
      </c>
      <c r="B247" s="23" t="s">
        <v>883</v>
      </c>
      <c r="C247" s="427">
        <v>1952</v>
      </c>
      <c r="D247" s="23" t="s">
        <v>1336</v>
      </c>
      <c r="E247" s="23">
        <v>540000</v>
      </c>
      <c r="F247" s="661"/>
      <c r="G247" s="23"/>
      <c r="H247" s="23">
        <f t="shared" si="6"/>
        <v>540000</v>
      </c>
      <c r="I247" s="74"/>
      <c r="J247" s="383"/>
    </row>
    <row r="248" spans="1:10" ht="19.5" customHeight="1">
      <c r="A248" s="23">
        <v>29</v>
      </c>
      <c r="B248" s="23" t="s">
        <v>884</v>
      </c>
      <c r="C248" s="427">
        <v>1949</v>
      </c>
      <c r="D248" s="23" t="s">
        <v>885</v>
      </c>
      <c r="E248" s="23">
        <v>540000</v>
      </c>
      <c r="F248" s="661"/>
      <c r="G248" s="23"/>
      <c r="H248" s="23">
        <f t="shared" si="6"/>
        <v>540000</v>
      </c>
      <c r="I248" s="74"/>
      <c r="J248" s="383"/>
    </row>
    <row r="249" spans="1:10" ht="19.5" customHeight="1">
      <c r="A249" s="23">
        <v>30</v>
      </c>
      <c r="B249" s="23" t="s">
        <v>886</v>
      </c>
      <c r="C249" s="427">
        <v>1936</v>
      </c>
      <c r="D249" s="23" t="s">
        <v>885</v>
      </c>
      <c r="E249" s="23">
        <v>540000</v>
      </c>
      <c r="F249" s="661"/>
      <c r="G249" s="23"/>
      <c r="H249" s="23">
        <f t="shared" si="6"/>
        <v>540000</v>
      </c>
      <c r="I249" s="74"/>
      <c r="J249" s="383"/>
    </row>
    <row r="250" spans="1:10" ht="19.5" customHeight="1">
      <c r="A250" s="23">
        <v>31</v>
      </c>
      <c r="B250" s="362" t="s">
        <v>1725</v>
      </c>
      <c r="C250" s="370">
        <v>1936</v>
      </c>
      <c r="D250" s="362" t="s">
        <v>1310</v>
      </c>
      <c r="E250" s="362">
        <v>540000</v>
      </c>
      <c r="F250" s="371"/>
      <c r="G250" s="362"/>
      <c r="H250" s="362">
        <f t="shared" si="6"/>
        <v>540000</v>
      </c>
      <c r="I250" s="74"/>
      <c r="J250" s="383"/>
    </row>
    <row r="251" spans="1:10" ht="19.5" customHeight="1">
      <c r="A251" s="23">
        <v>32</v>
      </c>
      <c r="B251" s="23" t="s">
        <v>481</v>
      </c>
      <c r="C251" s="427">
        <v>1931</v>
      </c>
      <c r="D251" s="23" t="s">
        <v>1345</v>
      </c>
      <c r="E251" s="23">
        <v>540000</v>
      </c>
      <c r="F251" s="23"/>
      <c r="G251" s="23"/>
      <c r="H251" s="23">
        <v>540000</v>
      </c>
      <c r="I251" s="74"/>
      <c r="J251" s="383" t="s">
        <v>825</v>
      </c>
    </row>
    <row r="252" spans="1:10" ht="19.5" customHeight="1">
      <c r="A252" s="23">
        <v>33</v>
      </c>
      <c r="B252" s="23" t="s">
        <v>1402</v>
      </c>
      <c r="C252" s="427">
        <v>1951</v>
      </c>
      <c r="D252" s="23" t="s">
        <v>1345</v>
      </c>
      <c r="E252" s="23">
        <v>540000</v>
      </c>
      <c r="F252" s="23"/>
      <c r="G252" s="23"/>
      <c r="H252" s="23">
        <v>540000</v>
      </c>
      <c r="I252" s="74"/>
      <c r="J252" s="383" t="s">
        <v>825</v>
      </c>
    </row>
    <row r="253" spans="1:10" ht="19.5" customHeight="1">
      <c r="A253" s="23">
        <v>34</v>
      </c>
      <c r="B253" s="23" t="s">
        <v>1210</v>
      </c>
      <c r="C253" s="427">
        <v>1921</v>
      </c>
      <c r="D253" s="23" t="s">
        <v>1322</v>
      </c>
      <c r="E253" s="23">
        <v>540000</v>
      </c>
      <c r="F253" s="23"/>
      <c r="G253" s="23"/>
      <c r="H253" s="23">
        <v>540000</v>
      </c>
      <c r="I253" s="74"/>
      <c r="J253" s="383" t="s">
        <v>825</v>
      </c>
    </row>
    <row r="254" spans="1:10" ht="19.5" customHeight="1">
      <c r="A254" s="23">
        <v>35</v>
      </c>
      <c r="B254" s="23" t="s">
        <v>1394</v>
      </c>
      <c r="C254" s="427">
        <v>1940</v>
      </c>
      <c r="D254" s="23" t="s">
        <v>1345</v>
      </c>
      <c r="E254" s="23">
        <v>540000</v>
      </c>
      <c r="F254" s="23"/>
      <c r="G254" s="23"/>
      <c r="H254" s="23">
        <f>SUM(E254:G254)</f>
        <v>540000</v>
      </c>
      <c r="I254" s="74"/>
      <c r="J254" s="383" t="s">
        <v>825</v>
      </c>
    </row>
    <row r="255" spans="1:10" ht="19.5" customHeight="1">
      <c r="A255" s="23">
        <v>36</v>
      </c>
      <c r="B255" s="23" t="s">
        <v>1368</v>
      </c>
      <c r="C255" s="427">
        <v>1950</v>
      </c>
      <c r="D255" s="23" t="s">
        <v>1310</v>
      </c>
      <c r="E255" s="23">
        <v>540000</v>
      </c>
      <c r="F255" s="23"/>
      <c r="G255" s="23"/>
      <c r="H255" s="23">
        <f aca="true" t="shared" si="7" ref="H255:H267">SUM(E255:G255)</f>
        <v>540000</v>
      </c>
      <c r="I255" s="74"/>
      <c r="J255" s="383" t="s">
        <v>825</v>
      </c>
    </row>
    <row r="256" spans="1:10" ht="19.5" customHeight="1">
      <c r="A256" s="23">
        <v>37</v>
      </c>
      <c r="B256" s="23" t="s">
        <v>1399</v>
      </c>
      <c r="C256" s="427">
        <v>1937</v>
      </c>
      <c r="D256" s="23" t="s">
        <v>1400</v>
      </c>
      <c r="E256" s="23">
        <v>540000</v>
      </c>
      <c r="F256" s="23"/>
      <c r="G256" s="23"/>
      <c r="H256" s="23">
        <f t="shared" si="7"/>
        <v>540000</v>
      </c>
      <c r="I256" s="74"/>
      <c r="J256" s="383" t="s">
        <v>825</v>
      </c>
    </row>
    <row r="257" spans="1:10" ht="19.5" customHeight="1">
      <c r="A257" s="23">
        <v>38</v>
      </c>
      <c r="B257" s="23" t="s">
        <v>1385</v>
      </c>
      <c r="C257" s="427">
        <v>1936</v>
      </c>
      <c r="D257" s="23" t="s">
        <v>1221</v>
      </c>
      <c r="E257" s="23">
        <v>540000</v>
      </c>
      <c r="F257" s="23"/>
      <c r="G257" s="23"/>
      <c r="H257" s="23">
        <f t="shared" si="7"/>
        <v>540000</v>
      </c>
      <c r="I257" s="74"/>
      <c r="J257" s="383" t="s">
        <v>825</v>
      </c>
    </row>
    <row r="258" spans="1:10" ht="19.5" customHeight="1">
      <c r="A258" s="23">
        <v>39</v>
      </c>
      <c r="B258" s="23" t="s">
        <v>1386</v>
      </c>
      <c r="C258" s="427">
        <v>1950</v>
      </c>
      <c r="D258" s="23" t="s">
        <v>1221</v>
      </c>
      <c r="E258" s="23">
        <v>540000</v>
      </c>
      <c r="F258" s="23"/>
      <c r="G258" s="23"/>
      <c r="H258" s="23">
        <f t="shared" si="7"/>
        <v>540000</v>
      </c>
      <c r="I258" s="74"/>
      <c r="J258" s="383" t="s">
        <v>825</v>
      </c>
    </row>
    <row r="259" spans="1:10" ht="19.5" customHeight="1">
      <c r="A259" s="23">
        <v>40</v>
      </c>
      <c r="B259" s="23" t="s">
        <v>1377</v>
      </c>
      <c r="C259" s="427">
        <v>1936</v>
      </c>
      <c r="D259" s="23" t="s">
        <v>1221</v>
      </c>
      <c r="E259" s="23">
        <v>540000</v>
      </c>
      <c r="F259" s="23"/>
      <c r="G259" s="23"/>
      <c r="H259" s="23">
        <f t="shared" si="7"/>
        <v>540000</v>
      </c>
      <c r="I259" s="74"/>
      <c r="J259" s="383" t="s">
        <v>825</v>
      </c>
    </row>
    <row r="260" spans="1:10" ht="19.5" customHeight="1">
      <c r="A260" s="23">
        <v>41</v>
      </c>
      <c r="B260" s="23" t="s">
        <v>1378</v>
      </c>
      <c r="C260" s="427">
        <v>1940</v>
      </c>
      <c r="D260" s="23" t="s">
        <v>1221</v>
      </c>
      <c r="E260" s="23">
        <v>540000</v>
      </c>
      <c r="F260" s="23"/>
      <c r="G260" s="23"/>
      <c r="H260" s="23">
        <f t="shared" si="7"/>
        <v>540000</v>
      </c>
      <c r="I260" s="74"/>
      <c r="J260" s="383" t="s">
        <v>825</v>
      </c>
    </row>
    <row r="261" spans="1:10" ht="19.5" customHeight="1">
      <c r="A261" s="23">
        <v>42</v>
      </c>
      <c r="B261" s="23" t="s">
        <v>1383</v>
      </c>
      <c r="C261" s="427">
        <v>1951</v>
      </c>
      <c r="D261" s="23" t="s">
        <v>1221</v>
      </c>
      <c r="E261" s="23">
        <v>540000</v>
      </c>
      <c r="F261" s="23"/>
      <c r="G261" s="23"/>
      <c r="H261" s="23">
        <f t="shared" si="7"/>
        <v>540000</v>
      </c>
      <c r="I261" s="74"/>
      <c r="J261" s="383" t="s">
        <v>825</v>
      </c>
    </row>
    <row r="262" spans="1:10" ht="19.5" customHeight="1">
      <c r="A262" s="23">
        <v>43</v>
      </c>
      <c r="B262" s="23" t="s">
        <v>1374</v>
      </c>
      <c r="C262" s="427">
        <v>1934</v>
      </c>
      <c r="D262" s="23" t="s">
        <v>1322</v>
      </c>
      <c r="E262" s="23">
        <v>540000</v>
      </c>
      <c r="F262" s="23"/>
      <c r="G262" s="23"/>
      <c r="H262" s="23">
        <f t="shared" si="7"/>
        <v>540000</v>
      </c>
      <c r="I262" s="74"/>
      <c r="J262" s="383" t="s">
        <v>825</v>
      </c>
    </row>
    <row r="263" spans="1:10" ht="19.5" customHeight="1">
      <c r="A263" s="23">
        <v>44</v>
      </c>
      <c r="B263" s="23" t="s">
        <v>1370</v>
      </c>
      <c r="C263" s="427">
        <v>1950</v>
      </c>
      <c r="D263" s="23" t="s">
        <v>1278</v>
      </c>
      <c r="E263" s="23">
        <v>540000</v>
      </c>
      <c r="F263" s="23"/>
      <c r="G263" s="23"/>
      <c r="H263" s="23">
        <f t="shared" si="7"/>
        <v>540000</v>
      </c>
      <c r="I263" s="74"/>
      <c r="J263" s="383" t="s">
        <v>825</v>
      </c>
    </row>
    <row r="264" spans="1:10" ht="19.5" customHeight="1">
      <c r="A264" s="23">
        <v>45</v>
      </c>
      <c r="B264" s="23" t="s">
        <v>1371</v>
      </c>
      <c r="C264" s="427">
        <v>1939</v>
      </c>
      <c r="D264" s="23" t="s">
        <v>1278</v>
      </c>
      <c r="E264" s="23">
        <v>540000</v>
      </c>
      <c r="F264" s="23"/>
      <c r="G264" s="23"/>
      <c r="H264" s="23">
        <f t="shared" si="7"/>
        <v>540000</v>
      </c>
      <c r="I264" s="74"/>
      <c r="J264" s="383" t="s">
        <v>825</v>
      </c>
    </row>
    <row r="265" spans="1:10" ht="19.5" customHeight="1">
      <c r="A265" s="23">
        <v>46</v>
      </c>
      <c r="B265" s="23" t="s">
        <v>87</v>
      </c>
      <c r="C265" s="427">
        <v>1941</v>
      </c>
      <c r="D265" s="23" t="s">
        <v>1221</v>
      </c>
      <c r="E265" s="23">
        <v>540000</v>
      </c>
      <c r="F265" s="23"/>
      <c r="G265" s="23"/>
      <c r="H265" s="23">
        <f t="shared" si="7"/>
        <v>540000</v>
      </c>
      <c r="I265" s="74"/>
      <c r="J265" s="383"/>
    </row>
    <row r="266" spans="1:10" ht="19.5" customHeight="1">
      <c r="A266" s="23">
        <v>47</v>
      </c>
      <c r="B266" s="23" t="s">
        <v>2257</v>
      </c>
      <c r="C266" s="427">
        <v>1924</v>
      </c>
      <c r="D266" s="23" t="s">
        <v>1278</v>
      </c>
      <c r="E266" s="23">
        <v>540000</v>
      </c>
      <c r="F266" s="23"/>
      <c r="G266" s="23"/>
      <c r="H266" s="23">
        <f t="shared" si="7"/>
        <v>540000</v>
      </c>
      <c r="I266" s="74"/>
      <c r="J266" s="383"/>
    </row>
    <row r="267" spans="1:10" ht="19.5" customHeight="1">
      <c r="A267" s="23">
        <v>48</v>
      </c>
      <c r="B267" s="23" t="s">
        <v>1281</v>
      </c>
      <c r="C267" s="427">
        <v>1935</v>
      </c>
      <c r="D267" s="23" t="s">
        <v>1278</v>
      </c>
      <c r="E267" s="23">
        <v>540000</v>
      </c>
      <c r="F267" s="23"/>
      <c r="G267" s="23"/>
      <c r="H267" s="23">
        <f t="shared" si="7"/>
        <v>540000</v>
      </c>
      <c r="I267" s="74"/>
      <c r="J267" s="12"/>
    </row>
    <row r="268" spans="1:10" ht="19.5" customHeight="1">
      <c r="A268" s="23">
        <v>49</v>
      </c>
      <c r="B268" s="23" t="s">
        <v>1197</v>
      </c>
      <c r="C268" s="427">
        <v>1935</v>
      </c>
      <c r="D268" s="23" t="s">
        <v>1345</v>
      </c>
      <c r="E268" s="23">
        <v>540000</v>
      </c>
      <c r="F268" s="669"/>
      <c r="G268" s="669"/>
      <c r="H268" s="23">
        <f aca="true" t="shared" si="8" ref="H268:H273">G268+E268</f>
        <v>540000</v>
      </c>
      <c r="I268" s="656"/>
      <c r="J268" s="383"/>
    </row>
    <row r="269" spans="1:10" ht="19.5" customHeight="1">
      <c r="A269" s="23">
        <v>50</v>
      </c>
      <c r="B269" s="23" t="s">
        <v>887</v>
      </c>
      <c r="C269" s="427">
        <v>1956</v>
      </c>
      <c r="D269" s="23" t="s">
        <v>1345</v>
      </c>
      <c r="E269" s="23">
        <v>540000</v>
      </c>
      <c r="F269" s="669"/>
      <c r="G269" s="669"/>
      <c r="H269" s="23">
        <f t="shared" si="8"/>
        <v>540000</v>
      </c>
      <c r="I269" s="656"/>
      <c r="J269" s="383"/>
    </row>
    <row r="270" spans="1:10" ht="19.5" customHeight="1">
      <c r="A270" s="23">
        <v>51</v>
      </c>
      <c r="B270" s="23" t="s">
        <v>1332</v>
      </c>
      <c r="C270" s="427">
        <v>1954</v>
      </c>
      <c r="D270" s="23" t="s">
        <v>1221</v>
      </c>
      <c r="E270" s="23">
        <v>540000</v>
      </c>
      <c r="F270" s="669"/>
      <c r="G270" s="669"/>
      <c r="H270" s="23">
        <f t="shared" si="8"/>
        <v>540000</v>
      </c>
      <c r="I270" s="656"/>
      <c r="J270" s="383"/>
    </row>
    <row r="271" spans="1:10" ht="19.5" customHeight="1">
      <c r="A271" s="363">
        <v>52</v>
      </c>
      <c r="B271" s="363" t="s">
        <v>1759</v>
      </c>
      <c r="C271" s="364">
        <v>1950</v>
      </c>
      <c r="D271" s="363" t="s">
        <v>1336</v>
      </c>
      <c r="E271" s="363">
        <v>540000</v>
      </c>
      <c r="F271" s="967"/>
      <c r="G271" s="967"/>
      <c r="H271" s="363">
        <f t="shared" si="8"/>
        <v>540000</v>
      </c>
      <c r="I271" s="656"/>
      <c r="J271" s="383"/>
    </row>
    <row r="272" spans="1:10" ht="19.5" customHeight="1">
      <c r="A272" s="363">
        <v>53</v>
      </c>
      <c r="B272" s="363" t="s">
        <v>1178</v>
      </c>
      <c r="C272" s="364">
        <v>1944</v>
      </c>
      <c r="D272" s="363" t="s">
        <v>1310</v>
      </c>
      <c r="E272" s="363">
        <v>540000</v>
      </c>
      <c r="F272" s="967"/>
      <c r="G272" s="967"/>
      <c r="H272" s="363">
        <f t="shared" si="8"/>
        <v>540000</v>
      </c>
      <c r="I272" s="656"/>
      <c r="J272" s="383"/>
    </row>
    <row r="273" spans="1:10" ht="19.5" customHeight="1">
      <c r="A273" s="52" t="s">
        <v>1045</v>
      </c>
      <c r="B273" s="52"/>
      <c r="C273" s="657"/>
      <c r="D273" s="52"/>
      <c r="E273" s="52">
        <f>SUM(E220:E272)</f>
        <v>28620000</v>
      </c>
      <c r="F273" s="52"/>
      <c r="G273" s="670">
        <f>SUM(G271:G272)</f>
        <v>0</v>
      </c>
      <c r="H273" s="52">
        <f t="shared" si="8"/>
        <v>28620000</v>
      </c>
      <c r="I273" s="660"/>
      <c r="J273" s="383"/>
    </row>
    <row r="274" spans="1:10" ht="19.5" customHeight="1">
      <c r="A274" s="1161" t="s">
        <v>37</v>
      </c>
      <c r="B274" s="1151"/>
      <c r="C274" s="1151"/>
      <c r="D274" s="1151"/>
      <c r="E274" s="1151"/>
      <c r="F274" s="1151"/>
      <c r="G274" s="1151"/>
      <c r="H274" s="1151"/>
      <c r="I274" s="1151"/>
      <c r="J274" s="1152"/>
    </row>
    <row r="275" spans="1:10" ht="19.5" customHeight="1">
      <c r="A275" s="23">
        <v>1</v>
      </c>
      <c r="B275" s="23" t="s">
        <v>1403</v>
      </c>
      <c r="C275" s="427">
        <v>1956</v>
      </c>
      <c r="D275" s="23" t="s">
        <v>1310</v>
      </c>
      <c r="E275" s="23">
        <v>540000</v>
      </c>
      <c r="F275" s="23"/>
      <c r="G275" s="23"/>
      <c r="H275" s="23">
        <f>G275+E275</f>
        <v>540000</v>
      </c>
      <c r="I275" s="74"/>
      <c r="J275" s="383"/>
    </row>
    <row r="276" spans="1:10" ht="19.5" customHeight="1">
      <c r="A276" s="23">
        <v>2</v>
      </c>
      <c r="B276" s="23" t="s">
        <v>1404</v>
      </c>
      <c r="C276" s="427">
        <v>1979</v>
      </c>
      <c r="D276" s="23" t="s">
        <v>1310</v>
      </c>
      <c r="E276" s="23">
        <v>540000</v>
      </c>
      <c r="F276" s="23"/>
      <c r="G276" s="23"/>
      <c r="H276" s="23">
        <f aca="true" t="shared" si="9" ref="H276:H297">G276+E276</f>
        <v>540000</v>
      </c>
      <c r="I276" s="74"/>
      <c r="J276" s="383"/>
    </row>
    <row r="277" spans="1:10" ht="19.5" customHeight="1">
      <c r="A277" s="23">
        <v>3</v>
      </c>
      <c r="B277" s="23" t="s">
        <v>1405</v>
      </c>
      <c r="C277" s="427">
        <v>1956</v>
      </c>
      <c r="D277" s="23" t="s">
        <v>1310</v>
      </c>
      <c r="E277" s="23">
        <v>540000</v>
      </c>
      <c r="F277" s="23"/>
      <c r="G277" s="23"/>
      <c r="H277" s="23">
        <f t="shared" si="9"/>
        <v>540000</v>
      </c>
      <c r="I277" s="74"/>
      <c r="J277" s="383"/>
    </row>
    <row r="278" spans="1:10" ht="19.5" customHeight="1">
      <c r="A278" s="23">
        <v>4</v>
      </c>
      <c r="B278" s="23" t="s">
        <v>1406</v>
      </c>
      <c r="C278" s="427">
        <v>1985</v>
      </c>
      <c r="D278" s="23" t="s">
        <v>1314</v>
      </c>
      <c r="E278" s="23">
        <v>540000</v>
      </c>
      <c r="F278" s="23"/>
      <c r="G278" s="23"/>
      <c r="H278" s="23">
        <f t="shared" si="9"/>
        <v>540000</v>
      </c>
      <c r="I278" s="74"/>
      <c r="J278" s="383"/>
    </row>
    <row r="279" spans="1:10" ht="19.5" customHeight="1">
      <c r="A279" s="23">
        <v>5</v>
      </c>
      <c r="B279" s="23" t="s">
        <v>1407</v>
      </c>
      <c r="C279" s="427">
        <v>1986</v>
      </c>
      <c r="D279" s="23" t="s">
        <v>1314</v>
      </c>
      <c r="E279" s="23">
        <v>540000</v>
      </c>
      <c r="F279" s="23"/>
      <c r="G279" s="23"/>
      <c r="H279" s="23">
        <f t="shared" si="9"/>
        <v>540000</v>
      </c>
      <c r="I279" s="74"/>
      <c r="J279" s="383"/>
    </row>
    <row r="280" spans="1:10" ht="19.5" customHeight="1">
      <c r="A280" s="23">
        <v>6</v>
      </c>
      <c r="B280" s="23" t="s">
        <v>1408</v>
      </c>
      <c r="C280" s="427">
        <v>1955</v>
      </c>
      <c r="D280" s="23" t="s">
        <v>1169</v>
      </c>
      <c r="E280" s="23">
        <v>540000</v>
      </c>
      <c r="F280" s="23"/>
      <c r="G280" s="23"/>
      <c r="H280" s="23">
        <f t="shared" si="9"/>
        <v>540000</v>
      </c>
      <c r="I280" s="74"/>
      <c r="J280" s="383"/>
    </row>
    <row r="281" spans="1:10" ht="19.5" customHeight="1">
      <c r="A281" s="23">
        <v>7</v>
      </c>
      <c r="B281" s="23" t="s">
        <v>1409</v>
      </c>
      <c r="C281" s="427">
        <v>1961</v>
      </c>
      <c r="D281" s="23" t="s">
        <v>1169</v>
      </c>
      <c r="E281" s="23">
        <v>540000</v>
      </c>
      <c r="F281" s="23"/>
      <c r="G281" s="23"/>
      <c r="H281" s="23">
        <f t="shared" si="9"/>
        <v>540000</v>
      </c>
      <c r="I281" s="74"/>
      <c r="J281" s="383"/>
    </row>
    <row r="282" spans="1:10" ht="19.5" customHeight="1">
      <c r="A282" s="23">
        <v>8</v>
      </c>
      <c r="B282" s="23" t="s">
        <v>1410</v>
      </c>
      <c r="C282" s="427">
        <v>1965</v>
      </c>
      <c r="D282" s="23" t="s">
        <v>1169</v>
      </c>
      <c r="E282" s="23">
        <v>540000</v>
      </c>
      <c r="F282" s="23"/>
      <c r="G282" s="23"/>
      <c r="H282" s="23">
        <f t="shared" si="9"/>
        <v>540000</v>
      </c>
      <c r="I282" s="74"/>
      <c r="J282" s="383"/>
    </row>
    <row r="283" spans="1:10" ht="19.5" customHeight="1">
      <c r="A283" s="23">
        <v>9</v>
      </c>
      <c r="B283" s="23" t="s">
        <v>1412</v>
      </c>
      <c r="C283" s="427">
        <v>1984</v>
      </c>
      <c r="D283" s="23" t="s">
        <v>1278</v>
      </c>
      <c r="E283" s="23">
        <v>540000</v>
      </c>
      <c r="F283" s="23"/>
      <c r="G283" s="23"/>
      <c r="H283" s="23">
        <f t="shared" si="9"/>
        <v>540000</v>
      </c>
      <c r="I283" s="74"/>
      <c r="J283" s="383"/>
    </row>
    <row r="284" spans="1:10" ht="19.5" customHeight="1">
      <c r="A284" s="23">
        <v>10</v>
      </c>
      <c r="B284" s="23" t="s">
        <v>1413</v>
      </c>
      <c r="C284" s="427">
        <v>1971</v>
      </c>
      <c r="D284" s="23" t="s">
        <v>1170</v>
      </c>
      <c r="E284" s="23">
        <v>540000</v>
      </c>
      <c r="F284" s="23"/>
      <c r="G284" s="23"/>
      <c r="H284" s="23">
        <f t="shared" si="9"/>
        <v>540000</v>
      </c>
      <c r="I284" s="74"/>
      <c r="J284" s="383"/>
    </row>
    <row r="285" spans="1:10" ht="19.5" customHeight="1">
      <c r="A285" s="23">
        <v>11</v>
      </c>
      <c r="B285" s="23" t="s">
        <v>1414</v>
      </c>
      <c r="C285" s="427">
        <v>1965</v>
      </c>
      <c r="D285" s="23" t="s">
        <v>1170</v>
      </c>
      <c r="E285" s="23">
        <v>540000</v>
      </c>
      <c r="F285" s="23"/>
      <c r="G285" s="23"/>
      <c r="H285" s="23">
        <f t="shared" si="9"/>
        <v>540000</v>
      </c>
      <c r="I285" s="74"/>
      <c r="J285" s="383"/>
    </row>
    <row r="286" spans="1:10" ht="19.5" customHeight="1">
      <c r="A286" s="23">
        <v>12</v>
      </c>
      <c r="B286" s="23" t="s">
        <v>1211</v>
      </c>
      <c r="C286" s="427">
        <v>1982</v>
      </c>
      <c r="D286" s="23" t="s">
        <v>1221</v>
      </c>
      <c r="E286" s="23">
        <v>540000</v>
      </c>
      <c r="F286" s="23"/>
      <c r="G286" s="23"/>
      <c r="H286" s="23">
        <f t="shared" si="9"/>
        <v>540000</v>
      </c>
      <c r="I286" s="74"/>
      <c r="J286" s="383"/>
    </row>
    <row r="287" spans="1:10" ht="19.5" customHeight="1">
      <c r="A287" s="23">
        <v>13</v>
      </c>
      <c r="B287" s="23" t="s">
        <v>1415</v>
      </c>
      <c r="C287" s="427">
        <v>1984</v>
      </c>
      <c r="D287" s="23" t="s">
        <v>1221</v>
      </c>
      <c r="E287" s="23">
        <v>540000</v>
      </c>
      <c r="F287" s="23"/>
      <c r="G287" s="23"/>
      <c r="H287" s="23">
        <f t="shared" si="9"/>
        <v>540000</v>
      </c>
      <c r="I287" s="74"/>
      <c r="J287" s="383"/>
    </row>
    <row r="288" spans="1:10" ht="19.5" customHeight="1">
      <c r="A288" s="23">
        <v>14</v>
      </c>
      <c r="B288" s="23" t="s">
        <v>1416</v>
      </c>
      <c r="C288" s="427">
        <v>1972</v>
      </c>
      <c r="D288" s="23" t="s">
        <v>1221</v>
      </c>
      <c r="E288" s="23">
        <v>540000</v>
      </c>
      <c r="F288" s="23"/>
      <c r="G288" s="23"/>
      <c r="H288" s="23">
        <f t="shared" si="9"/>
        <v>540000</v>
      </c>
      <c r="I288" s="74"/>
      <c r="J288" s="383"/>
    </row>
    <row r="289" spans="1:10" ht="19.5" customHeight="1">
      <c r="A289" s="23">
        <v>15</v>
      </c>
      <c r="B289" s="23" t="s">
        <v>1419</v>
      </c>
      <c r="C289" s="427">
        <v>1994</v>
      </c>
      <c r="D289" s="23" t="s">
        <v>1336</v>
      </c>
      <c r="E289" s="23">
        <v>540000</v>
      </c>
      <c r="F289" s="23"/>
      <c r="G289" s="23"/>
      <c r="H289" s="23">
        <f t="shared" si="9"/>
        <v>540000</v>
      </c>
      <c r="I289" s="74"/>
      <c r="J289" s="383"/>
    </row>
    <row r="290" spans="1:10" ht="19.5" customHeight="1">
      <c r="A290" s="23">
        <v>16</v>
      </c>
      <c r="B290" s="23" t="s">
        <v>1420</v>
      </c>
      <c r="C290" s="427">
        <v>1984</v>
      </c>
      <c r="D290" s="23" t="s">
        <v>1336</v>
      </c>
      <c r="E290" s="23">
        <v>540000</v>
      </c>
      <c r="F290" s="23"/>
      <c r="G290" s="23"/>
      <c r="H290" s="23">
        <f t="shared" si="9"/>
        <v>540000</v>
      </c>
      <c r="I290" s="74"/>
      <c r="J290" s="383"/>
    </row>
    <row r="291" spans="1:10" ht="19.5" customHeight="1">
      <c r="A291" s="23">
        <v>17</v>
      </c>
      <c r="B291" s="23" t="s">
        <v>1422</v>
      </c>
      <c r="C291" s="427">
        <v>1993</v>
      </c>
      <c r="D291" s="23" t="s">
        <v>1336</v>
      </c>
      <c r="E291" s="23">
        <v>540000</v>
      </c>
      <c r="F291" s="23"/>
      <c r="G291" s="23"/>
      <c r="H291" s="23">
        <f t="shared" si="9"/>
        <v>540000</v>
      </c>
      <c r="I291" s="74"/>
      <c r="J291" s="383"/>
    </row>
    <row r="292" spans="1:10" ht="19.5" customHeight="1">
      <c r="A292" s="23">
        <v>18</v>
      </c>
      <c r="B292" s="23" t="s">
        <v>1423</v>
      </c>
      <c r="C292" s="427">
        <v>1976</v>
      </c>
      <c r="D292" s="23" t="s">
        <v>1345</v>
      </c>
      <c r="E292" s="23">
        <v>540000</v>
      </c>
      <c r="F292" s="23"/>
      <c r="G292" s="23"/>
      <c r="H292" s="23">
        <f t="shared" si="9"/>
        <v>540000</v>
      </c>
      <c r="I292" s="74"/>
      <c r="J292" s="383"/>
    </row>
    <row r="293" spans="1:10" ht="19.5" customHeight="1">
      <c r="A293" s="23">
        <v>19</v>
      </c>
      <c r="B293" s="23" t="s">
        <v>1424</v>
      </c>
      <c r="C293" s="427">
        <v>1973</v>
      </c>
      <c r="D293" s="23" t="s">
        <v>1345</v>
      </c>
      <c r="E293" s="23">
        <v>540000</v>
      </c>
      <c r="F293" s="23"/>
      <c r="G293" s="23"/>
      <c r="H293" s="23">
        <f t="shared" si="9"/>
        <v>540000</v>
      </c>
      <c r="I293" s="74"/>
      <c r="J293" s="383"/>
    </row>
    <row r="294" spans="1:10" ht="19.5" customHeight="1">
      <c r="A294" s="23">
        <v>20</v>
      </c>
      <c r="B294" s="23" t="s">
        <v>1425</v>
      </c>
      <c r="C294" s="427">
        <v>1971</v>
      </c>
      <c r="D294" s="23" t="s">
        <v>1348</v>
      </c>
      <c r="E294" s="23">
        <v>540000</v>
      </c>
      <c r="F294" s="23"/>
      <c r="G294" s="23"/>
      <c r="H294" s="23">
        <f t="shared" si="9"/>
        <v>540000</v>
      </c>
      <c r="I294" s="74"/>
      <c r="J294" s="383"/>
    </row>
    <row r="295" spans="1:10" ht="19.5" customHeight="1">
      <c r="A295" s="23">
        <v>21</v>
      </c>
      <c r="B295" s="23" t="s">
        <v>2504</v>
      </c>
      <c r="C295" s="427">
        <v>1981</v>
      </c>
      <c r="D295" s="23" t="s">
        <v>1157</v>
      </c>
      <c r="E295" s="23">
        <v>540000</v>
      </c>
      <c r="F295" s="23"/>
      <c r="G295" s="23"/>
      <c r="H295" s="23">
        <f t="shared" si="9"/>
        <v>540000</v>
      </c>
      <c r="I295" s="74"/>
      <c r="J295" s="383"/>
    </row>
    <row r="296" spans="1:10" ht="19.5" customHeight="1">
      <c r="A296" s="23">
        <v>22</v>
      </c>
      <c r="B296" s="23" t="s">
        <v>1964</v>
      </c>
      <c r="C296" s="427">
        <v>1998</v>
      </c>
      <c r="D296" s="23" t="s">
        <v>1716</v>
      </c>
      <c r="E296" s="23">
        <v>540000</v>
      </c>
      <c r="F296" s="23"/>
      <c r="G296" s="23"/>
      <c r="H296" s="23">
        <f t="shared" si="9"/>
        <v>540000</v>
      </c>
      <c r="I296" s="74"/>
      <c r="J296" s="383"/>
    </row>
    <row r="297" spans="1:10" ht="19.5" customHeight="1">
      <c r="A297" s="23">
        <v>23</v>
      </c>
      <c r="B297" s="23" t="s">
        <v>1441</v>
      </c>
      <c r="C297" s="427">
        <v>1999</v>
      </c>
      <c r="D297" s="23" t="s">
        <v>1348</v>
      </c>
      <c r="E297" s="23">
        <v>540000</v>
      </c>
      <c r="F297" s="23"/>
      <c r="G297" s="23"/>
      <c r="H297" s="23">
        <f t="shared" si="9"/>
        <v>540000</v>
      </c>
      <c r="I297" s="74"/>
      <c r="J297" s="383"/>
    </row>
    <row r="298" spans="1:10" ht="19.5" customHeight="1">
      <c r="A298" s="23">
        <v>24</v>
      </c>
      <c r="B298" s="23" t="s">
        <v>1428</v>
      </c>
      <c r="C298" s="427">
        <v>1987</v>
      </c>
      <c r="D298" s="23" t="s">
        <v>1310</v>
      </c>
      <c r="E298" s="23">
        <v>540000</v>
      </c>
      <c r="F298" s="23"/>
      <c r="G298" s="23"/>
      <c r="H298" s="23">
        <v>540000</v>
      </c>
      <c r="I298" s="74"/>
      <c r="J298" s="383" t="s">
        <v>825</v>
      </c>
    </row>
    <row r="299" spans="1:10" ht="19.5" customHeight="1">
      <c r="A299" s="23">
        <v>25</v>
      </c>
      <c r="B299" s="23" t="s">
        <v>1429</v>
      </c>
      <c r="C299" s="427">
        <v>1968</v>
      </c>
      <c r="D299" s="23" t="s">
        <v>1310</v>
      </c>
      <c r="E299" s="23">
        <v>540000</v>
      </c>
      <c r="F299" s="23"/>
      <c r="G299" s="23"/>
      <c r="H299" s="23">
        <v>540000</v>
      </c>
      <c r="I299" s="74"/>
      <c r="J299" s="383" t="s">
        <v>825</v>
      </c>
    </row>
    <row r="300" spans="1:10" ht="19.5" customHeight="1">
      <c r="A300" s="23">
        <v>26</v>
      </c>
      <c r="B300" s="23" t="s">
        <v>1430</v>
      </c>
      <c r="C300" s="427">
        <v>1986</v>
      </c>
      <c r="D300" s="23" t="s">
        <v>1314</v>
      </c>
      <c r="E300" s="23">
        <v>540000</v>
      </c>
      <c r="F300" s="23"/>
      <c r="G300" s="23"/>
      <c r="H300" s="23">
        <v>540000</v>
      </c>
      <c r="I300" s="74"/>
      <c r="J300" s="383" t="s">
        <v>825</v>
      </c>
    </row>
    <row r="301" spans="1:10" ht="19.5" customHeight="1">
      <c r="A301" s="23">
        <v>27</v>
      </c>
      <c r="B301" s="23" t="s">
        <v>1431</v>
      </c>
      <c r="C301" s="427">
        <v>1986</v>
      </c>
      <c r="D301" s="23" t="s">
        <v>1169</v>
      </c>
      <c r="E301" s="23">
        <v>540000</v>
      </c>
      <c r="F301" s="23"/>
      <c r="G301" s="23"/>
      <c r="H301" s="23">
        <v>540000</v>
      </c>
      <c r="I301" s="74"/>
      <c r="J301" s="383" t="s">
        <v>825</v>
      </c>
    </row>
    <row r="302" spans="1:10" ht="19.5" customHeight="1">
      <c r="A302" s="23">
        <v>28</v>
      </c>
      <c r="B302" s="23" t="s">
        <v>1432</v>
      </c>
      <c r="C302" s="427">
        <v>1970</v>
      </c>
      <c r="D302" s="23" t="s">
        <v>1278</v>
      </c>
      <c r="E302" s="23">
        <v>540000</v>
      </c>
      <c r="F302" s="23"/>
      <c r="G302" s="23"/>
      <c r="H302" s="23">
        <v>540000</v>
      </c>
      <c r="I302" s="74"/>
      <c r="J302" s="383" t="s">
        <v>825</v>
      </c>
    </row>
    <row r="303" spans="1:10" ht="19.5" customHeight="1">
      <c r="A303" s="23">
        <v>29</v>
      </c>
      <c r="B303" s="23" t="s">
        <v>1433</v>
      </c>
      <c r="C303" s="427">
        <v>1970</v>
      </c>
      <c r="D303" s="23" t="s">
        <v>1170</v>
      </c>
      <c r="E303" s="23">
        <v>540000</v>
      </c>
      <c r="F303" s="23"/>
      <c r="G303" s="23"/>
      <c r="H303" s="23">
        <v>540000</v>
      </c>
      <c r="I303" s="74"/>
      <c r="J303" s="383" t="s">
        <v>825</v>
      </c>
    </row>
    <row r="304" spans="1:10" ht="19.5" customHeight="1">
      <c r="A304" s="23">
        <v>30</v>
      </c>
      <c r="B304" s="23" t="s">
        <v>1214</v>
      </c>
      <c r="C304" s="427">
        <v>1974</v>
      </c>
      <c r="D304" s="23" t="s">
        <v>1170</v>
      </c>
      <c r="E304" s="23">
        <v>540000</v>
      </c>
      <c r="F304" s="23"/>
      <c r="G304" s="23"/>
      <c r="H304" s="23">
        <v>540000</v>
      </c>
      <c r="I304" s="74"/>
      <c r="J304" s="383" t="s">
        <v>825</v>
      </c>
    </row>
    <row r="305" spans="1:10" ht="19.5" customHeight="1">
      <c r="A305" s="23">
        <v>31</v>
      </c>
      <c r="B305" s="23" t="s">
        <v>1434</v>
      </c>
      <c r="C305" s="427">
        <v>1984</v>
      </c>
      <c r="D305" s="23" t="s">
        <v>1170</v>
      </c>
      <c r="E305" s="23">
        <v>540000</v>
      </c>
      <c r="F305" s="23"/>
      <c r="G305" s="23"/>
      <c r="H305" s="23">
        <v>540000</v>
      </c>
      <c r="I305" s="74"/>
      <c r="J305" s="383" t="s">
        <v>825</v>
      </c>
    </row>
    <row r="306" spans="1:10" ht="19.5" customHeight="1">
      <c r="A306" s="23">
        <v>32</v>
      </c>
      <c r="B306" s="23" t="s">
        <v>1435</v>
      </c>
      <c r="C306" s="427">
        <v>1965</v>
      </c>
      <c r="D306" s="23" t="s">
        <v>1348</v>
      </c>
      <c r="E306" s="23">
        <v>540000</v>
      </c>
      <c r="F306" s="23"/>
      <c r="G306" s="23"/>
      <c r="H306" s="23">
        <v>540000</v>
      </c>
      <c r="I306" s="74"/>
      <c r="J306" s="383" t="s">
        <v>825</v>
      </c>
    </row>
    <row r="307" spans="1:10" ht="19.5" customHeight="1">
      <c r="A307" s="23">
        <v>33</v>
      </c>
      <c r="B307" s="23" t="s">
        <v>1417</v>
      </c>
      <c r="C307" s="427">
        <v>1977</v>
      </c>
      <c r="D307" s="23" t="s">
        <v>1221</v>
      </c>
      <c r="E307" s="23">
        <v>540000</v>
      </c>
      <c r="F307" s="23"/>
      <c r="G307" s="23"/>
      <c r="H307" s="23">
        <f>SUM(E307:G307)</f>
        <v>540000</v>
      </c>
      <c r="I307" s="74"/>
      <c r="J307" s="383" t="s">
        <v>825</v>
      </c>
    </row>
    <row r="308" spans="1:10" ht="19.5" customHeight="1">
      <c r="A308" s="23">
        <v>34</v>
      </c>
      <c r="B308" s="23" t="s">
        <v>1418</v>
      </c>
      <c r="C308" s="427">
        <v>1974</v>
      </c>
      <c r="D308" s="23" t="s">
        <v>1221</v>
      </c>
      <c r="E308" s="23">
        <v>540000</v>
      </c>
      <c r="F308" s="23"/>
      <c r="G308" s="23"/>
      <c r="H308" s="23">
        <f aca="true" t="shared" si="10" ref="H308:H313">SUM(E308:G308)</f>
        <v>540000</v>
      </c>
      <c r="I308" s="74"/>
      <c r="J308" s="383" t="s">
        <v>825</v>
      </c>
    </row>
    <row r="309" spans="1:10" ht="19.5" customHeight="1">
      <c r="A309" s="23">
        <v>35</v>
      </c>
      <c r="B309" s="23" t="s">
        <v>1212</v>
      </c>
      <c r="C309" s="427">
        <v>1976</v>
      </c>
      <c r="D309" s="23" t="s">
        <v>1221</v>
      </c>
      <c r="E309" s="23">
        <v>540000</v>
      </c>
      <c r="F309" s="23"/>
      <c r="G309" s="23"/>
      <c r="H309" s="23">
        <f t="shared" si="10"/>
        <v>540000</v>
      </c>
      <c r="I309" s="74"/>
      <c r="J309" s="383" t="s">
        <v>825</v>
      </c>
    </row>
    <row r="310" spans="1:10" ht="19.5" customHeight="1">
      <c r="A310" s="23">
        <v>36</v>
      </c>
      <c r="B310" s="23" t="s">
        <v>1421</v>
      </c>
      <c r="C310" s="427">
        <v>1981</v>
      </c>
      <c r="D310" s="23" t="s">
        <v>1336</v>
      </c>
      <c r="E310" s="23">
        <v>540000</v>
      </c>
      <c r="F310" s="23"/>
      <c r="G310" s="23"/>
      <c r="H310" s="23">
        <f t="shared" si="10"/>
        <v>540000</v>
      </c>
      <c r="I310" s="74"/>
      <c r="J310" s="383" t="s">
        <v>825</v>
      </c>
    </row>
    <row r="311" spans="1:10" ht="19.5" customHeight="1">
      <c r="A311" s="23">
        <v>37</v>
      </c>
      <c r="B311" s="23" t="s">
        <v>1213</v>
      </c>
      <c r="C311" s="427">
        <v>1970</v>
      </c>
      <c r="D311" s="23" t="s">
        <v>1336</v>
      </c>
      <c r="E311" s="23">
        <v>540000</v>
      </c>
      <c r="F311" s="23"/>
      <c r="G311" s="23"/>
      <c r="H311" s="23">
        <f t="shared" si="10"/>
        <v>540000</v>
      </c>
      <c r="I311" s="74"/>
      <c r="J311" s="383" t="s">
        <v>825</v>
      </c>
    </row>
    <row r="312" spans="1:10" ht="19.5" customHeight="1">
      <c r="A312" s="23">
        <v>38</v>
      </c>
      <c r="B312" s="23" t="s">
        <v>1426</v>
      </c>
      <c r="C312" s="427">
        <v>1980</v>
      </c>
      <c r="D312" s="23" t="s">
        <v>1427</v>
      </c>
      <c r="E312" s="23">
        <v>540000</v>
      </c>
      <c r="F312" s="23"/>
      <c r="G312" s="23"/>
      <c r="H312" s="23">
        <f t="shared" si="10"/>
        <v>540000</v>
      </c>
      <c r="I312" s="74"/>
      <c r="J312" s="383" t="s">
        <v>825</v>
      </c>
    </row>
    <row r="313" spans="1:10" ht="19.5" customHeight="1">
      <c r="A313" s="23">
        <v>39</v>
      </c>
      <c r="B313" s="23" t="s">
        <v>1411</v>
      </c>
      <c r="C313" s="427">
        <v>1995</v>
      </c>
      <c r="D313" s="23" t="s">
        <v>1278</v>
      </c>
      <c r="E313" s="23">
        <v>540000</v>
      </c>
      <c r="F313" s="23"/>
      <c r="G313" s="23"/>
      <c r="H313" s="23">
        <f t="shared" si="10"/>
        <v>540000</v>
      </c>
      <c r="I313" s="74"/>
      <c r="J313" s="383" t="s">
        <v>825</v>
      </c>
    </row>
    <row r="314" spans="1:10" ht="19.5" customHeight="1">
      <c r="A314" s="52" t="s">
        <v>1045</v>
      </c>
      <c r="B314" s="52"/>
      <c r="C314" s="427"/>
      <c r="D314" s="52"/>
      <c r="E314" s="52">
        <f>SUM(E275:E313)</f>
        <v>21060000</v>
      </c>
      <c r="F314" s="52"/>
      <c r="G314" s="52"/>
      <c r="H314" s="52">
        <f>G314+E314</f>
        <v>21060000</v>
      </c>
      <c r="I314" s="74"/>
      <c r="J314" s="383"/>
    </row>
    <row r="315" spans="1:10" ht="19.5" customHeight="1">
      <c r="A315" s="1161" t="s">
        <v>38</v>
      </c>
      <c r="B315" s="1151"/>
      <c r="C315" s="1151"/>
      <c r="D315" s="1151"/>
      <c r="E315" s="1151"/>
      <c r="F315" s="1151"/>
      <c r="G315" s="1151"/>
      <c r="H315" s="1151"/>
      <c r="I315" s="1151"/>
      <c r="J315" s="1152"/>
    </row>
    <row r="316" spans="1:10" ht="19.5" customHeight="1">
      <c r="A316" s="23">
        <v>1</v>
      </c>
      <c r="B316" s="23" t="s">
        <v>1216</v>
      </c>
      <c r="C316" s="427">
        <v>2012</v>
      </c>
      <c r="D316" s="23" t="s">
        <v>1437</v>
      </c>
      <c r="E316" s="23">
        <v>675000</v>
      </c>
      <c r="F316" s="23"/>
      <c r="G316" s="23"/>
      <c r="H316" s="23">
        <f>E316+G316</f>
        <v>675000</v>
      </c>
      <c r="I316" s="74"/>
      <c r="J316" s="383"/>
    </row>
    <row r="317" spans="1:10" ht="19.5" customHeight="1">
      <c r="A317" s="23">
        <v>2</v>
      </c>
      <c r="B317" s="23" t="s">
        <v>1436</v>
      </c>
      <c r="C317" s="427">
        <v>2004</v>
      </c>
      <c r="D317" s="23" t="s">
        <v>1437</v>
      </c>
      <c r="E317" s="23">
        <v>675000</v>
      </c>
      <c r="F317" s="23"/>
      <c r="G317" s="23"/>
      <c r="H317" s="23">
        <f>E317+G317</f>
        <v>675000</v>
      </c>
      <c r="I317" s="74"/>
      <c r="J317" s="383"/>
    </row>
    <row r="318" spans="1:10" ht="19.5" customHeight="1">
      <c r="A318" s="23">
        <v>3</v>
      </c>
      <c r="B318" s="23" t="s">
        <v>1438</v>
      </c>
      <c r="C318" s="427">
        <v>2009</v>
      </c>
      <c r="D318" s="23" t="s">
        <v>1439</v>
      </c>
      <c r="E318" s="23">
        <v>675000</v>
      </c>
      <c r="F318" s="23"/>
      <c r="G318" s="23"/>
      <c r="H318" s="23">
        <f>E318+G318</f>
        <v>675000</v>
      </c>
      <c r="I318" s="74"/>
      <c r="J318" s="383"/>
    </row>
    <row r="319" spans="1:10" ht="19.5" customHeight="1">
      <c r="A319" s="23">
        <v>4</v>
      </c>
      <c r="B319" s="23" t="s">
        <v>2365</v>
      </c>
      <c r="C319" s="427">
        <v>2014</v>
      </c>
      <c r="D319" s="23" t="s">
        <v>2366</v>
      </c>
      <c r="E319" s="23">
        <v>675000</v>
      </c>
      <c r="F319" s="23"/>
      <c r="G319" s="23"/>
      <c r="H319" s="23">
        <f>E319+G319</f>
        <v>675000</v>
      </c>
      <c r="I319" s="74"/>
      <c r="J319" s="383"/>
    </row>
    <row r="320" spans="1:10" ht="19.5" customHeight="1">
      <c r="A320" s="23">
        <v>5</v>
      </c>
      <c r="B320" s="23" t="s">
        <v>1442</v>
      </c>
      <c r="C320" s="427">
        <v>2011</v>
      </c>
      <c r="D320" s="23" t="s">
        <v>1310</v>
      </c>
      <c r="E320" s="23">
        <v>675000</v>
      </c>
      <c r="F320" s="23"/>
      <c r="G320" s="23"/>
      <c r="H320" s="23">
        <v>675000</v>
      </c>
      <c r="I320" s="74"/>
      <c r="J320" s="383" t="s">
        <v>825</v>
      </c>
    </row>
    <row r="321" spans="1:10" ht="19.5" customHeight="1">
      <c r="A321" s="23">
        <v>6</v>
      </c>
      <c r="B321" s="23" t="s">
        <v>334</v>
      </c>
      <c r="C321" s="427">
        <v>2014</v>
      </c>
      <c r="D321" s="23" t="s">
        <v>1310</v>
      </c>
      <c r="E321" s="23">
        <v>675000</v>
      </c>
      <c r="F321" s="23"/>
      <c r="G321" s="23"/>
      <c r="H321" s="23">
        <f>SUM(E321:G321)</f>
        <v>675000</v>
      </c>
      <c r="I321" s="74"/>
      <c r="J321" s="383" t="s">
        <v>825</v>
      </c>
    </row>
    <row r="322" spans="1:10" ht="19.5" customHeight="1">
      <c r="A322" s="23">
        <v>7</v>
      </c>
      <c r="B322" s="23" t="s">
        <v>1215</v>
      </c>
      <c r="C322" s="427">
        <v>2008</v>
      </c>
      <c r="D322" s="23" t="s">
        <v>1169</v>
      </c>
      <c r="E322" s="23">
        <v>675000</v>
      </c>
      <c r="F322" s="23"/>
      <c r="G322" s="23"/>
      <c r="H322" s="23">
        <f>SUM(E322:G322)</f>
        <v>675000</v>
      </c>
      <c r="I322" s="74"/>
      <c r="J322" s="383" t="s">
        <v>825</v>
      </c>
    </row>
    <row r="323" spans="1:10" ht="19.5" customHeight="1">
      <c r="A323" s="23">
        <v>8</v>
      </c>
      <c r="B323" s="23" t="s">
        <v>1440</v>
      </c>
      <c r="C323" s="427">
        <v>2007</v>
      </c>
      <c r="D323" s="23" t="s">
        <v>1345</v>
      </c>
      <c r="E323" s="23">
        <v>675000</v>
      </c>
      <c r="F323" s="23"/>
      <c r="G323" s="23"/>
      <c r="H323" s="23">
        <f>SUM(E323:G323)</f>
        <v>675000</v>
      </c>
      <c r="I323" s="74"/>
      <c r="J323" s="383" t="s">
        <v>825</v>
      </c>
    </row>
    <row r="324" spans="1:10" ht="19.5" customHeight="1">
      <c r="A324" s="52" t="s">
        <v>1045</v>
      </c>
      <c r="B324" s="52"/>
      <c r="C324" s="657"/>
      <c r="D324" s="52"/>
      <c r="E324" s="52">
        <f>SUM(E316:E323)</f>
        <v>5400000</v>
      </c>
      <c r="F324" s="52"/>
      <c r="G324" s="52"/>
      <c r="H324" s="52">
        <f>G324+E324</f>
        <v>5400000</v>
      </c>
      <c r="I324" s="660"/>
      <c r="J324" s="648"/>
    </row>
    <row r="325" spans="1:10" ht="19.5" customHeight="1">
      <c r="A325" s="1161" t="s">
        <v>39</v>
      </c>
      <c r="B325" s="1151"/>
      <c r="C325" s="1151"/>
      <c r="D325" s="1151"/>
      <c r="E325" s="1151"/>
      <c r="F325" s="1151"/>
      <c r="G325" s="1151"/>
      <c r="H325" s="1151"/>
      <c r="I325" s="1151"/>
      <c r="J325" s="1152"/>
    </row>
    <row r="326" spans="1:10" ht="19.5" customHeight="1">
      <c r="A326" s="23">
        <v>1</v>
      </c>
      <c r="B326" s="23" t="s">
        <v>1443</v>
      </c>
      <c r="C326" s="427">
        <v>1947</v>
      </c>
      <c r="D326" s="23" t="s">
        <v>1444</v>
      </c>
      <c r="E326" s="23">
        <v>675000</v>
      </c>
      <c r="F326" s="23"/>
      <c r="G326" s="23"/>
      <c r="H326" s="23">
        <f>E326+G326</f>
        <v>675000</v>
      </c>
      <c r="I326" s="74"/>
      <c r="J326" s="383"/>
    </row>
    <row r="327" spans="1:10" ht="19.5" customHeight="1">
      <c r="A327" s="23">
        <v>2</v>
      </c>
      <c r="B327" s="23" t="s">
        <v>1460</v>
      </c>
      <c r="C327" s="427">
        <v>1935</v>
      </c>
      <c r="D327" s="23" t="s">
        <v>1322</v>
      </c>
      <c r="E327" s="23">
        <v>675000</v>
      </c>
      <c r="F327" s="23"/>
      <c r="G327" s="23"/>
      <c r="H327" s="23">
        <v>675000</v>
      </c>
      <c r="I327" s="74"/>
      <c r="J327" s="383" t="s">
        <v>825</v>
      </c>
    </row>
    <row r="328" spans="1:10" ht="19.5" customHeight="1">
      <c r="A328" s="23">
        <v>3</v>
      </c>
      <c r="B328" s="23" t="s">
        <v>2368</v>
      </c>
      <c r="C328" s="427">
        <v>1948</v>
      </c>
      <c r="D328" s="23" t="s">
        <v>1157</v>
      </c>
      <c r="E328" s="23">
        <v>675000</v>
      </c>
      <c r="F328" s="23"/>
      <c r="G328" s="23"/>
      <c r="H328" s="23">
        <f>SUM(E328:G328)</f>
        <v>675000</v>
      </c>
      <c r="I328" s="74"/>
      <c r="J328" s="383" t="s">
        <v>825</v>
      </c>
    </row>
    <row r="329" spans="1:10" ht="19.5" customHeight="1">
      <c r="A329" s="23">
        <v>4</v>
      </c>
      <c r="B329" s="23" t="s">
        <v>1459</v>
      </c>
      <c r="C329" s="427">
        <v>1939</v>
      </c>
      <c r="D329" s="23" t="s">
        <v>1345</v>
      </c>
      <c r="E329" s="23">
        <v>675000</v>
      </c>
      <c r="F329" s="23"/>
      <c r="G329" s="23"/>
      <c r="H329" s="23">
        <f>SUM(E329:G329)</f>
        <v>675000</v>
      </c>
      <c r="I329" s="74"/>
      <c r="J329" s="383" t="s">
        <v>825</v>
      </c>
    </row>
    <row r="330" spans="1:10" ht="19.5" customHeight="1">
      <c r="A330" s="23">
        <v>5</v>
      </c>
      <c r="B330" s="23" t="s">
        <v>1184</v>
      </c>
      <c r="C330" s="427">
        <v>1942</v>
      </c>
      <c r="D330" s="23" t="s">
        <v>1169</v>
      </c>
      <c r="E330" s="23">
        <v>675000</v>
      </c>
      <c r="F330" s="23"/>
      <c r="G330" s="23"/>
      <c r="H330" s="23">
        <f>G330+E330</f>
        <v>675000</v>
      </c>
      <c r="I330" s="74"/>
      <c r="J330" s="383"/>
    </row>
    <row r="331" spans="1:10" ht="19.5" customHeight="1">
      <c r="A331" s="23">
        <v>6</v>
      </c>
      <c r="B331" s="23" t="s">
        <v>1957</v>
      </c>
      <c r="C331" s="427">
        <v>1953</v>
      </c>
      <c r="D331" s="23" t="s">
        <v>1169</v>
      </c>
      <c r="E331" s="23">
        <v>675000</v>
      </c>
      <c r="F331" s="23"/>
      <c r="G331" s="23"/>
      <c r="H331" s="23">
        <f>G331+E331</f>
        <v>675000</v>
      </c>
      <c r="I331" s="74"/>
      <c r="J331" s="383"/>
    </row>
    <row r="332" spans="1:10" ht="19.5" customHeight="1">
      <c r="A332" s="52" t="s">
        <v>1045</v>
      </c>
      <c r="B332" s="52"/>
      <c r="C332" s="657"/>
      <c r="D332" s="52"/>
      <c r="E332" s="52">
        <f>SUM(E326:E331)</f>
        <v>4050000</v>
      </c>
      <c r="F332" s="52"/>
      <c r="G332" s="670"/>
      <c r="H332" s="52">
        <f>G332+E332</f>
        <v>4050000</v>
      </c>
      <c r="I332" s="660"/>
      <c r="J332" s="648"/>
    </row>
    <row r="333" spans="1:10" ht="19.5" customHeight="1">
      <c r="A333" s="52"/>
      <c r="B333" s="1161" t="s">
        <v>40</v>
      </c>
      <c r="C333" s="1151"/>
      <c r="D333" s="1151"/>
      <c r="E333" s="1151"/>
      <c r="F333" s="1151"/>
      <c r="G333" s="1151"/>
      <c r="H333" s="1151"/>
      <c r="I333" s="1151"/>
      <c r="J333" s="1152"/>
    </row>
    <row r="334" spans="1:10" ht="19.5" customHeight="1">
      <c r="A334" s="23">
        <v>1</v>
      </c>
      <c r="B334" s="23" t="s">
        <v>1489</v>
      </c>
      <c r="C334" s="427">
        <v>1981</v>
      </c>
      <c r="D334" s="23" t="s">
        <v>1336</v>
      </c>
      <c r="E334" s="23">
        <v>405000</v>
      </c>
      <c r="F334" s="23"/>
      <c r="G334" s="23"/>
      <c r="H334" s="23">
        <f>E334+G334</f>
        <v>405000</v>
      </c>
      <c r="I334" s="74"/>
      <c r="J334" s="383"/>
    </row>
    <row r="335" spans="1:10" ht="19.5" customHeight="1">
      <c r="A335" s="23">
        <v>2</v>
      </c>
      <c r="B335" s="23" t="s">
        <v>1422</v>
      </c>
      <c r="C335" s="427">
        <v>1993</v>
      </c>
      <c r="D335" s="23" t="s">
        <v>1336</v>
      </c>
      <c r="E335" s="23">
        <v>405000</v>
      </c>
      <c r="F335" s="23"/>
      <c r="G335" s="23"/>
      <c r="H335" s="23">
        <f>E335+G335</f>
        <v>405000</v>
      </c>
      <c r="I335" s="74"/>
      <c r="J335" s="383"/>
    </row>
    <row r="336" spans="1:10" ht="19.5" customHeight="1">
      <c r="A336" s="23">
        <v>3</v>
      </c>
      <c r="B336" s="23" t="s">
        <v>1340</v>
      </c>
      <c r="C336" s="427">
        <v>1988</v>
      </c>
      <c r="D336" s="23" t="s">
        <v>1336</v>
      </c>
      <c r="E336" s="23">
        <v>405000</v>
      </c>
      <c r="F336" s="23"/>
      <c r="G336" s="23"/>
      <c r="H336" s="23">
        <f>E336+G336</f>
        <v>405000</v>
      </c>
      <c r="I336" s="74"/>
      <c r="J336" s="383"/>
    </row>
    <row r="337" spans="1:10" ht="19.5" customHeight="1">
      <c r="A337" s="23">
        <v>4</v>
      </c>
      <c r="B337" s="434" t="s">
        <v>2000</v>
      </c>
      <c r="C337" s="435">
        <v>1995</v>
      </c>
      <c r="D337" s="23" t="s">
        <v>1169</v>
      </c>
      <c r="E337" s="23">
        <v>405000</v>
      </c>
      <c r="G337" s="23"/>
      <c r="H337" s="23">
        <f>E337+G337</f>
        <v>405000</v>
      </c>
      <c r="I337" s="74"/>
      <c r="J337" s="671" t="s">
        <v>2409</v>
      </c>
    </row>
    <row r="338" spans="1:12" ht="19.5" customHeight="1">
      <c r="A338" s="23">
        <v>5</v>
      </c>
      <c r="B338" s="434" t="s">
        <v>1053</v>
      </c>
      <c r="C338" s="435">
        <v>1980</v>
      </c>
      <c r="D338" s="23" t="s">
        <v>1157</v>
      </c>
      <c r="E338" s="23">
        <v>405000</v>
      </c>
      <c r="G338" s="23"/>
      <c r="H338" s="23">
        <f>G338+E338</f>
        <v>405000</v>
      </c>
      <c r="I338" s="74"/>
      <c r="J338" s="671" t="s">
        <v>2408</v>
      </c>
      <c r="L338" s="12" t="s">
        <v>1101</v>
      </c>
    </row>
    <row r="339" spans="1:10" ht="19.5" customHeight="1">
      <c r="A339" s="52" t="s">
        <v>1045</v>
      </c>
      <c r="B339" s="52"/>
      <c r="C339" s="657"/>
      <c r="D339" s="52"/>
      <c r="E339" s="52">
        <f>SUM(E334:E338)</f>
        <v>2025000</v>
      </c>
      <c r="F339" s="52"/>
      <c r="G339" s="52"/>
      <c r="H339" s="52">
        <f>SUM(E339:G339)</f>
        <v>2025000</v>
      </c>
      <c r="I339" s="660"/>
      <c r="J339" s="648"/>
    </row>
    <row r="340" spans="1:10" ht="19.5" customHeight="1">
      <c r="A340" s="1161" t="s">
        <v>41</v>
      </c>
      <c r="B340" s="1151"/>
      <c r="C340" s="1151"/>
      <c r="D340" s="1151"/>
      <c r="E340" s="1151"/>
      <c r="F340" s="1151"/>
      <c r="G340" s="1151"/>
      <c r="H340" s="1151"/>
      <c r="I340" s="1151"/>
      <c r="J340" s="1152"/>
    </row>
    <row r="341" spans="1:10" ht="19.5" customHeight="1">
      <c r="A341" s="23">
        <v>1</v>
      </c>
      <c r="B341" s="23" t="s">
        <v>1490</v>
      </c>
      <c r="C341" s="427">
        <v>1961</v>
      </c>
      <c r="D341" s="23" t="s">
        <v>1310</v>
      </c>
      <c r="E341" s="23">
        <v>270000</v>
      </c>
      <c r="F341" s="23"/>
      <c r="G341" s="23"/>
      <c r="H341" s="23">
        <f>E341+G341</f>
        <v>270000</v>
      </c>
      <c r="I341" s="74"/>
      <c r="J341" s="383"/>
    </row>
    <row r="342" spans="1:10" ht="19.5" customHeight="1">
      <c r="A342" s="23">
        <v>2</v>
      </c>
      <c r="B342" s="23" t="s">
        <v>1491</v>
      </c>
      <c r="C342" s="427">
        <v>1955</v>
      </c>
      <c r="D342" s="23" t="s">
        <v>1310</v>
      </c>
      <c r="E342" s="23">
        <v>270000</v>
      </c>
      <c r="F342" s="23"/>
      <c r="G342" s="23"/>
      <c r="H342" s="23">
        <f aca="true" t="shared" si="11" ref="H342:H390">E342+G342</f>
        <v>270000</v>
      </c>
      <c r="I342" s="74"/>
      <c r="J342" s="383"/>
    </row>
    <row r="343" spans="1:10" ht="19.5" customHeight="1">
      <c r="A343" s="23">
        <v>3</v>
      </c>
      <c r="B343" s="23" t="s">
        <v>1492</v>
      </c>
      <c r="C343" s="427">
        <v>1990</v>
      </c>
      <c r="D343" s="23" t="s">
        <v>1310</v>
      </c>
      <c r="E343" s="23">
        <v>270000</v>
      </c>
      <c r="F343" s="23"/>
      <c r="G343" s="23"/>
      <c r="H343" s="23">
        <f t="shared" si="11"/>
        <v>270000</v>
      </c>
      <c r="I343" s="74"/>
      <c r="J343" s="383"/>
    </row>
    <row r="344" spans="1:10" ht="19.5" customHeight="1">
      <c r="A344" s="23">
        <v>4</v>
      </c>
      <c r="B344" s="23" t="s">
        <v>1493</v>
      </c>
      <c r="C344" s="427">
        <v>1988</v>
      </c>
      <c r="D344" s="23" t="s">
        <v>1310</v>
      </c>
      <c r="E344" s="23">
        <v>270000</v>
      </c>
      <c r="F344" s="23"/>
      <c r="G344" s="23"/>
      <c r="H344" s="23">
        <f t="shared" si="11"/>
        <v>270000</v>
      </c>
      <c r="I344" s="74"/>
      <c r="J344" s="383"/>
    </row>
    <row r="345" spans="1:10" ht="19.5" customHeight="1">
      <c r="A345" s="23">
        <v>5</v>
      </c>
      <c r="B345" s="23" t="s">
        <v>1494</v>
      </c>
      <c r="C345" s="427">
        <v>1971</v>
      </c>
      <c r="D345" s="23" t="s">
        <v>1310</v>
      </c>
      <c r="E345" s="23">
        <v>270000</v>
      </c>
      <c r="F345" s="23"/>
      <c r="G345" s="23"/>
      <c r="H345" s="23">
        <f t="shared" si="11"/>
        <v>270000</v>
      </c>
      <c r="I345" s="74"/>
      <c r="J345" s="383"/>
    </row>
    <row r="346" spans="1:10" ht="19.5" customHeight="1">
      <c r="A346" s="23">
        <v>6</v>
      </c>
      <c r="B346" s="23" t="s">
        <v>1495</v>
      </c>
      <c r="C346" s="427">
        <v>1959</v>
      </c>
      <c r="D346" s="23" t="s">
        <v>1310</v>
      </c>
      <c r="E346" s="23">
        <v>270000</v>
      </c>
      <c r="F346" s="23"/>
      <c r="G346" s="23"/>
      <c r="H346" s="23">
        <f t="shared" si="11"/>
        <v>270000</v>
      </c>
      <c r="I346" s="74"/>
      <c r="J346" s="383"/>
    </row>
    <row r="347" spans="1:10" ht="19.5" customHeight="1">
      <c r="A347" s="23">
        <v>7</v>
      </c>
      <c r="B347" s="23" t="s">
        <v>1217</v>
      </c>
      <c r="C347" s="427">
        <v>1977</v>
      </c>
      <c r="D347" s="23" t="s">
        <v>1310</v>
      </c>
      <c r="E347" s="23">
        <v>270000</v>
      </c>
      <c r="F347" s="23"/>
      <c r="G347" s="23"/>
      <c r="H347" s="23">
        <f t="shared" si="11"/>
        <v>270000</v>
      </c>
      <c r="I347" s="74"/>
      <c r="J347" s="383"/>
    </row>
    <row r="348" spans="1:10" ht="19.5" customHeight="1">
      <c r="A348" s="23">
        <v>8</v>
      </c>
      <c r="B348" s="23" t="s">
        <v>1496</v>
      </c>
      <c r="C348" s="427">
        <v>1952</v>
      </c>
      <c r="D348" s="23" t="s">
        <v>1314</v>
      </c>
      <c r="E348" s="23">
        <v>270000</v>
      </c>
      <c r="F348" s="23"/>
      <c r="G348" s="23"/>
      <c r="H348" s="23">
        <f t="shared" si="11"/>
        <v>270000</v>
      </c>
      <c r="I348" s="74"/>
      <c r="J348" s="383"/>
    </row>
    <row r="349" spans="1:10" ht="19.5" customHeight="1">
      <c r="A349" s="23">
        <v>9</v>
      </c>
      <c r="B349" s="23" t="s">
        <v>1497</v>
      </c>
      <c r="C349" s="427">
        <v>1963</v>
      </c>
      <c r="D349" s="23" t="s">
        <v>1314</v>
      </c>
      <c r="E349" s="23">
        <v>270000</v>
      </c>
      <c r="F349" s="23"/>
      <c r="G349" s="23"/>
      <c r="H349" s="23">
        <f t="shared" si="11"/>
        <v>270000</v>
      </c>
      <c r="I349" s="74"/>
      <c r="J349" s="383"/>
    </row>
    <row r="350" spans="1:10" ht="19.5" customHeight="1">
      <c r="A350" s="23">
        <v>10</v>
      </c>
      <c r="B350" s="23" t="s">
        <v>1498</v>
      </c>
      <c r="C350" s="427">
        <v>1965</v>
      </c>
      <c r="D350" s="23" t="s">
        <v>1314</v>
      </c>
      <c r="E350" s="23">
        <v>270000</v>
      </c>
      <c r="F350" s="23"/>
      <c r="G350" s="23"/>
      <c r="H350" s="23">
        <f t="shared" si="11"/>
        <v>270000</v>
      </c>
      <c r="I350" s="74"/>
      <c r="J350" s="383"/>
    </row>
    <row r="351" spans="1:10" ht="19.5" customHeight="1">
      <c r="A351" s="23">
        <v>11</v>
      </c>
      <c r="B351" s="23" t="s">
        <v>1499</v>
      </c>
      <c r="C351" s="427">
        <v>1959</v>
      </c>
      <c r="D351" s="23" t="s">
        <v>1169</v>
      </c>
      <c r="E351" s="23">
        <v>270000</v>
      </c>
      <c r="F351" s="23"/>
      <c r="G351" s="23"/>
      <c r="H351" s="23">
        <f t="shared" si="11"/>
        <v>270000</v>
      </c>
      <c r="I351" s="74"/>
      <c r="J351" s="383"/>
    </row>
    <row r="352" spans="1:10" ht="19.5" customHeight="1">
      <c r="A352" s="23">
        <v>12</v>
      </c>
      <c r="B352" s="23" t="s">
        <v>1500</v>
      </c>
      <c r="C352" s="427">
        <v>1952</v>
      </c>
      <c r="D352" s="23" t="s">
        <v>1169</v>
      </c>
      <c r="E352" s="23">
        <v>270000</v>
      </c>
      <c r="F352" s="23"/>
      <c r="G352" s="23"/>
      <c r="H352" s="23">
        <f t="shared" si="11"/>
        <v>270000</v>
      </c>
      <c r="I352" s="74"/>
      <c r="J352" s="383"/>
    </row>
    <row r="353" spans="1:10" ht="19.5" customHeight="1">
      <c r="A353" s="23">
        <v>13</v>
      </c>
      <c r="B353" s="23" t="s">
        <v>1501</v>
      </c>
      <c r="C353" s="427">
        <v>1961</v>
      </c>
      <c r="D353" s="23" t="s">
        <v>1169</v>
      </c>
      <c r="E353" s="23">
        <v>270000</v>
      </c>
      <c r="F353" s="23"/>
      <c r="G353" s="23"/>
      <c r="H353" s="23">
        <f t="shared" si="11"/>
        <v>270000</v>
      </c>
      <c r="I353" s="74"/>
      <c r="J353" s="383"/>
    </row>
    <row r="354" spans="1:10" ht="19.5" customHeight="1">
      <c r="A354" s="23">
        <v>14</v>
      </c>
      <c r="B354" s="23" t="s">
        <v>1502</v>
      </c>
      <c r="C354" s="427">
        <v>1978</v>
      </c>
      <c r="D354" s="23" t="s">
        <v>1169</v>
      </c>
      <c r="E354" s="23">
        <v>270000</v>
      </c>
      <c r="F354" s="23"/>
      <c r="G354" s="23"/>
      <c r="H354" s="23">
        <f t="shared" si="11"/>
        <v>270000</v>
      </c>
      <c r="I354" s="74"/>
      <c r="J354" s="383"/>
    </row>
    <row r="355" spans="1:10" ht="19.5" customHeight="1">
      <c r="A355" s="23">
        <v>15</v>
      </c>
      <c r="B355" s="23" t="s">
        <v>1503</v>
      </c>
      <c r="C355" s="427">
        <v>1972</v>
      </c>
      <c r="D355" s="23" t="s">
        <v>1278</v>
      </c>
      <c r="E355" s="23">
        <v>270000</v>
      </c>
      <c r="F355" s="23"/>
      <c r="G355" s="23"/>
      <c r="H355" s="23">
        <f t="shared" si="11"/>
        <v>270000</v>
      </c>
      <c r="I355" s="74"/>
      <c r="J355" s="383"/>
    </row>
    <row r="356" spans="1:10" ht="19.5" customHeight="1">
      <c r="A356" s="23">
        <v>16</v>
      </c>
      <c r="B356" s="23" t="s">
        <v>1504</v>
      </c>
      <c r="C356" s="427">
        <v>1963</v>
      </c>
      <c r="D356" s="23" t="s">
        <v>1278</v>
      </c>
      <c r="E356" s="23">
        <v>270000</v>
      </c>
      <c r="F356" s="23"/>
      <c r="G356" s="23"/>
      <c r="H356" s="23">
        <f t="shared" si="11"/>
        <v>270000</v>
      </c>
      <c r="I356" s="74"/>
      <c r="J356" s="383"/>
    </row>
    <row r="357" spans="1:10" ht="19.5" customHeight="1">
      <c r="A357" s="23">
        <v>17</v>
      </c>
      <c r="B357" s="23" t="s">
        <v>1505</v>
      </c>
      <c r="C357" s="427">
        <v>1956</v>
      </c>
      <c r="D357" s="23" t="s">
        <v>1278</v>
      </c>
      <c r="E357" s="23">
        <v>270000</v>
      </c>
      <c r="F357" s="23"/>
      <c r="G357" s="23"/>
      <c r="H357" s="23">
        <f t="shared" si="11"/>
        <v>270000</v>
      </c>
      <c r="I357" s="74"/>
      <c r="J357" s="383"/>
    </row>
    <row r="358" spans="1:10" ht="19.5" customHeight="1">
      <c r="A358" s="23">
        <v>18</v>
      </c>
      <c r="B358" s="23" t="s">
        <v>1506</v>
      </c>
      <c r="C358" s="427">
        <v>1961</v>
      </c>
      <c r="D358" s="23" t="s">
        <v>1278</v>
      </c>
      <c r="E358" s="23">
        <v>270000</v>
      </c>
      <c r="F358" s="23"/>
      <c r="G358" s="23"/>
      <c r="H358" s="23">
        <f t="shared" si="11"/>
        <v>270000</v>
      </c>
      <c r="I358" s="74"/>
      <c r="J358" s="383"/>
    </row>
    <row r="359" spans="1:10" ht="19.5" customHeight="1">
      <c r="A359" s="23">
        <v>19</v>
      </c>
      <c r="B359" s="23" t="s">
        <v>1508</v>
      </c>
      <c r="C359" s="427">
        <v>1947</v>
      </c>
      <c r="D359" s="23" t="s">
        <v>1170</v>
      </c>
      <c r="E359" s="23">
        <v>270000</v>
      </c>
      <c r="F359" s="23"/>
      <c r="G359" s="23"/>
      <c r="H359" s="23">
        <f t="shared" si="11"/>
        <v>270000</v>
      </c>
      <c r="I359" s="74"/>
      <c r="J359" s="383"/>
    </row>
    <row r="360" spans="1:10" ht="19.5" customHeight="1">
      <c r="A360" s="23">
        <v>20</v>
      </c>
      <c r="B360" s="23" t="s">
        <v>1509</v>
      </c>
      <c r="C360" s="427">
        <v>1991</v>
      </c>
      <c r="D360" s="23" t="s">
        <v>1170</v>
      </c>
      <c r="E360" s="23">
        <v>270000</v>
      </c>
      <c r="F360" s="23"/>
      <c r="G360" s="23"/>
      <c r="H360" s="23">
        <f t="shared" si="11"/>
        <v>270000</v>
      </c>
      <c r="I360" s="74"/>
      <c r="J360" s="383"/>
    </row>
    <row r="361" spans="1:10" ht="19.5" customHeight="1">
      <c r="A361" s="23">
        <v>21</v>
      </c>
      <c r="B361" s="23" t="s">
        <v>1510</v>
      </c>
      <c r="C361" s="427">
        <v>1940</v>
      </c>
      <c r="D361" s="23" t="s">
        <v>1170</v>
      </c>
      <c r="E361" s="23">
        <v>270000</v>
      </c>
      <c r="F361" s="23"/>
      <c r="G361" s="23"/>
      <c r="H361" s="23">
        <f t="shared" si="11"/>
        <v>270000</v>
      </c>
      <c r="I361" s="74"/>
      <c r="J361" s="383"/>
    </row>
    <row r="362" spans="1:10" ht="19.5" customHeight="1">
      <c r="A362" s="23">
        <v>22</v>
      </c>
      <c r="B362" s="23" t="s">
        <v>1507</v>
      </c>
      <c r="C362" s="427">
        <v>1936</v>
      </c>
      <c r="D362" s="23" t="s">
        <v>1170</v>
      </c>
      <c r="E362" s="23">
        <v>270000</v>
      </c>
      <c r="F362" s="23"/>
      <c r="G362" s="23"/>
      <c r="H362" s="23">
        <f t="shared" si="11"/>
        <v>270000</v>
      </c>
      <c r="I362" s="74"/>
      <c r="J362" s="383"/>
    </row>
    <row r="363" spans="1:10" ht="19.5" customHeight="1">
      <c r="A363" s="23">
        <v>23</v>
      </c>
      <c r="B363" s="23" t="s">
        <v>1511</v>
      </c>
      <c r="C363" s="427">
        <v>1963</v>
      </c>
      <c r="D363" s="23" t="s">
        <v>1221</v>
      </c>
      <c r="E363" s="23">
        <v>270000</v>
      </c>
      <c r="F363" s="23"/>
      <c r="G363" s="23"/>
      <c r="H363" s="23">
        <f t="shared" si="11"/>
        <v>270000</v>
      </c>
      <c r="I363" s="74"/>
      <c r="J363" s="383"/>
    </row>
    <row r="364" spans="1:10" ht="19.5" customHeight="1">
      <c r="A364" s="23">
        <v>24</v>
      </c>
      <c r="B364" s="23" t="s">
        <v>1512</v>
      </c>
      <c r="C364" s="427">
        <v>1949</v>
      </c>
      <c r="D364" s="23" t="s">
        <v>1221</v>
      </c>
      <c r="E364" s="23">
        <v>270000</v>
      </c>
      <c r="F364" s="23"/>
      <c r="G364" s="23"/>
      <c r="H364" s="23">
        <f t="shared" si="11"/>
        <v>270000</v>
      </c>
      <c r="I364" s="74"/>
      <c r="J364" s="383"/>
    </row>
    <row r="365" spans="1:10" ht="19.5" customHeight="1">
      <c r="A365" s="23">
        <v>25</v>
      </c>
      <c r="B365" s="23" t="s">
        <v>1513</v>
      </c>
      <c r="C365" s="427">
        <v>1945</v>
      </c>
      <c r="D365" s="23" t="s">
        <v>1221</v>
      </c>
      <c r="E365" s="23">
        <v>270000</v>
      </c>
      <c r="F365" s="23"/>
      <c r="G365" s="23"/>
      <c r="H365" s="23">
        <f t="shared" si="11"/>
        <v>270000</v>
      </c>
      <c r="I365" s="74"/>
      <c r="J365" s="383"/>
    </row>
    <row r="366" spans="1:10" ht="19.5" customHeight="1">
      <c r="A366" s="23">
        <v>26</v>
      </c>
      <c r="B366" s="23" t="s">
        <v>1218</v>
      </c>
      <c r="C366" s="427">
        <v>1980</v>
      </c>
      <c r="D366" s="23" t="s">
        <v>1221</v>
      </c>
      <c r="E366" s="23">
        <v>270000</v>
      </c>
      <c r="F366" s="23"/>
      <c r="G366" s="23"/>
      <c r="H366" s="23">
        <f t="shared" si="11"/>
        <v>270000</v>
      </c>
      <c r="I366" s="74"/>
      <c r="J366" s="383"/>
    </row>
    <row r="367" spans="1:10" ht="19.5" customHeight="1">
      <c r="A367" s="23">
        <v>27</v>
      </c>
      <c r="B367" s="23" t="s">
        <v>1219</v>
      </c>
      <c r="C367" s="427">
        <v>1957</v>
      </c>
      <c r="D367" s="23" t="s">
        <v>1221</v>
      </c>
      <c r="E367" s="23">
        <v>270000</v>
      </c>
      <c r="F367" s="23"/>
      <c r="G367" s="23"/>
      <c r="H367" s="23">
        <f t="shared" si="11"/>
        <v>270000</v>
      </c>
      <c r="I367" s="74"/>
      <c r="J367" s="383"/>
    </row>
    <row r="368" spans="1:10" ht="19.5" customHeight="1">
      <c r="A368" s="23">
        <v>28</v>
      </c>
      <c r="B368" s="23" t="s">
        <v>1226</v>
      </c>
      <c r="C368" s="427">
        <v>1930</v>
      </c>
      <c r="D368" s="23" t="s">
        <v>1221</v>
      </c>
      <c r="E368" s="23">
        <v>270000</v>
      </c>
      <c r="F368" s="23"/>
      <c r="G368" s="23"/>
      <c r="H368" s="23">
        <f t="shared" si="11"/>
        <v>270000</v>
      </c>
      <c r="I368" s="74"/>
      <c r="J368" s="383"/>
    </row>
    <row r="369" spans="1:10" ht="19.5" customHeight="1">
      <c r="A369" s="23">
        <v>29</v>
      </c>
      <c r="B369" s="23" t="s">
        <v>1514</v>
      </c>
      <c r="C369" s="427">
        <v>1948</v>
      </c>
      <c r="D369" s="23" t="s">
        <v>1336</v>
      </c>
      <c r="E369" s="23">
        <v>270000</v>
      </c>
      <c r="F369" s="23"/>
      <c r="G369" s="23"/>
      <c r="H369" s="23">
        <f t="shared" si="11"/>
        <v>270000</v>
      </c>
      <c r="I369" s="74"/>
      <c r="J369" s="383"/>
    </row>
    <row r="370" spans="1:10" ht="19.5" customHeight="1">
      <c r="A370" s="23">
        <v>30</v>
      </c>
      <c r="B370" s="23" t="s">
        <v>1515</v>
      </c>
      <c r="C370" s="427">
        <v>1957</v>
      </c>
      <c r="D370" s="23" t="s">
        <v>1336</v>
      </c>
      <c r="E370" s="23">
        <v>270000</v>
      </c>
      <c r="F370" s="23"/>
      <c r="G370" s="23"/>
      <c r="H370" s="23">
        <f t="shared" si="11"/>
        <v>270000</v>
      </c>
      <c r="I370" s="74"/>
      <c r="J370" s="383"/>
    </row>
    <row r="371" spans="1:10" ht="19.5" customHeight="1">
      <c r="A371" s="23">
        <v>31</v>
      </c>
      <c r="B371" s="23" t="s">
        <v>1516</v>
      </c>
      <c r="C371" s="427">
        <v>1952</v>
      </c>
      <c r="D371" s="23" t="s">
        <v>1336</v>
      </c>
      <c r="E371" s="23">
        <v>270000</v>
      </c>
      <c r="F371" s="23"/>
      <c r="G371" s="23"/>
      <c r="H371" s="23">
        <f t="shared" si="11"/>
        <v>270000</v>
      </c>
      <c r="I371" s="74"/>
      <c r="J371" s="383"/>
    </row>
    <row r="372" spans="1:10" ht="19.5" customHeight="1">
      <c r="A372" s="23">
        <v>32</v>
      </c>
      <c r="B372" s="23" t="s">
        <v>2259</v>
      </c>
      <c r="C372" s="427">
        <v>1986</v>
      </c>
      <c r="D372" s="23" t="s">
        <v>1336</v>
      </c>
      <c r="E372" s="23">
        <v>270000</v>
      </c>
      <c r="F372" s="23"/>
      <c r="G372" s="23"/>
      <c r="H372" s="23">
        <f t="shared" si="11"/>
        <v>270000</v>
      </c>
      <c r="I372" s="74"/>
      <c r="J372" s="383"/>
    </row>
    <row r="373" spans="1:10" ht="19.5" customHeight="1">
      <c r="A373" s="23">
        <v>33</v>
      </c>
      <c r="B373" s="23" t="s">
        <v>1517</v>
      </c>
      <c r="C373" s="427">
        <v>1950</v>
      </c>
      <c r="D373" s="23" t="s">
        <v>1345</v>
      </c>
      <c r="E373" s="23">
        <v>270000</v>
      </c>
      <c r="F373" s="23"/>
      <c r="G373" s="23"/>
      <c r="H373" s="23">
        <f t="shared" si="11"/>
        <v>270000</v>
      </c>
      <c r="I373" s="74"/>
      <c r="J373" s="383"/>
    </row>
    <row r="374" spans="1:10" ht="19.5" customHeight="1">
      <c r="A374" s="23">
        <v>34</v>
      </c>
      <c r="B374" s="23" t="s">
        <v>1965</v>
      </c>
      <c r="C374" s="427">
        <v>1987</v>
      </c>
      <c r="D374" s="23" t="s">
        <v>1345</v>
      </c>
      <c r="E374" s="23">
        <v>270000</v>
      </c>
      <c r="F374" s="23"/>
      <c r="G374" s="23"/>
      <c r="H374" s="23">
        <f t="shared" si="11"/>
        <v>270000</v>
      </c>
      <c r="I374" s="74"/>
      <c r="J374" s="383"/>
    </row>
    <row r="375" spans="1:10" ht="19.5" customHeight="1">
      <c r="A375" s="23">
        <v>35</v>
      </c>
      <c r="B375" s="23" t="s">
        <v>1518</v>
      </c>
      <c r="C375" s="427">
        <v>1983</v>
      </c>
      <c r="D375" s="23" t="s">
        <v>1519</v>
      </c>
      <c r="E375" s="23">
        <v>270000</v>
      </c>
      <c r="F375" s="23"/>
      <c r="G375" s="23"/>
      <c r="H375" s="23">
        <f t="shared" si="11"/>
        <v>270000</v>
      </c>
      <c r="I375" s="74"/>
      <c r="J375" s="383"/>
    </row>
    <row r="376" spans="1:10" ht="19.5" customHeight="1">
      <c r="A376" s="23">
        <v>36</v>
      </c>
      <c r="B376" s="23" t="s">
        <v>1726</v>
      </c>
      <c r="C376" s="427">
        <v>1981</v>
      </c>
      <c r="D376" s="23" t="s">
        <v>1345</v>
      </c>
      <c r="E376" s="23">
        <v>270000</v>
      </c>
      <c r="F376" s="23"/>
      <c r="G376" s="23"/>
      <c r="H376" s="23">
        <f t="shared" si="11"/>
        <v>270000</v>
      </c>
      <c r="I376" s="74"/>
      <c r="J376" s="383"/>
    </row>
    <row r="377" spans="1:10" ht="19.5" customHeight="1">
      <c r="A377" s="23">
        <v>37</v>
      </c>
      <c r="B377" s="23" t="s">
        <v>1520</v>
      </c>
      <c r="C377" s="427">
        <v>1938</v>
      </c>
      <c r="D377" s="23" t="s">
        <v>1345</v>
      </c>
      <c r="E377" s="23">
        <v>270000</v>
      </c>
      <c r="F377" s="23"/>
      <c r="G377" s="23"/>
      <c r="H377" s="23">
        <f t="shared" si="11"/>
        <v>270000</v>
      </c>
      <c r="I377" s="74"/>
      <c r="J377" s="383"/>
    </row>
    <row r="378" spans="1:10" ht="19.5" customHeight="1">
      <c r="A378" s="23">
        <v>38</v>
      </c>
      <c r="B378" s="23" t="s">
        <v>1521</v>
      </c>
      <c r="C378" s="427">
        <v>1978</v>
      </c>
      <c r="D378" s="23" t="s">
        <v>1348</v>
      </c>
      <c r="E378" s="23">
        <v>270000</v>
      </c>
      <c r="F378" s="23"/>
      <c r="G378" s="23"/>
      <c r="H378" s="23">
        <f t="shared" si="11"/>
        <v>270000</v>
      </c>
      <c r="I378" s="74"/>
      <c r="J378" s="383"/>
    </row>
    <row r="379" spans="1:10" ht="19.5" customHeight="1">
      <c r="A379" s="23">
        <v>39</v>
      </c>
      <c r="B379" s="23" t="s">
        <v>1522</v>
      </c>
      <c r="C379" s="427">
        <v>1992</v>
      </c>
      <c r="D379" s="23" t="s">
        <v>1348</v>
      </c>
      <c r="E379" s="23">
        <v>270000</v>
      </c>
      <c r="F379" s="23"/>
      <c r="G379" s="23"/>
      <c r="H379" s="23">
        <f t="shared" si="11"/>
        <v>270000</v>
      </c>
      <c r="I379" s="74"/>
      <c r="J379" s="383"/>
    </row>
    <row r="380" spans="1:10" ht="19.5" customHeight="1">
      <c r="A380" s="23">
        <v>40</v>
      </c>
      <c r="B380" s="23" t="s">
        <v>1535</v>
      </c>
      <c r="C380" s="427">
        <v>1971</v>
      </c>
      <c r="D380" s="23" t="s">
        <v>1348</v>
      </c>
      <c r="E380" s="23">
        <v>270000</v>
      </c>
      <c r="F380" s="23"/>
      <c r="G380" s="23"/>
      <c r="H380" s="23">
        <f t="shared" si="11"/>
        <v>270000</v>
      </c>
      <c r="I380" s="74"/>
      <c r="J380" s="383"/>
    </row>
    <row r="381" spans="1:10" ht="19.5" customHeight="1">
      <c r="A381" s="23">
        <v>41</v>
      </c>
      <c r="B381" s="23" t="s">
        <v>1536</v>
      </c>
      <c r="C381" s="427">
        <v>1959</v>
      </c>
      <c r="D381" s="23" t="s">
        <v>1427</v>
      </c>
      <c r="E381" s="23">
        <v>270000</v>
      </c>
      <c r="F381" s="23"/>
      <c r="G381" s="23"/>
      <c r="H381" s="23">
        <f t="shared" si="11"/>
        <v>270000</v>
      </c>
      <c r="I381" s="74"/>
      <c r="J381" s="383"/>
    </row>
    <row r="382" spans="1:10" ht="19.5" customHeight="1">
      <c r="A382" s="23">
        <v>42</v>
      </c>
      <c r="B382" s="23" t="s">
        <v>1537</v>
      </c>
      <c r="C382" s="427">
        <v>1947</v>
      </c>
      <c r="D382" s="23" t="s">
        <v>1221</v>
      </c>
      <c r="E382" s="23">
        <v>270000</v>
      </c>
      <c r="F382" s="23"/>
      <c r="G382" s="23"/>
      <c r="H382" s="23">
        <f t="shared" si="11"/>
        <v>270000</v>
      </c>
      <c r="I382" s="74"/>
      <c r="J382" s="383"/>
    </row>
    <row r="383" spans="1:10" ht="19.5" customHeight="1">
      <c r="A383" s="23">
        <v>43</v>
      </c>
      <c r="B383" s="23" t="s">
        <v>1537</v>
      </c>
      <c r="C383" s="427">
        <v>1947</v>
      </c>
      <c r="D383" s="23" t="s">
        <v>1221</v>
      </c>
      <c r="E383" s="23">
        <v>270000</v>
      </c>
      <c r="F383" s="23"/>
      <c r="G383" s="23"/>
      <c r="H383" s="23">
        <f t="shared" si="11"/>
        <v>270000</v>
      </c>
      <c r="I383" s="74"/>
      <c r="J383" s="383"/>
    </row>
    <row r="384" spans="1:10" ht="19.5" customHeight="1">
      <c r="A384" s="23">
        <v>44</v>
      </c>
      <c r="B384" s="23" t="s">
        <v>4</v>
      </c>
      <c r="C384" s="427">
        <v>1950</v>
      </c>
      <c r="D384" s="23" t="s">
        <v>1157</v>
      </c>
      <c r="E384" s="23">
        <v>270000</v>
      </c>
      <c r="F384" s="23"/>
      <c r="G384" s="23"/>
      <c r="H384" s="23">
        <f t="shared" si="11"/>
        <v>270000</v>
      </c>
      <c r="I384" s="74"/>
      <c r="J384" s="671"/>
    </row>
    <row r="385" spans="1:10" ht="19.5" customHeight="1">
      <c r="A385" s="23">
        <v>45</v>
      </c>
      <c r="B385" s="436" t="s">
        <v>2</v>
      </c>
      <c r="C385" s="427">
        <v>1988</v>
      </c>
      <c r="D385" s="23" t="s">
        <v>1157</v>
      </c>
      <c r="E385" s="23">
        <v>270000</v>
      </c>
      <c r="F385" s="23"/>
      <c r="G385" s="23"/>
      <c r="H385" s="23">
        <f t="shared" si="11"/>
        <v>270000</v>
      </c>
      <c r="I385" s="74"/>
      <c r="J385" s="671"/>
    </row>
    <row r="386" spans="1:10" ht="19.5" customHeight="1">
      <c r="A386" s="23">
        <v>46</v>
      </c>
      <c r="B386" s="23" t="s">
        <v>3</v>
      </c>
      <c r="C386" s="427">
        <v>1978</v>
      </c>
      <c r="D386" s="23" t="s">
        <v>1345</v>
      </c>
      <c r="E386" s="23">
        <v>270000</v>
      </c>
      <c r="F386" s="23"/>
      <c r="G386" s="23"/>
      <c r="H386" s="23">
        <f t="shared" si="11"/>
        <v>270000</v>
      </c>
      <c r="I386" s="74"/>
      <c r="J386" s="671"/>
    </row>
    <row r="387" spans="1:10" ht="19.5" customHeight="1">
      <c r="A387" s="23">
        <v>47</v>
      </c>
      <c r="B387" s="23" t="s">
        <v>1727</v>
      </c>
      <c r="C387" s="427">
        <v>1970</v>
      </c>
      <c r="D387" s="23" t="s">
        <v>1336</v>
      </c>
      <c r="E387" s="23">
        <v>270000</v>
      </c>
      <c r="F387" s="23"/>
      <c r="G387" s="23"/>
      <c r="H387" s="23">
        <f t="shared" si="11"/>
        <v>270000</v>
      </c>
      <c r="I387" s="74"/>
      <c r="J387" s="671"/>
    </row>
    <row r="388" spans="1:10" ht="19.5" customHeight="1">
      <c r="A388" s="23">
        <v>48</v>
      </c>
      <c r="B388" s="23" t="s">
        <v>1421</v>
      </c>
      <c r="C388" s="427">
        <v>1981</v>
      </c>
      <c r="D388" s="23" t="s">
        <v>1336</v>
      </c>
      <c r="E388" s="23">
        <v>270000</v>
      </c>
      <c r="F388" s="23"/>
      <c r="G388" s="23"/>
      <c r="H388" s="23">
        <f t="shared" si="11"/>
        <v>270000</v>
      </c>
      <c r="I388" s="74"/>
      <c r="J388" s="671"/>
    </row>
    <row r="389" spans="1:10" ht="19.5" customHeight="1">
      <c r="A389" s="23">
        <v>49</v>
      </c>
      <c r="B389" s="23" t="s">
        <v>319</v>
      </c>
      <c r="C389" s="427">
        <v>1955</v>
      </c>
      <c r="D389" s="23" t="s">
        <v>1322</v>
      </c>
      <c r="E389" s="23">
        <v>270000</v>
      </c>
      <c r="F389" s="23"/>
      <c r="G389" s="23"/>
      <c r="H389" s="23">
        <f t="shared" si="11"/>
        <v>270000</v>
      </c>
      <c r="I389" s="74"/>
      <c r="J389" s="671"/>
    </row>
    <row r="390" spans="1:10" ht="19.5" customHeight="1">
      <c r="A390" s="23">
        <v>50</v>
      </c>
      <c r="B390" s="23" t="s">
        <v>1414</v>
      </c>
      <c r="C390" s="427">
        <v>1965</v>
      </c>
      <c r="D390" s="23" t="s">
        <v>1360</v>
      </c>
      <c r="E390" s="23">
        <v>270000</v>
      </c>
      <c r="F390" s="23"/>
      <c r="G390" s="23"/>
      <c r="H390" s="23">
        <f t="shared" si="11"/>
        <v>270000</v>
      </c>
      <c r="I390" s="74"/>
      <c r="J390" s="671"/>
    </row>
    <row r="391" spans="1:10" ht="19.5" customHeight="1">
      <c r="A391" s="23">
        <v>51</v>
      </c>
      <c r="B391" s="672" t="s">
        <v>1184</v>
      </c>
      <c r="C391" s="427">
        <v>1942</v>
      </c>
      <c r="D391" s="23" t="s">
        <v>1322</v>
      </c>
      <c r="E391" s="23">
        <v>270000</v>
      </c>
      <c r="F391" s="23"/>
      <c r="G391" s="23"/>
      <c r="H391" s="23">
        <f>G391+E391</f>
        <v>270000</v>
      </c>
      <c r="I391" s="74"/>
      <c r="J391" s="671"/>
    </row>
    <row r="392" spans="1:10" ht="19.5" customHeight="1">
      <c r="A392" s="23">
        <v>52</v>
      </c>
      <c r="B392" s="672" t="s">
        <v>1966</v>
      </c>
      <c r="C392" s="427">
        <v>1953</v>
      </c>
      <c r="D392" s="23" t="s">
        <v>1324</v>
      </c>
      <c r="E392" s="23">
        <v>270000</v>
      </c>
      <c r="F392" s="23"/>
      <c r="G392" s="23"/>
      <c r="H392" s="23">
        <f>G392+E392</f>
        <v>270000</v>
      </c>
      <c r="I392" s="74"/>
      <c r="J392" s="671"/>
    </row>
    <row r="393" spans="1:10" ht="19.5" customHeight="1">
      <c r="A393" s="1115" t="s">
        <v>1045</v>
      </c>
      <c r="B393" s="1116"/>
      <c r="C393" s="657"/>
      <c r="D393" s="52"/>
      <c r="E393" s="658">
        <f>SUM(E341:E392)</f>
        <v>14040000</v>
      </c>
      <c r="F393" s="658"/>
      <c r="G393" s="658"/>
      <c r="H393" s="658">
        <f>SUM(H341:H392)</f>
        <v>14040000</v>
      </c>
      <c r="I393" s="660"/>
      <c r="J393" s="648"/>
    </row>
    <row r="394" spans="1:10" ht="19.5" customHeight="1">
      <c r="A394" s="112"/>
      <c r="B394" s="1153" t="s">
        <v>413</v>
      </c>
      <c r="C394" s="1154"/>
      <c r="D394" s="1155"/>
      <c r="E394" s="110" t="s">
        <v>1101</v>
      </c>
      <c r="F394" s="111"/>
      <c r="G394" s="110"/>
      <c r="H394" s="110"/>
      <c r="I394" s="109"/>
      <c r="J394" s="389"/>
    </row>
    <row r="395" spans="1:10" ht="19.5" customHeight="1">
      <c r="A395" s="112">
        <v>1</v>
      </c>
      <c r="B395" s="1117"/>
      <c r="C395" s="1118"/>
      <c r="D395" s="1423"/>
      <c r="E395" s="110"/>
      <c r="F395" s="111"/>
      <c r="G395" s="110"/>
      <c r="H395" s="110"/>
      <c r="I395" s="109"/>
      <c r="J395" s="389"/>
    </row>
    <row r="396" spans="1:10" ht="19.5" customHeight="1">
      <c r="A396" s="112"/>
      <c r="B396" s="624" t="s">
        <v>1093</v>
      </c>
      <c r="C396" s="112"/>
      <c r="D396" s="112"/>
      <c r="E396" s="113">
        <f>SUM(E395:E395)</f>
        <v>0</v>
      </c>
      <c r="F396" s="111"/>
      <c r="G396" s="114"/>
      <c r="H396" s="113">
        <f>SUM(H395:H395)</f>
        <v>0</v>
      </c>
      <c r="I396" s="112"/>
      <c r="J396" s="390"/>
    </row>
    <row r="397" spans="1:10" ht="19.5" customHeight="1">
      <c r="A397" s="1157" t="s">
        <v>1073</v>
      </c>
      <c r="B397" s="1158"/>
      <c r="C397" s="1159"/>
      <c r="D397" s="112"/>
      <c r="E397" s="114">
        <f>E396+E393+E339+E332+E324+E314+E273+E218+E207+E152+E51+E47+E396+E22+E17+E14+E11</f>
        <v>141750000</v>
      </c>
      <c r="F397" s="114"/>
      <c r="G397" s="114">
        <f>G393+G339+G332+G324+G314+G273+G218+G207+G152+G51+G47+G396+G22+G17+G14+G11</f>
        <v>0</v>
      </c>
      <c r="H397" s="114">
        <f>H393+H339+H332+H324+H314+H273++H218+H207+H152+H51+H47+H396+H22+H17+H14+H11</f>
        <v>141750000</v>
      </c>
      <c r="I397" s="112"/>
      <c r="J397" s="390"/>
    </row>
    <row r="398" spans="1:10" ht="19.5" customHeight="1">
      <c r="A398" s="115"/>
      <c r="B398" s="1160" t="s">
        <v>1760</v>
      </c>
      <c r="C398" s="1160"/>
      <c r="D398" s="1160"/>
      <c r="E398" s="1160"/>
      <c r="F398" s="1160"/>
      <c r="G398" s="1160"/>
      <c r="H398" s="1160"/>
      <c r="I398" s="1160"/>
      <c r="J398" s="117"/>
    </row>
    <row r="399" spans="1:10" ht="19.5" customHeight="1">
      <c r="A399" s="115"/>
      <c r="B399" s="673"/>
      <c r="C399" s="674"/>
      <c r="D399" s="675"/>
      <c r="E399" s="1156" t="s">
        <v>42</v>
      </c>
      <c r="F399" s="1156"/>
      <c r="G399" s="1156"/>
      <c r="H399" s="1156"/>
      <c r="I399" s="1156"/>
      <c r="J399" s="1156"/>
    </row>
    <row r="400" spans="1:10" ht="19.5" customHeight="1">
      <c r="A400" s="115"/>
      <c r="B400" s="1431" t="s">
        <v>2236</v>
      </c>
      <c r="C400" s="1431"/>
      <c r="D400" s="1431"/>
      <c r="E400" s="676" t="s">
        <v>2581</v>
      </c>
      <c r="F400" s="1431" t="s">
        <v>453</v>
      </c>
      <c r="G400" s="1431"/>
      <c r="H400" s="1431"/>
      <c r="I400" s="1431"/>
      <c r="J400" s="1431"/>
    </row>
    <row r="401" spans="1:10" ht="19.5" customHeight="1">
      <c r="A401" s="115"/>
      <c r="B401" s="673"/>
      <c r="C401" s="677"/>
      <c r="D401" s="675" t="s">
        <v>1101</v>
      </c>
      <c r="E401" s="678"/>
      <c r="F401" s="677"/>
      <c r="G401" s="678"/>
      <c r="H401" s="678"/>
      <c r="I401" s="677"/>
      <c r="J401" s="678"/>
    </row>
    <row r="402" spans="1:10" ht="19.5" customHeight="1">
      <c r="A402" s="115"/>
      <c r="B402" s="673"/>
      <c r="C402" s="677"/>
      <c r="D402" s="675"/>
      <c r="E402" s="678"/>
      <c r="F402" s="677"/>
      <c r="G402" s="678"/>
      <c r="H402" s="678"/>
      <c r="I402" s="677"/>
      <c r="J402" s="678"/>
    </row>
    <row r="403" spans="1:10" ht="19.5" customHeight="1">
      <c r="A403" s="115"/>
      <c r="B403" s="673"/>
      <c r="C403" s="136"/>
      <c r="D403" s="136"/>
      <c r="E403" s="679"/>
      <c r="F403" s="136"/>
      <c r="G403" s="679"/>
      <c r="H403" s="680"/>
      <c r="I403" s="681"/>
      <c r="J403" s="679"/>
    </row>
    <row r="404" spans="1:10" ht="19.5" customHeight="1">
      <c r="A404" s="115"/>
      <c r="B404" s="1156" t="s">
        <v>1935</v>
      </c>
      <c r="C404" s="1156"/>
      <c r="D404" s="1156"/>
      <c r="E404" s="1156" t="s">
        <v>748</v>
      </c>
      <c r="F404" s="1156"/>
      <c r="G404" s="679"/>
      <c r="H404" s="680"/>
      <c r="I404" s="681"/>
      <c r="J404" s="679"/>
    </row>
    <row r="405" spans="1:10" ht="19.5" customHeight="1">
      <c r="A405" s="115"/>
      <c r="B405" s="1432"/>
      <c r="C405" s="1432"/>
      <c r="D405" s="1432"/>
      <c r="E405" s="1432"/>
      <c r="F405" s="1432"/>
      <c r="G405" s="679"/>
      <c r="H405" s="680"/>
      <c r="I405" s="681"/>
      <c r="J405" s="679"/>
    </row>
    <row r="406" spans="1:10" ht="19.5" customHeight="1">
      <c r="A406" s="115"/>
      <c r="B406" s="673"/>
      <c r="C406" s="1418" t="s">
        <v>408</v>
      </c>
      <c r="D406" s="1418"/>
      <c r="E406" s="1418"/>
      <c r="F406" s="1418"/>
      <c r="G406" s="1418"/>
      <c r="H406" s="1418"/>
      <c r="I406" s="1418"/>
      <c r="J406" s="679"/>
    </row>
    <row r="407" spans="1:10" ht="19.5" customHeight="1">
      <c r="A407" s="115"/>
      <c r="B407" s="1418" t="s">
        <v>407</v>
      </c>
      <c r="C407" s="1418"/>
      <c r="D407" s="1418" t="s">
        <v>427</v>
      </c>
      <c r="E407" s="1418"/>
      <c r="F407" s="1418"/>
      <c r="G407" s="1418"/>
      <c r="H407" s="1418"/>
      <c r="I407" s="1418"/>
      <c r="J407" s="1418"/>
    </row>
    <row r="408" spans="1:10" ht="19.5" customHeight="1">
      <c r="A408" s="115"/>
      <c r="B408" s="673"/>
      <c r="C408" s="136"/>
      <c r="D408" s="136"/>
      <c r="E408" s="679"/>
      <c r="F408" s="136"/>
      <c r="G408" s="679"/>
      <c r="H408" s="680"/>
      <c r="I408" s="681"/>
      <c r="J408" s="679"/>
    </row>
    <row r="409" spans="1:10" ht="19.5" customHeight="1">
      <c r="A409" s="115"/>
      <c r="B409" s="116"/>
      <c r="C409" s="115"/>
      <c r="D409" s="115"/>
      <c r="E409" s="117"/>
      <c r="F409" s="115"/>
      <c r="G409" s="117"/>
      <c r="H409" s="117"/>
      <c r="I409" s="115"/>
      <c r="J409" s="117"/>
    </row>
    <row r="410" spans="1:10" ht="19.5" customHeight="1">
      <c r="A410" s="682"/>
      <c r="B410" s="682"/>
      <c r="C410" s="683"/>
      <c r="D410" s="682"/>
      <c r="E410" s="682"/>
      <c r="F410" s="682"/>
      <c r="G410" s="682"/>
      <c r="H410" s="682"/>
      <c r="I410" s="682"/>
      <c r="J410" s="684"/>
    </row>
    <row r="411" spans="1:10" ht="19.5" customHeight="1">
      <c r="A411" s="682"/>
      <c r="B411" s="682"/>
      <c r="C411" s="683"/>
      <c r="D411" s="682"/>
      <c r="E411" s="682"/>
      <c r="F411" s="682"/>
      <c r="G411" s="682"/>
      <c r="H411" s="682"/>
      <c r="I411" s="682"/>
      <c r="J411" s="684"/>
    </row>
    <row r="412" spans="1:10" ht="19.5" customHeight="1">
      <c r="A412" s="682"/>
      <c r="B412" s="682"/>
      <c r="C412" s="683"/>
      <c r="D412" s="682"/>
      <c r="E412" s="682"/>
      <c r="F412" s="682"/>
      <c r="G412" s="682"/>
      <c r="H412" s="682"/>
      <c r="I412" s="682"/>
      <c r="J412" s="684"/>
    </row>
    <row r="413" spans="1:10" ht="19.5" customHeight="1">
      <c r="A413" s="682"/>
      <c r="B413" s="682"/>
      <c r="C413" s="683"/>
      <c r="D413" s="682"/>
      <c r="E413" s="682"/>
      <c r="F413" s="682"/>
      <c r="G413" s="682"/>
      <c r="H413" s="682"/>
      <c r="I413" s="682"/>
      <c r="J413" s="684"/>
    </row>
    <row r="414" spans="1:10" ht="19.5" customHeight="1">
      <c r="A414" s="682"/>
      <c r="B414" s="682"/>
      <c r="C414" s="683"/>
      <c r="D414" s="682"/>
      <c r="E414" s="682"/>
      <c r="F414" s="682"/>
      <c r="G414" s="682"/>
      <c r="H414" s="682"/>
      <c r="I414" s="682"/>
      <c r="J414" s="684"/>
    </row>
    <row r="415" spans="1:10" ht="19.5" customHeight="1">
      <c r="A415" s="682"/>
      <c r="B415" s="682"/>
      <c r="C415" s="683"/>
      <c r="D415" s="682"/>
      <c r="E415" s="682"/>
      <c r="F415" s="682"/>
      <c r="G415" s="682"/>
      <c r="H415" s="682"/>
      <c r="I415" s="682"/>
      <c r="J415" s="684"/>
    </row>
    <row r="416" spans="1:10" ht="19.5" customHeight="1">
      <c r="A416" s="682"/>
      <c r="B416" s="682"/>
      <c r="C416" s="683"/>
      <c r="D416" s="682"/>
      <c r="E416" s="682"/>
      <c r="F416" s="682"/>
      <c r="G416" s="682"/>
      <c r="H416" s="682"/>
      <c r="I416" s="682"/>
      <c r="J416" s="684"/>
    </row>
  </sheetData>
  <mergeCells count="48"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F6:G6"/>
    <mergeCell ref="A11:D11"/>
    <mergeCell ref="A12:J12"/>
    <mergeCell ref="A14:D14"/>
    <mergeCell ref="A15:H15"/>
    <mergeCell ref="A52:J52"/>
    <mergeCell ref="A153:J153"/>
    <mergeCell ref="A208:J208"/>
    <mergeCell ref="A315:J315"/>
    <mergeCell ref="A17:D17"/>
    <mergeCell ref="A18:J18"/>
    <mergeCell ref="A22:D22"/>
    <mergeCell ref="B23:J23"/>
    <mergeCell ref="C406:I406"/>
    <mergeCell ref="B407:C407"/>
    <mergeCell ref="D407:J407"/>
    <mergeCell ref="B400:D400"/>
    <mergeCell ref="F400:J400"/>
    <mergeCell ref="B405:F405"/>
    <mergeCell ref="E6:E7"/>
    <mergeCell ref="I6:I7"/>
    <mergeCell ref="E399:J399"/>
    <mergeCell ref="A393:B393"/>
    <mergeCell ref="B395:D395"/>
    <mergeCell ref="B219:J219"/>
    <mergeCell ref="A47:D47"/>
    <mergeCell ref="A48:J48"/>
    <mergeCell ref="A51:D51"/>
    <mergeCell ref="A325:J325"/>
    <mergeCell ref="A2:B2"/>
    <mergeCell ref="B404:D404"/>
    <mergeCell ref="E404:F404"/>
    <mergeCell ref="A397:C397"/>
    <mergeCell ref="B398:I398"/>
    <mergeCell ref="A274:J274"/>
    <mergeCell ref="B333:J333"/>
    <mergeCell ref="A340:J340"/>
    <mergeCell ref="B394:D394"/>
    <mergeCell ref="H6:H7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"/>
  <sheetViews>
    <sheetView workbookViewId="0" topLeftCell="A231">
      <selection activeCell="K245" sqref="K245"/>
    </sheetView>
  </sheetViews>
  <sheetFormatPr defaultColWidth="9.00390625" defaultRowHeight="18.75" customHeight="1"/>
  <cols>
    <col min="1" max="1" width="4.375" style="15" customWidth="1"/>
    <col min="2" max="2" width="18.00390625" style="12" customWidth="1"/>
    <col min="3" max="3" width="5.375" style="10" customWidth="1"/>
    <col min="4" max="4" width="8.50390625" style="10" customWidth="1"/>
    <col min="5" max="5" width="11.50390625" style="11" customWidth="1"/>
    <col min="6" max="6" width="5.75390625" style="12" customWidth="1"/>
    <col min="7" max="7" width="9.625" style="11" customWidth="1"/>
    <col min="8" max="8" width="11.50390625" style="13" customWidth="1"/>
    <col min="9" max="9" width="6.625" style="14" customWidth="1"/>
    <col min="10" max="10" width="10.125" style="12" customWidth="1"/>
    <col min="11" max="11" width="9.875" style="12" bestFit="1" customWidth="1"/>
    <col min="12" max="16384" width="9.00390625" style="12" customWidth="1"/>
  </cols>
  <sheetData>
    <row r="1" spans="1:2" ht="18.75" customHeight="1">
      <c r="A1" s="1164" t="s">
        <v>2079</v>
      </c>
      <c r="B1" s="1164"/>
    </row>
    <row r="2" spans="1:2" ht="18.75" customHeight="1">
      <c r="A2" s="1164" t="s">
        <v>454</v>
      </c>
      <c r="B2" s="1164"/>
    </row>
    <row r="3" spans="2:11" ht="18.75" customHeight="1">
      <c r="B3" s="120" t="s">
        <v>2234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8.75" customHeight="1">
      <c r="A4" s="17"/>
      <c r="B4" s="18"/>
      <c r="C4" s="18"/>
      <c r="D4" s="1479" t="s">
        <v>43</v>
      </c>
      <c r="E4" s="1479"/>
      <c r="F4" s="1479"/>
      <c r="G4" s="18"/>
      <c r="H4" s="18"/>
      <c r="I4" s="18"/>
      <c r="J4" s="18"/>
      <c r="K4" s="16"/>
    </row>
    <row r="5" spans="1:10" ht="18.75" customHeight="1">
      <c r="A5" s="1480" t="s">
        <v>2235</v>
      </c>
      <c r="B5" s="1480"/>
      <c r="C5" s="1480"/>
      <c r="D5" s="1480"/>
      <c r="E5" s="1480"/>
      <c r="F5" s="1480"/>
      <c r="G5" s="1480"/>
      <c r="H5" s="1480"/>
      <c r="I5" s="1480"/>
      <c r="J5" s="1480"/>
    </row>
    <row r="6" spans="1:10" ht="18.75" customHeight="1">
      <c r="A6" s="1475" t="s">
        <v>1040</v>
      </c>
      <c r="B6" s="1475" t="s">
        <v>1041</v>
      </c>
      <c r="C6" s="1476" t="s">
        <v>1048</v>
      </c>
      <c r="D6" s="1449" t="s">
        <v>1538</v>
      </c>
      <c r="E6" s="1477" t="s">
        <v>1042</v>
      </c>
      <c r="F6" s="1473" t="s">
        <v>1043</v>
      </c>
      <c r="G6" s="1474"/>
      <c r="H6" s="1477" t="s">
        <v>1047</v>
      </c>
      <c r="I6" s="1449" t="s">
        <v>1138</v>
      </c>
      <c r="J6" s="1449" t="s">
        <v>455</v>
      </c>
    </row>
    <row r="7" spans="1:10" ht="18.75" customHeight="1">
      <c r="A7" s="1475"/>
      <c r="B7" s="1475"/>
      <c r="C7" s="1476"/>
      <c r="D7" s="1450"/>
      <c r="E7" s="1477"/>
      <c r="F7" s="19" t="s">
        <v>1539</v>
      </c>
      <c r="G7" s="20" t="s">
        <v>1044</v>
      </c>
      <c r="H7" s="1478"/>
      <c r="I7" s="1450"/>
      <c r="J7" s="1450"/>
    </row>
    <row r="8" spans="1:10" ht="18.75" customHeight="1">
      <c r="A8" s="21"/>
      <c r="B8" s="1461" t="s">
        <v>44</v>
      </c>
      <c r="C8" s="1462"/>
      <c r="D8" s="1462"/>
      <c r="E8" s="1462"/>
      <c r="F8" s="1462"/>
      <c r="G8" s="1462"/>
      <c r="H8" s="1462"/>
      <c r="I8" s="1462"/>
      <c r="J8" s="1463"/>
    </row>
    <row r="9" spans="1:10" ht="18.75" customHeight="1">
      <c r="A9" s="21">
        <v>1</v>
      </c>
      <c r="B9" s="25" t="s">
        <v>1540</v>
      </c>
      <c r="C9" s="26">
        <v>1938</v>
      </c>
      <c r="D9" s="26" t="s">
        <v>1541</v>
      </c>
      <c r="E9" s="6">
        <v>405000</v>
      </c>
      <c r="F9" s="27">
        <v>0</v>
      </c>
      <c r="G9" s="28">
        <f>F9*225000</f>
        <v>0</v>
      </c>
      <c r="H9" s="6">
        <f>E9+G9</f>
        <v>405000</v>
      </c>
      <c r="I9" s="9"/>
      <c r="J9" s="24"/>
    </row>
    <row r="10" spans="1:10" ht="18.75" customHeight="1">
      <c r="A10" s="21">
        <v>2</v>
      </c>
      <c r="B10" s="25" t="s">
        <v>1296</v>
      </c>
      <c r="C10" s="26">
        <v>1944</v>
      </c>
      <c r="D10" s="26" t="s">
        <v>1542</v>
      </c>
      <c r="E10" s="6">
        <v>405000</v>
      </c>
      <c r="F10" s="27">
        <v>0</v>
      </c>
      <c r="G10" s="28">
        <f>F10*225000</f>
        <v>0</v>
      </c>
      <c r="H10" s="6">
        <f>E10+G10</f>
        <v>405000</v>
      </c>
      <c r="I10" s="9"/>
      <c r="J10" s="24"/>
    </row>
    <row r="11" spans="1:10" ht="18.75" customHeight="1">
      <c r="A11" s="21">
        <v>3</v>
      </c>
      <c r="B11" s="25" t="s">
        <v>1543</v>
      </c>
      <c r="C11" s="26">
        <v>1941</v>
      </c>
      <c r="D11" s="26" t="s">
        <v>1544</v>
      </c>
      <c r="E11" s="6">
        <v>405000</v>
      </c>
      <c r="F11" s="27">
        <v>0</v>
      </c>
      <c r="G11" s="28">
        <f>F11*225000</f>
        <v>0</v>
      </c>
      <c r="H11" s="6">
        <f>E11+G11</f>
        <v>405000</v>
      </c>
      <c r="I11" s="9"/>
      <c r="J11" s="24"/>
    </row>
    <row r="12" spans="1:10" ht="18.75" customHeight="1">
      <c r="A12" s="21">
        <v>4</v>
      </c>
      <c r="B12" s="25" t="s">
        <v>1545</v>
      </c>
      <c r="C12" s="26">
        <v>1938</v>
      </c>
      <c r="D12" s="26" t="s">
        <v>1546</v>
      </c>
      <c r="E12" s="6">
        <v>405000</v>
      </c>
      <c r="F12" s="27">
        <v>0</v>
      </c>
      <c r="G12" s="28">
        <f>F12*225000</f>
        <v>0</v>
      </c>
      <c r="H12" s="6">
        <f>E12+G12</f>
        <v>405000</v>
      </c>
      <c r="I12" s="9"/>
      <c r="J12" s="24"/>
    </row>
    <row r="13" spans="1:10" ht="18.75" customHeight="1">
      <c r="A13" s="1452" t="s">
        <v>2519</v>
      </c>
      <c r="B13" s="1453"/>
      <c r="C13" s="1453"/>
      <c r="D13" s="1454"/>
      <c r="E13" s="29">
        <f>SUM(E9:E12)</f>
        <v>1620000</v>
      </c>
      <c r="F13" s="30">
        <f>SUM(F9:F12)</f>
        <v>0</v>
      </c>
      <c r="G13" s="31">
        <f>SUM(G9:G12)</f>
        <v>0</v>
      </c>
      <c r="H13" s="29">
        <f>SUM(H9:H12)</f>
        <v>1620000</v>
      </c>
      <c r="I13" s="32"/>
      <c r="J13" s="24"/>
    </row>
    <row r="14" spans="1:10" ht="18.75" customHeight="1">
      <c r="A14" s="1451" t="s">
        <v>45</v>
      </c>
      <c r="B14" s="1451"/>
      <c r="C14" s="1451"/>
      <c r="D14" s="1451"/>
      <c r="E14" s="1451"/>
      <c r="F14" s="1451"/>
      <c r="G14" s="1451"/>
      <c r="H14" s="1451"/>
      <c r="I14" s="1451"/>
      <c r="J14" s="1451"/>
    </row>
    <row r="15" spans="1:10" ht="18.75" customHeight="1">
      <c r="A15" s="2">
        <v>1</v>
      </c>
      <c r="B15" s="25" t="s">
        <v>1256</v>
      </c>
      <c r="C15" s="26">
        <v>1931</v>
      </c>
      <c r="D15" s="26" t="s">
        <v>72</v>
      </c>
      <c r="E15" s="6">
        <v>270000</v>
      </c>
      <c r="F15" s="7">
        <v>0</v>
      </c>
      <c r="G15" s="8">
        <v>0</v>
      </c>
      <c r="H15" s="6">
        <f aca="true" t="shared" si="0" ref="H15:H43">E15+G15</f>
        <v>270000</v>
      </c>
      <c r="I15" s="7"/>
      <c r="J15" s="383" t="s">
        <v>825</v>
      </c>
    </row>
    <row r="16" spans="1:10" ht="18.75" customHeight="1">
      <c r="A16" s="21">
        <v>2</v>
      </c>
      <c r="B16" s="25" t="s">
        <v>1563</v>
      </c>
      <c r="C16" s="26">
        <v>1931</v>
      </c>
      <c r="D16" s="26" t="s">
        <v>1564</v>
      </c>
      <c r="E16" s="6">
        <v>270000</v>
      </c>
      <c r="F16" s="7">
        <v>0</v>
      </c>
      <c r="G16" s="8">
        <v>0</v>
      </c>
      <c r="H16" s="6">
        <f t="shared" si="0"/>
        <v>270000</v>
      </c>
      <c r="I16" s="9"/>
      <c r="J16" s="24"/>
    </row>
    <row r="17" spans="1:10" ht="18.75" customHeight="1">
      <c r="A17" s="2">
        <v>3</v>
      </c>
      <c r="B17" s="25" t="s">
        <v>1566</v>
      </c>
      <c r="C17" s="26">
        <v>1929</v>
      </c>
      <c r="D17" s="26" t="s">
        <v>1564</v>
      </c>
      <c r="E17" s="6">
        <v>270000</v>
      </c>
      <c r="F17" s="7">
        <v>0</v>
      </c>
      <c r="G17" s="8">
        <v>0</v>
      </c>
      <c r="H17" s="6">
        <f t="shared" si="0"/>
        <v>270000</v>
      </c>
      <c r="I17" s="9"/>
      <c r="J17" s="24"/>
    </row>
    <row r="18" spans="1:10" ht="18.75" customHeight="1">
      <c r="A18" s="21">
        <v>4</v>
      </c>
      <c r="B18" s="25" t="s">
        <v>1567</v>
      </c>
      <c r="C18" s="26">
        <v>1921</v>
      </c>
      <c r="D18" s="26" t="s">
        <v>1568</v>
      </c>
      <c r="E18" s="6">
        <v>270000</v>
      </c>
      <c r="F18" s="7">
        <v>0</v>
      </c>
      <c r="G18" s="8">
        <v>0</v>
      </c>
      <c r="H18" s="6">
        <f t="shared" si="0"/>
        <v>270000</v>
      </c>
      <c r="I18" s="9"/>
      <c r="J18" s="24"/>
    </row>
    <row r="19" spans="1:10" ht="18.75" customHeight="1">
      <c r="A19" s="2">
        <v>5</v>
      </c>
      <c r="B19" s="25" t="s">
        <v>1592</v>
      </c>
      <c r="C19" s="26">
        <v>1925</v>
      </c>
      <c r="D19" s="26" t="s">
        <v>1568</v>
      </c>
      <c r="E19" s="6">
        <v>270000</v>
      </c>
      <c r="F19" s="7">
        <v>0</v>
      </c>
      <c r="G19" s="8">
        <v>0</v>
      </c>
      <c r="H19" s="6">
        <f t="shared" si="0"/>
        <v>270000</v>
      </c>
      <c r="I19" s="9"/>
      <c r="J19" s="24"/>
    </row>
    <row r="20" spans="1:10" ht="18.75" customHeight="1">
      <c r="A20" s="21">
        <v>6</v>
      </c>
      <c r="B20" s="33" t="s">
        <v>1593</v>
      </c>
      <c r="C20" s="34">
        <v>1922</v>
      </c>
      <c r="D20" s="26" t="s">
        <v>1568</v>
      </c>
      <c r="E20" s="6">
        <v>270000</v>
      </c>
      <c r="F20" s="7">
        <v>0</v>
      </c>
      <c r="G20" s="8">
        <v>0</v>
      </c>
      <c r="H20" s="6">
        <f t="shared" si="0"/>
        <v>270000</v>
      </c>
      <c r="I20" s="9"/>
      <c r="J20" s="24"/>
    </row>
    <row r="21" spans="1:10" ht="18.75" customHeight="1">
      <c r="A21" s="2">
        <v>7</v>
      </c>
      <c r="B21" s="25" t="s">
        <v>1594</v>
      </c>
      <c r="C21" s="26">
        <v>1932</v>
      </c>
      <c r="D21" s="26" t="s">
        <v>1568</v>
      </c>
      <c r="E21" s="6">
        <v>270000</v>
      </c>
      <c r="F21" s="7">
        <v>0</v>
      </c>
      <c r="G21" s="8">
        <v>0</v>
      </c>
      <c r="H21" s="6">
        <f t="shared" si="0"/>
        <v>270000</v>
      </c>
      <c r="I21" s="9"/>
      <c r="J21" s="24"/>
    </row>
    <row r="22" spans="1:10" ht="18.75" customHeight="1">
      <c r="A22" s="21">
        <v>8</v>
      </c>
      <c r="B22" s="25" t="s">
        <v>1595</v>
      </c>
      <c r="C22" s="26">
        <v>1932</v>
      </c>
      <c r="D22" s="26" t="s">
        <v>1568</v>
      </c>
      <c r="E22" s="6">
        <v>270000</v>
      </c>
      <c r="F22" s="7">
        <v>0</v>
      </c>
      <c r="G22" s="8">
        <v>0</v>
      </c>
      <c r="H22" s="6">
        <f t="shared" si="0"/>
        <v>270000</v>
      </c>
      <c r="I22" s="9"/>
      <c r="J22" s="24"/>
    </row>
    <row r="23" spans="1:10" ht="18.75" customHeight="1">
      <c r="A23" s="2">
        <v>9</v>
      </c>
      <c r="B23" s="25" t="s">
        <v>1596</v>
      </c>
      <c r="C23" s="26">
        <v>1932</v>
      </c>
      <c r="D23" s="26" t="s">
        <v>1568</v>
      </c>
      <c r="E23" s="6">
        <v>270000</v>
      </c>
      <c r="F23" s="7">
        <v>0</v>
      </c>
      <c r="G23" s="8">
        <v>0</v>
      </c>
      <c r="H23" s="6">
        <f t="shared" si="0"/>
        <v>270000</v>
      </c>
      <c r="I23" s="9"/>
      <c r="J23" s="24"/>
    </row>
    <row r="24" spans="1:10" ht="18.75" customHeight="1">
      <c r="A24" s="21">
        <v>10</v>
      </c>
      <c r="B24" s="25" t="s">
        <v>1597</v>
      </c>
      <c r="C24" s="26">
        <v>1928</v>
      </c>
      <c r="D24" s="26" t="s">
        <v>1598</v>
      </c>
      <c r="E24" s="6">
        <v>270000</v>
      </c>
      <c r="F24" s="7">
        <v>0</v>
      </c>
      <c r="G24" s="8">
        <v>0</v>
      </c>
      <c r="H24" s="6">
        <f t="shared" si="0"/>
        <v>270000</v>
      </c>
      <c r="I24" s="9"/>
      <c r="J24" s="24"/>
    </row>
    <row r="25" spans="1:10" ht="18.75" customHeight="1">
      <c r="A25" s="2">
        <v>11</v>
      </c>
      <c r="B25" s="25" t="s">
        <v>1599</v>
      </c>
      <c r="C25" s="26">
        <v>1933</v>
      </c>
      <c r="D25" s="26" t="s">
        <v>1598</v>
      </c>
      <c r="E25" s="6">
        <v>270000</v>
      </c>
      <c r="F25" s="7">
        <v>0</v>
      </c>
      <c r="G25" s="8">
        <v>0</v>
      </c>
      <c r="H25" s="6">
        <f t="shared" si="0"/>
        <v>270000</v>
      </c>
      <c r="I25" s="9"/>
      <c r="J25" s="24"/>
    </row>
    <row r="26" spans="1:10" ht="18.75" customHeight="1">
      <c r="A26" s="21">
        <v>12</v>
      </c>
      <c r="B26" s="25" t="s">
        <v>1600</v>
      </c>
      <c r="C26" s="26">
        <v>1910</v>
      </c>
      <c r="D26" s="26" t="s">
        <v>1598</v>
      </c>
      <c r="E26" s="6">
        <v>270000</v>
      </c>
      <c r="F26" s="7">
        <v>0</v>
      </c>
      <c r="G26" s="8">
        <v>0</v>
      </c>
      <c r="H26" s="6">
        <f t="shared" si="0"/>
        <v>270000</v>
      </c>
      <c r="I26" s="9"/>
      <c r="J26" s="24"/>
    </row>
    <row r="27" spans="1:10" ht="18.75" customHeight="1">
      <c r="A27" s="2">
        <v>13</v>
      </c>
      <c r="B27" s="25" t="s">
        <v>1601</v>
      </c>
      <c r="C27" s="26">
        <v>1924</v>
      </c>
      <c r="D27" s="26" t="s">
        <v>1598</v>
      </c>
      <c r="E27" s="6">
        <v>270000</v>
      </c>
      <c r="F27" s="7">
        <v>0</v>
      </c>
      <c r="G27" s="8">
        <v>0</v>
      </c>
      <c r="H27" s="6">
        <f t="shared" si="0"/>
        <v>270000</v>
      </c>
      <c r="I27" s="9"/>
      <c r="J27" s="24"/>
    </row>
    <row r="28" spans="1:10" ht="18.75" customHeight="1">
      <c r="A28" s="21">
        <v>14</v>
      </c>
      <c r="B28" s="25" t="s">
        <v>1602</v>
      </c>
      <c r="C28" s="26">
        <v>1922</v>
      </c>
      <c r="D28" s="26" t="s">
        <v>1598</v>
      </c>
      <c r="E28" s="6">
        <v>270000</v>
      </c>
      <c r="F28" s="7">
        <v>0</v>
      </c>
      <c r="G28" s="8">
        <v>0</v>
      </c>
      <c r="H28" s="6">
        <f t="shared" si="0"/>
        <v>270000</v>
      </c>
      <c r="I28" s="9"/>
      <c r="J28" s="24"/>
    </row>
    <row r="29" spans="1:10" ht="18.75" customHeight="1">
      <c r="A29" s="2">
        <v>15</v>
      </c>
      <c r="B29" s="25" t="s">
        <v>1604</v>
      </c>
      <c r="C29" s="26">
        <v>1926</v>
      </c>
      <c r="D29" s="26" t="s">
        <v>1598</v>
      </c>
      <c r="E29" s="6">
        <v>270000</v>
      </c>
      <c r="F29" s="7">
        <v>0</v>
      </c>
      <c r="G29" s="8">
        <v>0</v>
      </c>
      <c r="H29" s="6">
        <f t="shared" si="0"/>
        <v>270000</v>
      </c>
      <c r="I29" s="9"/>
      <c r="J29" s="24"/>
    </row>
    <row r="30" spans="1:10" ht="18.75" customHeight="1">
      <c r="A30" s="21">
        <v>16</v>
      </c>
      <c r="B30" s="25" t="s">
        <v>1875</v>
      </c>
      <c r="C30" s="26">
        <v>1931</v>
      </c>
      <c r="D30" s="26" t="s">
        <v>1598</v>
      </c>
      <c r="E30" s="6">
        <v>270000</v>
      </c>
      <c r="F30" s="7">
        <v>0</v>
      </c>
      <c r="G30" s="8">
        <v>0</v>
      </c>
      <c r="H30" s="6">
        <f t="shared" si="0"/>
        <v>270000</v>
      </c>
      <c r="I30" s="9"/>
      <c r="J30" s="24"/>
    </row>
    <row r="31" spans="1:10" ht="18.75" customHeight="1">
      <c r="A31" s="2">
        <v>17</v>
      </c>
      <c r="B31" s="25" t="s">
        <v>1883</v>
      </c>
      <c r="C31" s="26">
        <v>1932</v>
      </c>
      <c r="D31" s="26" t="s">
        <v>1598</v>
      </c>
      <c r="E31" s="6">
        <v>270000</v>
      </c>
      <c r="F31" s="7">
        <v>0</v>
      </c>
      <c r="G31" s="8">
        <v>0</v>
      </c>
      <c r="H31" s="6">
        <f t="shared" si="0"/>
        <v>270000</v>
      </c>
      <c r="I31" s="9"/>
      <c r="J31" s="24"/>
    </row>
    <row r="32" spans="1:10" ht="18.75" customHeight="1">
      <c r="A32" s="21">
        <v>18</v>
      </c>
      <c r="B32" s="25" t="s">
        <v>1884</v>
      </c>
      <c r="C32" s="26">
        <v>1932</v>
      </c>
      <c r="D32" s="26" t="s">
        <v>1598</v>
      </c>
      <c r="E32" s="6">
        <v>270000</v>
      </c>
      <c r="F32" s="7">
        <v>0</v>
      </c>
      <c r="G32" s="8">
        <v>0</v>
      </c>
      <c r="H32" s="6">
        <f t="shared" si="0"/>
        <v>270000</v>
      </c>
      <c r="I32" s="9"/>
      <c r="J32" s="24"/>
    </row>
    <row r="33" spans="1:10" ht="18.75" customHeight="1">
      <c r="A33" s="2">
        <v>19</v>
      </c>
      <c r="B33" s="25" t="s">
        <v>1892</v>
      </c>
      <c r="C33" s="26">
        <v>1935</v>
      </c>
      <c r="D33" s="26" t="s">
        <v>1598</v>
      </c>
      <c r="E33" s="6">
        <v>270000</v>
      </c>
      <c r="F33" s="7">
        <v>0</v>
      </c>
      <c r="G33" s="8">
        <v>0</v>
      </c>
      <c r="H33" s="6">
        <f t="shared" si="0"/>
        <v>270000</v>
      </c>
      <c r="I33" s="9"/>
      <c r="J33" s="24"/>
    </row>
    <row r="34" spans="1:10" ht="18.75" customHeight="1">
      <c r="A34" s="21">
        <v>20</v>
      </c>
      <c r="B34" s="25" t="s">
        <v>1565</v>
      </c>
      <c r="C34" s="26">
        <v>1934</v>
      </c>
      <c r="D34" s="26" t="s">
        <v>1598</v>
      </c>
      <c r="E34" s="6">
        <v>270000</v>
      </c>
      <c r="F34" s="7">
        <v>0</v>
      </c>
      <c r="G34" s="8">
        <v>0</v>
      </c>
      <c r="H34" s="6">
        <f t="shared" si="0"/>
        <v>270000</v>
      </c>
      <c r="I34" s="9"/>
      <c r="J34" s="24"/>
    </row>
    <row r="35" spans="1:10" ht="18.75" customHeight="1">
      <c r="A35" s="2">
        <v>21</v>
      </c>
      <c r="B35" s="25" t="s">
        <v>1894</v>
      </c>
      <c r="C35" s="26">
        <v>1917</v>
      </c>
      <c r="D35" s="26" t="s">
        <v>1542</v>
      </c>
      <c r="E35" s="6">
        <v>270000</v>
      </c>
      <c r="F35" s="7">
        <v>0</v>
      </c>
      <c r="G35" s="8">
        <v>0</v>
      </c>
      <c r="H35" s="6">
        <f t="shared" si="0"/>
        <v>270000</v>
      </c>
      <c r="I35" s="9"/>
      <c r="J35" s="24"/>
    </row>
    <row r="36" spans="1:10" ht="18.75" customHeight="1">
      <c r="A36" s="21">
        <v>22</v>
      </c>
      <c r="B36" s="25" t="s">
        <v>1897</v>
      </c>
      <c r="C36" s="26">
        <v>1934</v>
      </c>
      <c r="D36" s="26" t="s">
        <v>1542</v>
      </c>
      <c r="E36" s="6">
        <v>270000</v>
      </c>
      <c r="F36" s="7">
        <v>0</v>
      </c>
      <c r="G36" s="8">
        <v>0</v>
      </c>
      <c r="H36" s="6">
        <f t="shared" si="0"/>
        <v>270000</v>
      </c>
      <c r="I36" s="9"/>
      <c r="J36" s="24"/>
    </row>
    <row r="37" spans="1:10" ht="18.75" customHeight="1">
      <c r="A37" s="2">
        <v>23</v>
      </c>
      <c r="B37" s="25" t="s">
        <v>1099</v>
      </c>
      <c r="C37" s="26">
        <v>1935</v>
      </c>
      <c r="D37" s="26" t="s">
        <v>1542</v>
      </c>
      <c r="E37" s="6">
        <v>270000</v>
      </c>
      <c r="F37" s="7">
        <v>0</v>
      </c>
      <c r="G37" s="8">
        <v>0</v>
      </c>
      <c r="H37" s="6">
        <f t="shared" si="0"/>
        <v>270000</v>
      </c>
      <c r="I37" s="9"/>
      <c r="J37" s="24"/>
    </row>
    <row r="38" spans="1:10" ht="18.75" customHeight="1">
      <c r="A38" s="21">
        <v>24</v>
      </c>
      <c r="B38" s="1144" t="s">
        <v>1893</v>
      </c>
      <c r="C38" s="1145">
        <v>1924</v>
      </c>
      <c r="D38" s="1145" t="s">
        <v>1542</v>
      </c>
      <c r="E38" s="612">
        <v>0</v>
      </c>
      <c r="F38" s="613">
        <v>0</v>
      </c>
      <c r="G38" s="1146">
        <v>0</v>
      </c>
      <c r="H38" s="612">
        <f t="shared" si="0"/>
        <v>0</v>
      </c>
      <c r="I38" s="9" t="s">
        <v>1117</v>
      </c>
      <c r="J38" s="24"/>
    </row>
    <row r="39" spans="1:10" ht="18.75" customHeight="1">
      <c r="A39" s="2">
        <v>25</v>
      </c>
      <c r="B39" s="25" t="s">
        <v>1895</v>
      </c>
      <c r="C39" s="26">
        <v>1930</v>
      </c>
      <c r="D39" s="26" t="s">
        <v>1542</v>
      </c>
      <c r="E39" s="6">
        <v>270000</v>
      </c>
      <c r="F39" s="7">
        <v>0</v>
      </c>
      <c r="G39" s="8">
        <v>0</v>
      </c>
      <c r="H39" s="6">
        <f t="shared" si="0"/>
        <v>270000</v>
      </c>
      <c r="I39" s="9"/>
      <c r="J39" s="24"/>
    </row>
    <row r="40" spans="1:10" ht="18.75" customHeight="1">
      <c r="A40" s="21">
        <v>26</v>
      </c>
      <c r="B40" s="25" t="s">
        <v>1898</v>
      </c>
      <c r="C40" s="26">
        <v>1931</v>
      </c>
      <c r="D40" s="26" t="s">
        <v>1899</v>
      </c>
      <c r="E40" s="6">
        <v>270000</v>
      </c>
      <c r="F40" s="7">
        <v>0</v>
      </c>
      <c r="G40" s="8">
        <v>0</v>
      </c>
      <c r="H40" s="6">
        <f t="shared" si="0"/>
        <v>270000</v>
      </c>
      <c r="I40" s="9"/>
      <c r="J40" s="24"/>
    </row>
    <row r="41" spans="1:10" ht="18.75" customHeight="1">
      <c r="A41" s="2">
        <v>27</v>
      </c>
      <c r="B41" s="25" t="s">
        <v>1900</v>
      </c>
      <c r="C41" s="26">
        <v>1924</v>
      </c>
      <c r="D41" s="26" t="s">
        <v>1899</v>
      </c>
      <c r="E41" s="6">
        <v>270000</v>
      </c>
      <c r="F41" s="7">
        <v>0</v>
      </c>
      <c r="G41" s="8">
        <v>0</v>
      </c>
      <c r="H41" s="6">
        <f t="shared" si="0"/>
        <v>270000</v>
      </c>
      <c r="I41" s="9"/>
      <c r="J41" s="24"/>
    </row>
    <row r="42" spans="1:10" ht="18.75" customHeight="1">
      <c r="A42" s="21">
        <v>28</v>
      </c>
      <c r="B42" s="25" t="s">
        <v>1901</v>
      </c>
      <c r="C42" s="26">
        <v>1922</v>
      </c>
      <c r="D42" s="26" t="s">
        <v>1899</v>
      </c>
      <c r="E42" s="6">
        <v>270000</v>
      </c>
      <c r="F42" s="7">
        <v>0</v>
      </c>
      <c r="G42" s="8">
        <v>0</v>
      </c>
      <c r="H42" s="6">
        <f t="shared" si="0"/>
        <v>270000</v>
      </c>
      <c r="I42" s="9"/>
      <c r="J42" s="24"/>
    </row>
    <row r="43" spans="1:10" ht="18.75" customHeight="1">
      <c r="A43" s="2">
        <v>29</v>
      </c>
      <c r="B43" s="25" t="s">
        <v>1902</v>
      </c>
      <c r="C43" s="26">
        <v>1930</v>
      </c>
      <c r="D43" s="26" t="s">
        <v>1899</v>
      </c>
      <c r="E43" s="6">
        <v>270000</v>
      </c>
      <c r="F43" s="7">
        <v>0</v>
      </c>
      <c r="G43" s="8">
        <v>0</v>
      </c>
      <c r="H43" s="6">
        <f t="shared" si="0"/>
        <v>270000</v>
      </c>
      <c r="I43" s="9"/>
      <c r="J43" s="24"/>
    </row>
    <row r="44" spans="1:10" ht="18.75" customHeight="1">
      <c r="A44" s="21">
        <v>30</v>
      </c>
      <c r="B44" s="25" t="s">
        <v>1903</v>
      </c>
      <c r="C44" s="26">
        <v>1934</v>
      </c>
      <c r="D44" s="26" t="s">
        <v>1899</v>
      </c>
      <c r="E44" s="6">
        <v>270000</v>
      </c>
      <c r="F44" s="7">
        <v>0</v>
      </c>
      <c r="G44" s="8">
        <v>0</v>
      </c>
      <c r="H44" s="6">
        <f aca="true" t="shared" si="1" ref="H44:H70">E44+G44</f>
        <v>270000</v>
      </c>
      <c r="I44" s="9"/>
      <c r="J44" s="24"/>
    </row>
    <row r="45" spans="1:10" ht="18.75" customHeight="1">
      <c r="A45" s="2">
        <v>31</v>
      </c>
      <c r="B45" s="25" t="s">
        <v>1904</v>
      </c>
      <c r="C45" s="26">
        <v>1926</v>
      </c>
      <c r="D45" s="26" t="s">
        <v>1546</v>
      </c>
      <c r="E45" s="6">
        <v>270000</v>
      </c>
      <c r="F45" s="7">
        <v>0</v>
      </c>
      <c r="G45" s="8">
        <v>0</v>
      </c>
      <c r="H45" s="6">
        <f t="shared" si="1"/>
        <v>270000</v>
      </c>
      <c r="I45" s="9"/>
      <c r="J45" s="24"/>
    </row>
    <row r="46" spans="1:10" ht="18.75" customHeight="1">
      <c r="A46" s="21">
        <v>32</v>
      </c>
      <c r="B46" s="35" t="s">
        <v>1908</v>
      </c>
      <c r="C46" s="36">
        <v>1932</v>
      </c>
      <c r="D46" s="26" t="s">
        <v>1544</v>
      </c>
      <c r="E46" s="6">
        <v>270000</v>
      </c>
      <c r="F46" s="7">
        <v>0</v>
      </c>
      <c r="G46" s="6">
        <v>0</v>
      </c>
      <c r="H46" s="6">
        <f t="shared" si="1"/>
        <v>270000</v>
      </c>
      <c r="I46" s="9"/>
      <c r="J46" s="24"/>
    </row>
    <row r="47" spans="1:10" ht="18.75" customHeight="1">
      <c r="A47" s="2">
        <v>33</v>
      </c>
      <c r="B47" s="25" t="s">
        <v>1909</v>
      </c>
      <c r="C47" s="26">
        <v>1918</v>
      </c>
      <c r="D47" s="26" t="s">
        <v>1544</v>
      </c>
      <c r="E47" s="6">
        <v>270000</v>
      </c>
      <c r="F47" s="7">
        <v>0</v>
      </c>
      <c r="G47" s="8">
        <v>0</v>
      </c>
      <c r="H47" s="6">
        <f t="shared" si="1"/>
        <v>270000</v>
      </c>
      <c r="I47" s="9"/>
      <c r="J47" s="24"/>
    </row>
    <row r="48" spans="1:10" ht="18.75" customHeight="1">
      <c r="A48" s="21">
        <v>34</v>
      </c>
      <c r="B48" s="25" t="s">
        <v>1910</v>
      </c>
      <c r="C48" s="26">
        <v>1933</v>
      </c>
      <c r="D48" s="26" t="s">
        <v>1544</v>
      </c>
      <c r="E48" s="6">
        <v>270000</v>
      </c>
      <c r="F48" s="7">
        <v>0</v>
      </c>
      <c r="G48" s="8">
        <v>0</v>
      </c>
      <c r="H48" s="6">
        <f t="shared" si="1"/>
        <v>270000</v>
      </c>
      <c r="I48" s="9"/>
      <c r="J48" s="24"/>
    </row>
    <row r="49" spans="1:10" ht="18.75" customHeight="1">
      <c r="A49" s="2">
        <v>35</v>
      </c>
      <c r="B49" s="25" t="s">
        <v>1911</v>
      </c>
      <c r="C49" s="26">
        <v>1926</v>
      </c>
      <c r="D49" s="26" t="s">
        <v>1544</v>
      </c>
      <c r="E49" s="6">
        <v>270000</v>
      </c>
      <c r="F49" s="7">
        <v>0</v>
      </c>
      <c r="G49" s="8">
        <v>0</v>
      </c>
      <c r="H49" s="6">
        <f t="shared" si="1"/>
        <v>270000</v>
      </c>
      <c r="I49" s="9"/>
      <c r="J49" s="24"/>
    </row>
    <row r="50" spans="1:10" ht="18.75" customHeight="1">
      <c r="A50" s="21">
        <v>36</v>
      </c>
      <c r="B50" s="25" t="s">
        <v>1912</v>
      </c>
      <c r="C50" s="26">
        <v>1926</v>
      </c>
      <c r="D50" s="26" t="s">
        <v>1544</v>
      </c>
      <c r="E50" s="6">
        <v>270000</v>
      </c>
      <c r="F50" s="7">
        <v>0</v>
      </c>
      <c r="G50" s="8">
        <v>0</v>
      </c>
      <c r="H50" s="6">
        <f t="shared" si="1"/>
        <v>270000</v>
      </c>
      <c r="I50" s="9"/>
      <c r="J50" s="24"/>
    </row>
    <row r="51" spans="1:10" ht="18.75" customHeight="1">
      <c r="A51" s="2">
        <v>37</v>
      </c>
      <c r="B51" s="25" t="s">
        <v>1913</v>
      </c>
      <c r="C51" s="26">
        <v>1927</v>
      </c>
      <c r="D51" s="26" t="s">
        <v>1914</v>
      </c>
      <c r="E51" s="6">
        <v>270000</v>
      </c>
      <c r="F51" s="7">
        <v>0</v>
      </c>
      <c r="G51" s="8">
        <v>0</v>
      </c>
      <c r="H51" s="6">
        <f t="shared" si="1"/>
        <v>270000</v>
      </c>
      <c r="I51" s="9"/>
      <c r="J51" s="24"/>
    </row>
    <row r="52" spans="1:10" ht="18.75" customHeight="1">
      <c r="A52" s="21">
        <v>38</v>
      </c>
      <c r="B52" s="25" t="s">
        <v>1901</v>
      </c>
      <c r="C52" s="26">
        <v>1928</v>
      </c>
      <c r="D52" s="26" t="s">
        <v>1914</v>
      </c>
      <c r="E52" s="6">
        <v>270000</v>
      </c>
      <c r="F52" s="7">
        <v>0</v>
      </c>
      <c r="G52" s="8">
        <v>0</v>
      </c>
      <c r="H52" s="6">
        <f t="shared" si="1"/>
        <v>270000</v>
      </c>
      <c r="I52" s="9"/>
      <c r="J52" s="24"/>
    </row>
    <row r="53" spans="1:10" ht="18.75" customHeight="1">
      <c r="A53" s="2">
        <v>39</v>
      </c>
      <c r="B53" s="25" t="s">
        <v>1916</v>
      </c>
      <c r="C53" s="26">
        <v>1934</v>
      </c>
      <c r="D53" s="26" t="s">
        <v>1914</v>
      </c>
      <c r="E53" s="6">
        <v>270000</v>
      </c>
      <c r="F53" s="7">
        <v>0</v>
      </c>
      <c r="G53" s="8">
        <v>0</v>
      </c>
      <c r="H53" s="6">
        <f t="shared" si="1"/>
        <v>270000</v>
      </c>
      <c r="I53" s="9"/>
      <c r="J53" s="24"/>
    </row>
    <row r="54" spans="1:10" ht="18.75" customHeight="1">
      <c r="A54" s="21">
        <v>40</v>
      </c>
      <c r="B54" s="25" t="s">
        <v>1915</v>
      </c>
      <c r="C54" s="26">
        <v>1926</v>
      </c>
      <c r="D54" s="26" t="s">
        <v>1914</v>
      </c>
      <c r="E54" s="6">
        <v>270000</v>
      </c>
      <c r="F54" s="7">
        <v>0</v>
      </c>
      <c r="G54" s="8">
        <v>0</v>
      </c>
      <c r="H54" s="6">
        <f t="shared" si="1"/>
        <v>270000</v>
      </c>
      <c r="I54" s="9"/>
      <c r="J54" s="24"/>
    </row>
    <row r="55" spans="1:11" ht="18.75" customHeight="1">
      <c r="A55" s="2">
        <v>41</v>
      </c>
      <c r="B55" s="33" t="s">
        <v>1917</v>
      </c>
      <c r="C55" s="34">
        <v>1933</v>
      </c>
      <c r="D55" s="34" t="s">
        <v>1541</v>
      </c>
      <c r="E55" s="6">
        <v>270000</v>
      </c>
      <c r="F55" s="7">
        <v>0</v>
      </c>
      <c r="G55" s="8">
        <v>0</v>
      </c>
      <c r="H55" s="6">
        <f t="shared" si="1"/>
        <v>270000</v>
      </c>
      <c r="I55" s="9"/>
      <c r="J55" s="24"/>
      <c r="K55" s="37"/>
    </row>
    <row r="56" spans="1:10" ht="18.75" customHeight="1">
      <c r="A56" s="21">
        <v>42</v>
      </c>
      <c r="B56" s="25" t="s">
        <v>1285</v>
      </c>
      <c r="C56" s="26">
        <v>1923</v>
      </c>
      <c r="D56" s="26" t="s">
        <v>1541</v>
      </c>
      <c r="E56" s="6">
        <v>270000</v>
      </c>
      <c r="F56" s="7">
        <v>0</v>
      </c>
      <c r="G56" s="8">
        <v>0</v>
      </c>
      <c r="H56" s="6">
        <f t="shared" si="1"/>
        <v>270000</v>
      </c>
      <c r="I56" s="9"/>
      <c r="J56" s="24"/>
    </row>
    <row r="57" spans="1:10" ht="18.75" customHeight="1">
      <c r="A57" s="2">
        <v>43</v>
      </c>
      <c r="B57" s="25" t="s">
        <v>1918</v>
      </c>
      <c r="C57" s="26">
        <v>1922</v>
      </c>
      <c r="D57" s="26" t="s">
        <v>1541</v>
      </c>
      <c r="E57" s="6">
        <v>270000</v>
      </c>
      <c r="F57" s="7">
        <v>0</v>
      </c>
      <c r="G57" s="8">
        <v>0</v>
      </c>
      <c r="H57" s="6">
        <f t="shared" si="1"/>
        <v>270000</v>
      </c>
      <c r="I57" s="9"/>
      <c r="J57" s="24"/>
    </row>
    <row r="58" spans="1:10" ht="18.75" customHeight="1">
      <c r="A58" s="21">
        <v>44</v>
      </c>
      <c r="B58" s="25" t="s">
        <v>1923</v>
      </c>
      <c r="C58" s="26">
        <v>1934</v>
      </c>
      <c r="D58" s="26" t="s">
        <v>1541</v>
      </c>
      <c r="E58" s="6">
        <v>270000</v>
      </c>
      <c r="F58" s="7">
        <v>0</v>
      </c>
      <c r="G58" s="8">
        <v>0</v>
      </c>
      <c r="H58" s="6">
        <f t="shared" si="1"/>
        <v>270000</v>
      </c>
      <c r="I58" s="9"/>
      <c r="J58" s="24"/>
    </row>
    <row r="59" spans="1:11" ht="18.75" customHeight="1">
      <c r="A59" s="2">
        <v>45</v>
      </c>
      <c r="B59" s="25" t="s">
        <v>1924</v>
      </c>
      <c r="C59" s="26">
        <v>1926</v>
      </c>
      <c r="D59" s="26" t="s">
        <v>179</v>
      </c>
      <c r="E59" s="6">
        <v>270000</v>
      </c>
      <c r="F59" s="7">
        <v>0</v>
      </c>
      <c r="G59" s="8">
        <v>0</v>
      </c>
      <c r="H59" s="6">
        <f t="shared" si="1"/>
        <v>270000</v>
      </c>
      <c r="I59" s="9"/>
      <c r="J59" s="24"/>
      <c r="K59" s="14"/>
    </row>
    <row r="60" spans="1:10" ht="18.75" customHeight="1">
      <c r="A60" s="21">
        <v>46</v>
      </c>
      <c r="B60" s="25" t="s">
        <v>1100</v>
      </c>
      <c r="C60" s="26">
        <v>1935</v>
      </c>
      <c r="D60" s="26" t="s">
        <v>1568</v>
      </c>
      <c r="E60" s="6">
        <v>270000</v>
      </c>
      <c r="F60" s="7">
        <v>0</v>
      </c>
      <c r="G60" s="8">
        <v>0</v>
      </c>
      <c r="H60" s="6">
        <f t="shared" si="1"/>
        <v>270000</v>
      </c>
      <c r="I60" s="9"/>
      <c r="J60" s="24"/>
    </row>
    <row r="61" spans="1:10" ht="18.75" customHeight="1">
      <c r="A61" s="2">
        <v>47</v>
      </c>
      <c r="B61" s="25" t="s">
        <v>1892</v>
      </c>
      <c r="C61" s="26">
        <v>1935</v>
      </c>
      <c r="D61" s="38" t="s">
        <v>1899</v>
      </c>
      <c r="E61" s="6">
        <v>270000</v>
      </c>
      <c r="F61" s="7">
        <v>0</v>
      </c>
      <c r="G61" s="8">
        <v>0</v>
      </c>
      <c r="H61" s="6">
        <f t="shared" si="1"/>
        <v>270000</v>
      </c>
      <c r="I61" s="9"/>
      <c r="J61" s="24"/>
    </row>
    <row r="62" spans="1:10" ht="18.75" customHeight="1">
      <c r="A62" s="21">
        <v>48</v>
      </c>
      <c r="B62" s="25" t="s">
        <v>2391</v>
      </c>
      <c r="C62" s="26">
        <v>1935</v>
      </c>
      <c r="D62" s="38" t="s">
        <v>1546</v>
      </c>
      <c r="E62" s="6">
        <v>270000</v>
      </c>
      <c r="F62" s="7">
        <v>0</v>
      </c>
      <c r="G62" s="8">
        <v>0</v>
      </c>
      <c r="H62" s="6">
        <f t="shared" si="1"/>
        <v>270000</v>
      </c>
      <c r="I62" s="9"/>
      <c r="J62" s="24"/>
    </row>
    <row r="63" spans="1:10" ht="18.75" customHeight="1">
      <c r="A63" s="2">
        <v>49</v>
      </c>
      <c r="B63" s="25" t="s">
        <v>2392</v>
      </c>
      <c r="C63" s="26">
        <v>1935</v>
      </c>
      <c r="D63" s="38" t="s">
        <v>1598</v>
      </c>
      <c r="E63" s="6">
        <v>270000</v>
      </c>
      <c r="F63" s="7">
        <v>0</v>
      </c>
      <c r="G63" s="8">
        <v>0</v>
      </c>
      <c r="H63" s="6">
        <f t="shared" si="1"/>
        <v>270000</v>
      </c>
      <c r="I63" s="9"/>
      <c r="J63" s="24"/>
    </row>
    <row r="64" spans="1:10" ht="18.75" customHeight="1">
      <c r="A64" s="21">
        <v>50</v>
      </c>
      <c r="B64" s="25" t="s">
        <v>1298</v>
      </c>
      <c r="C64" s="26">
        <v>1936</v>
      </c>
      <c r="D64" s="38" t="s">
        <v>1598</v>
      </c>
      <c r="E64" s="6">
        <v>270000</v>
      </c>
      <c r="F64" s="7">
        <v>0</v>
      </c>
      <c r="G64" s="8">
        <v>0</v>
      </c>
      <c r="H64" s="6">
        <f t="shared" si="1"/>
        <v>270000</v>
      </c>
      <c r="I64" s="9"/>
      <c r="J64" s="24"/>
    </row>
    <row r="65" spans="1:10" ht="18.75" customHeight="1">
      <c r="A65" s="2">
        <v>51</v>
      </c>
      <c r="B65" s="437" t="s">
        <v>1728</v>
      </c>
      <c r="C65" s="26">
        <v>1936</v>
      </c>
      <c r="D65" s="38" t="s">
        <v>1546</v>
      </c>
      <c r="E65" s="6">
        <v>270000</v>
      </c>
      <c r="F65" s="7"/>
      <c r="G65" s="422"/>
      <c r="H65" s="6">
        <f t="shared" si="1"/>
        <v>270000</v>
      </c>
      <c r="I65" s="9"/>
      <c r="J65" s="121"/>
    </row>
    <row r="66" spans="1:10" ht="18.75" customHeight="1">
      <c r="A66" s="21">
        <v>52</v>
      </c>
      <c r="B66" s="6" t="s">
        <v>1729</v>
      </c>
      <c r="C66" s="26">
        <v>1936</v>
      </c>
      <c r="D66" s="6" t="s">
        <v>1598</v>
      </c>
      <c r="E66" s="6">
        <v>270000</v>
      </c>
      <c r="F66" s="7"/>
      <c r="G66" s="422"/>
      <c r="H66" s="6">
        <f t="shared" si="1"/>
        <v>270000</v>
      </c>
      <c r="I66" s="9"/>
      <c r="J66" s="121"/>
    </row>
    <row r="67" spans="1:10" ht="18.75" customHeight="1">
      <c r="A67" s="2">
        <v>53</v>
      </c>
      <c r="B67" s="6" t="s">
        <v>2752</v>
      </c>
      <c r="C67" s="26">
        <v>1937</v>
      </c>
      <c r="D67" s="6" t="s">
        <v>1564</v>
      </c>
      <c r="E67" s="6">
        <v>270000</v>
      </c>
      <c r="F67" s="7"/>
      <c r="G67" s="422"/>
      <c r="H67" s="6">
        <f t="shared" si="1"/>
        <v>270000</v>
      </c>
      <c r="I67" s="9" t="s">
        <v>1101</v>
      </c>
      <c r="J67" s="121"/>
    </row>
    <row r="68" spans="1:10" ht="18.75" customHeight="1">
      <c r="A68" s="21">
        <v>54</v>
      </c>
      <c r="B68" s="6" t="s">
        <v>80</v>
      </c>
      <c r="C68" s="26">
        <v>1937</v>
      </c>
      <c r="D68" s="6" t="s">
        <v>1564</v>
      </c>
      <c r="E68" s="6">
        <v>270000</v>
      </c>
      <c r="F68" s="7"/>
      <c r="G68" s="422"/>
      <c r="H68" s="6">
        <f t="shared" si="1"/>
        <v>270000</v>
      </c>
      <c r="I68" s="9"/>
      <c r="J68" s="121"/>
    </row>
    <row r="69" spans="1:10" ht="18.75" customHeight="1">
      <c r="A69" s="2">
        <v>55</v>
      </c>
      <c r="B69" s="6" t="s">
        <v>1901</v>
      </c>
      <c r="C69" s="26">
        <v>1937</v>
      </c>
      <c r="D69" s="6" t="s">
        <v>2737</v>
      </c>
      <c r="E69" s="6">
        <v>270000</v>
      </c>
      <c r="F69" s="7"/>
      <c r="G69" s="422"/>
      <c r="H69" s="6">
        <f t="shared" si="1"/>
        <v>270000</v>
      </c>
      <c r="I69" s="9"/>
      <c r="J69" s="121"/>
    </row>
    <row r="70" spans="1:10" ht="18.75" customHeight="1">
      <c r="A70" s="21">
        <v>56</v>
      </c>
      <c r="B70" s="6" t="s">
        <v>2023</v>
      </c>
      <c r="C70" s="26">
        <v>1937</v>
      </c>
      <c r="D70" s="6" t="s">
        <v>175</v>
      </c>
      <c r="E70" s="6">
        <v>270000</v>
      </c>
      <c r="F70" s="7"/>
      <c r="G70" s="422"/>
      <c r="H70" s="6">
        <f t="shared" si="1"/>
        <v>270000</v>
      </c>
      <c r="I70" s="9"/>
      <c r="J70" s="121"/>
    </row>
    <row r="71" spans="1:10" ht="18.75" customHeight="1">
      <c r="A71" s="2">
        <v>57</v>
      </c>
      <c r="B71" s="6" t="s">
        <v>176</v>
      </c>
      <c r="C71" s="26">
        <v>1937</v>
      </c>
      <c r="D71" s="6" t="s">
        <v>175</v>
      </c>
      <c r="E71" s="6">
        <v>270000</v>
      </c>
      <c r="F71" s="7"/>
      <c r="G71" s="685"/>
      <c r="H71" s="6">
        <f aca="true" t="shared" si="2" ref="H71:H80">G71+E71</f>
        <v>270000</v>
      </c>
      <c r="I71" s="9"/>
      <c r="J71" s="121"/>
    </row>
    <row r="72" spans="1:10" s="1" customFormat="1" ht="18.75" customHeight="1">
      <c r="A72" s="21">
        <v>58</v>
      </c>
      <c r="B72" s="6" t="s">
        <v>177</v>
      </c>
      <c r="C72" s="26">
        <v>1937</v>
      </c>
      <c r="D72" s="26" t="s">
        <v>179</v>
      </c>
      <c r="E72" s="6">
        <v>270000</v>
      </c>
      <c r="F72" s="7"/>
      <c r="G72" s="685"/>
      <c r="H72" s="6">
        <f t="shared" si="2"/>
        <v>270000</v>
      </c>
      <c r="I72" s="622"/>
      <c r="J72" s="686"/>
    </row>
    <row r="73" spans="1:10" s="1" customFormat="1" ht="18.75" customHeight="1">
      <c r="A73" s="2">
        <v>59</v>
      </c>
      <c r="B73" s="6" t="s">
        <v>178</v>
      </c>
      <c r="C73" s="26">
        <v>1937</v>
      </c>
      <c r="D73" s="6" t="s">
        <v>2737</v>
      </c>
      <c r="E73" s="6">
        <v>270000</v>
      </c>
      <c r="F73" s="7"/>
      <c r="G73" s="685"/>
      <c r="H73" s="6">
        <f t="shared" si="2"/>
        <v>270000</v>
      </c>
      <c r="I73" s="622"/>
      <c r="J73" s="686"/>
    </row>
    <row r="74" spans="1:10" s="1" customFormat="1" ht="18.75" customHeight="1">
      <c r="A74" s="21">
        <v>60</v>
      </c>
      <c r="B74" s="6" t="s">
        <v>1012</v>
      </c>
      <c r="C74" s="26">
        <v>1937</v>
      </c>
      <c r="D74" s="26" t="s">
        <v>1568</v>
      </c>
      <c r="E74" s="6">
        <v>270000</v>
      </c>
      <c r="F74" s="7"/>
      <c r="G74" s="685"/>
      <c r="H74" s="6">
        <f>G74+E74</f>
        <v>270000</v>
      </c>
      <c r="I74" s="622"/>
      <c r="J74" s="686"/>
    </row>
    <row r="75" spans="1:10" s="1" customFormat="1" ht="18.75" customHeight="1">
      <c r="A75" s="2">
        <v>61</v>
      </c>
      <c r="B75" s="6" t="s">
        <v>4</v>
      </c>
      <c r="C75" s="26">
        <v>1937</v>
      </c>
      <c r="D75" s="6" t="s">
        <v>2272</v>
      </c>
      <c r="E75" s="6">
        <v>270000</v>
      </c>
      <c r="F75" s="7"/>
      <c r="G75" s="685"/>
      <c r="H75" s="6">
        <f>G75+E75</f>
        <v>270000</v>
      </c>
      <c r="I75" s="622"/>
      <c r="J75" s="686"/>
    </row>
    <row r="76" spans="1:10" s="1" customFormat="1" ht="18.75" customHeight="1">
      <c r="A76" s="21">
        <v>62</v>
      </c>
      <c r="B76" s="6" t="s">
        <v>2273</v>
      </c>
      <c r="C76" s="26">
        <v>1937</v>
      </c>
      <c r="D76" s="6" t="s">
        <v>2272</v>
      </c>
      <c r="E76" s="6">
        <v>270000</v>
      </c>
      <c r="F76" s="7"/>
      <c r="G76" s="685"/>
      <c r="H76" s="6">
        <f>G76+E76</f>
        <v>270000</v>
      </c>
      <c r="I76" s="622"/>
      <c r="J76" s="686"/>
    </row>
    <row r="77" spans="1:10" s="1" customFormat="1" ht="18.75" customHeight="1">
      <c r="A77" s="1147">
        <v>63</v>
      </c>
      <c r="B77" s="612" t="s">
        <v>2384</v>
      </c>
      <c r="C77" s="1145">
        <v>1937</v>
      </c>
      <c r="D77" s="1145" t="s">
        <v>2737</v>
      </c>
      <c r="E77" s="612">
        <v>270000</v>
      </c>
      <c r="F77" s="613"/>
      <c r="G77" s="1148">
        <v>540000</v>
      </c>
      <c r="H77" s="612">
        <f>G77+E77</f>
        <v>810000</v>
      </c>
      <c r="I77" s="622"/>
      <c r="J77" s="686"/>
    </row>
    <row r="78" spans="1:10" s="1" customFormat="1" ht="18.75" customHeight="1">
      <c r="A78" s="1149">
        <v>64</v>
      </c>
      <c r="B78" s="612" t="s">
        <v>607</v>
      </c>
      <c r="C78" s="1145">
        <v>1937</v>
      </c>
      <c r="D78" s="612" t="s">
        <v>179</v>
      </c>
      <c r="E78" s="612">
        <v>270000</v>
      </c>
      <c r="F78" s="613"/>
      <c r="G78" s="1148">
        <v>810000</v>
      </c>
      <c r="H78" s="612">
        <f t="shared" si="2"/>
        <v>1080000</v>
      </c>
      <c r="I78" s="622"/>
      <c r="J78" s="686"/>
    </row>
    <row r="79" spans="1:10" s="1" customFormat="1" ht="18.75" customHeight="1">
      <c r="A79" s="1147">
        <v>65</v>
      </c>
      <c r="B79" s="612" t="s">
        <v>609</v>
      </c>
      <c r="C79" s="1145">
        <v>1936</v>
      </c>
      <c r="D79" s="612" t="s">
        <v>2272</v>
      </c>
      <c r="E79" s="612">
        <v>270000</v>
      </c>
      <c r="F79" s="613"/>
      <c r="G79" s="1148">
        <v>5400000</v>
      </c>
      <c r="H79" s="612">
        <f t="shared" si="2"/>
        <v>5670000</v>
      </c>
      <c r="I79" s="622"/>
      <c r="J79" s="686" t="s">
        <v>1101</v>
      </c>
    </row>
    <row r="80" spans="1:10" ht="18.75" customHeight="1">
      <c r="A80" s="1452" t="s">
        <v>2519</v>
      </c>
      <c r="B80" s="1453"/>
      <c r="C80" s="1453"/>
      <c r="D80" s="1454"/>
      <c r="E80" s="616">
        <f>SUM(E15:E79)</f>
        <v>17280000</v>
      </c>
      <c r="F80" s="122">
        <f>SUM(F16:F66)</f>
        <v>0</v>
      </c>
      <c r="G80" s="31">
        <f>SUM(G71:G79)</f>
        <v>6750000</v>
      </c>
      <c r="H80" s="616">
        <f t="shared" si="2"/>
        <v>24030000</v>
      </c>
      <c r="I80" s="32"/>
      <c r="J80" s="24"/>
    </row>
    <row r="81" spans="1:10" ht="18.75" customHeight="1">
      <c r="A81" s="1461" t="s">
        <v>46</v>
      </c>
      <c r="B81" s="1462"/>
      <c r="C81" s="1462"/>
      <c r="D81" s="1462"/>
      <c r="E81" s="1462"/>
      <c r="F81" s="1462"/>
      <c r="G81" s="1462"/>
      <c r="H81" s="1462"/>
      <c r="I81" s="1462"/>
      <c r="J81" s="1463"/>
    </row>
    <row r="82" spans="1:10" ht="18.75" customHeight="1">
      <c r="A82" s="2">
        <v>1</v>
      </c>
      <c r="B82" s="34" t="s">
        <v>1938</v>
      </c>
      <c r="C82" s="26">
        <v>1966</v>
      </c>
      <c r="D82" s="26" t="s">
        <v>1598</v>
      </c>
      <c r="E82" s="6">
        <v>405000</v>
      </c>
      <c r="F82" s="7">
        <v>0</v>
      </c>
      <c r="G82" s="8">
        <v>0</v>
      </c>
      <c r="H82" s="6">
        <f aca="true" t="shared" si="3" ref="H82:H94">E82+G82</f>
        <v>405000</v>
      </c>
      <c r="I82" s="9"/>
      <c r="J82" s="121" t="s">
        <v>825</v>
      </c>
    </row>
    <row r="83" spans="1:10" ht="18.75" customHeight="1">
      <c r="A83" s="2">
        <v>2</v>
      </c>
      <c r="B83" s="34" t="s">
        <v>1944</v>
      </c>
      <c r="C83" s="34">
        <v>1964</v>
      </c>
      <c r="D83" s="34" t="s">
        <v>1542</v>
      </c>
      <c r="E83" s="6">
        <v>405000</v>
      </c>
      <c r="F83" s="7">
        <v>0</v>
      </c>
      <c r="G83" s="8">
        <v>0</v>
      </c>
      <c r="H83" s="6">
        <f t="shared" si="3"/>
        <v>405000</v>
      </c>
      <c r="I83" s="9"/>
      <c r="J83" s="121" t="s">
        <v>825</v>
      </c>
    </row>
    <row r="84" spans="1:10" ht="18.75" customHeight="1">
      <c r="A84" s="2">
        <v>3</v>
      </c>
      <c r="B84" s="34" t="s">
        <v>1945</v>
      </c>
      <c r="C84" s="34">
        <v>1970</v>
      </c>
      <c r="D84" s="34" t="s">
        <v>1899</v>
      </c>
      <c r="E84" s="6">
        <v>405000</v>
      </c>
      <c r="F84" s="7">
        <v>0</v>
      </c>
      <c r="G84" s="8">
        <v>0</v>
      </c>
      <c r="H84" s="6">
        <f t="shared" si="3"/>
        <v>405000</v>
      </c>
      <c r="I84" s="9"/>
      <c r="J84" s="121" t="s">
        <v>825</v>
      </c>
    </row>
    <row r="85" spans="1:10" ht="18.75" customHeight="1">
      <c r="A85" s="2">
        <v>4</v>
      </c>
      <c r="B85" s="34" t="s">
        <v>1950</v>
      </c>
      <c r="C85" s="34">
        <v>1975</v>
      </c>
      <c r="D85" s="34" t="s">
        <v>72</v>
      </c>
      <c r="E85" s="6">
        <v>405000</v>
      </c>
      <c r="F85" s="7">
        <v>0</v>
      </c>
      <c r="G85" s="8">
        <v>0</v>
      </c>
      <c r="H85" s="6">
        <f t="shared" si="3"/>
        <v>405000</v>
      </c>
      <c r="I85" s="9"/>
      <c r="J85" s="121" t="s">
        <v>825</v>
      </c>
    </row>
    <row r="86" spans="1:10" ht="18.75" customHeight="1">
      <c r="A86" s="2">
        <v>5</v>
      </c>
      <c r="B86" s="34" t="s">
        <v>1952</v>
      </c>
      <c r="C86" s="34">
        <v>1977</v>
      </c>
      <c r="D86" s="34" t="s">
        <v>72</v>
      </c>
      <c r="E86" s="6">
        <v>405000</v>
      </c>
      <c r="F86" s="7">
        <v>0</v>
      </c>
      <c r="G86" s="8">
        <v>0</v>
      </c>
      <c r="H86" s="6">
        <f t="shared" si="3"/>
        <v>405000</v>
      </c>
      <c r="I86" s="9"/>
      <c r="J86" s="121" t="s">
        <v>825</v>
      </c>
    </row>
    <row r="87" spans="1:10" ht="18.75" customHeight="1">
      <c r="A87" s="2">
        <v>6</v>
      </c>
      <c r="B87" s="34" t="s">
        <v>1929</v>
      </c>
      <c r="C87" s="26">
        <v>1997</v>
      </c>
      <c r="D87" s="26" t="s">
        <v>1568</v>
      </c>
      <c r="E87" s="6">
        <v>405000</v>
      </c>
      <c r="F87" s="7">
        <v>0</v>
      </c>
      <c r="G87" s="8">
        <v>0</v>
      </c>
      <c r="H87" s="6">
        <f t="shared" si="3"/>
        <v>405000</v>
      </c>
      <c r="I87" s="9"/>
      <c r="J87" s="121" t="s">
        <v>825</v>
      </c>
    </row>
    <row r="88" spans="1:10" ht="18.75" customHeight="1">
      <c r="A88" s="2">
        <v>7</v>
      </c>
      <c r="B88" s="34" t="s">
        <v>1930</v>
      </c>
      <c r="C88" s="26">
        <v>1975</v>
      </c>
      <c r="D88" s="26" t="s">
        <v>1568</v>
      </c>
      <c r="E88" s="6">
        <v>405000</v>
      </c>
      <c r="F88" s="7">
        <v>0</v>
      </c>
      <c r="G88" s="8">
        <v>0</v>
      </c>
      <c r="H88" s="6">
        <f t="shared" si="3"/>
        <v>405000</v>
      </c>
      <c r="I88" s="9"/>
      <c r="J88" s="121" t="s">
        <v>825</v>
      </c>
    </row>
    <row r="89" spans="1:10" ht="18.75" customHeight="1">
      <c r="A89" s="2">
        <v>8</v>
      </c>
      <c r="B89" s="34" t="s">
        <v>1954</v>
      </c>
      <c r="C89" s="34">
        <v>1994</v>
      </c>
      <c r="D89" s="34" t="s">
        <v>1564</v>
      </c>
      <c r="E89" s="6">
        <v>405000</v>
      </c>
      <c r="F89" s="7">
        <v>0</v>
      </c>
      <c r="G89" s="8">
        <v>0</v>
      </c>
      <c r="H89" s="6">
        <f t="shared" si="3"/>
        <v>405000</v>
      </c>
      <c r="I89" s="9"/>
      <c r="J89" s="121" t="s">
        <v>825</v>
      </c>
    </row>
    <row r="90" spans="1:10" ht="18.75" customHeight="1">
      <c r="A90" s="2">
        <v>9</v>
      </c>
      <c r="B90" s="34" t="s">
        <v>1956</v>
      </c>
      <c r="C90" s="34">
        <v>1980</v>
      </c>
      <c r="D90" s="34" t="s">
        <v>1927</v>
      </c>
      <c r="E90" s="6">
        <v>405000</v>
      </c>
      <c r="F90" s="7">
        <v>0</v>
      </c>
      <c r="G90" s="8">
        <v>0</v>
      </c>
      <c r="H90" s="6">
        <f t="shared" si="3"/>
        <v>405000</v>
      </c>
      <c r="I90" s="9"/>
      <c r="J90" s="121" t="s">
        <v>825</v>
      </c>
    </row>
    <row r="91" spans="1:10" ht="18.75" customHeight="1">
      <c r="A91" s="2">
        <v>10</v>
      </c>
      <c r="B91" s="34" t="s">
        <v>1450</v>
      </c>
      <c r="C91" s="34">
        <v>1976</v>
      </c>
      <c r="D91" s="34" t="s">
        <v>1544</v>
      </c>
      <c r="E91" s="6">
        <v>405000</v>
      </c>
      <c r="F91" s="7">
        <v>0</v>
      </c>
      <c r="G91" s="8">
        <v>0</v>
      </c>
      <c r="H91" s="6">
        <f t="shared" si="3"/>
        <v>405000</v>
      </c>
      <c r="I91" s="9"/>
      <c r="J91" s="121" t="s">
        <v>825</v>
      </c>
    </row>
    <row r="92" spans="1:10" ht="18.75" customHeight="1">
      <c r="A92" s="2">
        <v>11</v>
      </c>
      <c r="B92" s="34" t="s">
        <v>1451</v>
      </c>
      <c r="C92" s="34">
        <v>1972</v>
      </c>
      <c r="D92" s="34" t="s">
        <v>1228</v>
      </c>
      <c r="E92" s="6">
        <v>405000</v>
      </c>
      <c r="F92" s="7">
        <v>0</v>
      </c>
      <c r="G92" s="8">
        <v>0</v>
      </c>
      <c r="H92" s="6">
        <f t="shared" si="3"/>
        <v>405000</v>
      </c>
      <c r="I92" s="9"/>
      <c r="J92" s="121" t="s">
        <v>825</v>
      </c>
    </row>
    <row r="93" spans="1:10" ht="18.75" customHeight="1">
      <c r="A93" s="2">
        <v>12</v>
      </c>
      <c r="B93" s="34" t="s">
        <v>1885</v>
      </c>
      <c r="C93" s="206">
        <v>1965</v>
      </c>
      <c r="D93" s="352" t="s">
        <v>1730</v>
      </c>
      <c r="E93" s="6">
        <v>405000</v>
      </c>
      <c r="F93" s="7">
        <v>0</v>
      </c>
      <c r="G93" s="8">
        <v>0</v>
      </c>
      <c r="H93" s="353">
        <f t="shared" si="3"/>
        <v>405000</v>
      </c>
      <c r="I93" s="9"/>
      <c r="J93" s="121" t="s">
        <v>825</v>
      </c>
    </row>
    <row r="94" spans="1:10" ht="18.75" customHeight="1">
      <c r="A94" s="2">
        <v>13</v>
      </c>
      <c r="B94" s="34" t="s">
        <v>1732</v>
      </c>
      <c r="C94" s="206">
        <v>1958</v>
      </c>
      <c r="D94" s="352" t="s">
        <v>1730</v>
      </c>
      <c r="E94" s="6">
        <v>405000</v>
      </c>
      <c r="F94" s="7">
        <v>0</v>
      </c>
      <c r="G94" s="8">
        <v>0</v>
      </c>
      <c r="H94" s="353">
        <f t="shared" si="3"/>
        <v>405000</v>
      </c>
      <c r="I94" s="9"/>
      <c r="J94" s="121" t="s">
        <v>825</v>
      </c>
    </row>
    <row r="95" spans="1:10" ht="18.75" customHeight="1">
      <c r="A95" s="2">
        <v>14</v>
      </c>
      <c r="B95" s="33" t="s">
        <v>1928</v>
      </c>
      <c r="C95" s="26">
        <v>1997</v>
      </c>
      <c r="D95" s="26" t="s">
        <v>1568</v>
      </c>
      <c r="E95" s="6">
        <v>405000</v>
      </c>
      <c r="F95" s="7">
        <v>0</v>
      </c>
      <c r="G95" s="8">
        <v>0</v>
      </c>
      <c r="H95" s="6">
        <f>G95+E95</f>
        <v>405000</v>
      </c>
      <c r="I95" s="9"/>
      <c r="J95" s="24"/>
    </row>
    <row r="96" spans="1:10" ht="18.75" customHeight="1">
      <c r="A96" s="2">
        <v>15</v>
      </c>
      <c r="B96" s="33" t="s">
        <v>1931</v>
      </c>
      <c r="C96" s="34">
        <v>1988</v>
      </c>
      <c r="D96" s="34" t="s">
        <v>1568</v>
      </c>
      <c r="E96" s="6">
        <v>405000</v>
      </c>
      <c r="F96" s="7">
        <v>0</v>
      </c>
      <c r="G96" s="8">
        <v>0</v>
      </c>
      <c r="H96" s="6">
        <f aca="true" t="shared" si="4" ref="H96:H118">G96+E96</f>
        <v>405000</v>
      </c>
      <c r="I96" s="9"/>
      <c r="J96" s="24"/>
    </row>
    <row r="97" spans="1:10" ht="18.75" customHeight="1">
      <c r="A97" s="2">
        <v>16</v>
      </c>
      <c r="B97" s="33" t="s">
        <v>1932</v>
      </c>
      <c r="C97" s="34">
        <v>1993</v>
      </c>
      <c r="D97" s="34" t="s">
        <v>1568</v>
      </c>
      <c r="E97" s="6">
        <v>405000</v>
      </c>
      <c r="F97" s="7">
        <v>0</v>
      </c>
      <c r="G97" s="8">
        <v>0</v>
      </c>
      <c r="H97" s="6">
        <f t="shared" si="4"/>
        <v>405000</v>
      </c>
      <c r="I97" s="9"/>
      <c r="J97" s="24"/>
    </row>
    <row r="98" spans="1:10" ht="18.75" customHeight="1">
      <c r="A98" s="2">
        <v>17</v>
      </c>
      <c r="B98" s="33" t="s">
        <v>1933</v>
      </c>
      <c r="C98" s="34">
        <v>1996</v>
      </c>
      <c r="D98" s="34" t="s">
        <v>1568</v>
      </c>
      <c r="E98" s="6">
        <v>405000</v>
      </c>
      <c r="F98" s="7">
        <v>0</v>
      </c>
      <c r="G98" s="8">
        <v>0</v>
      </c>
      <c r="H98" s="6">
        <f t="shared" si="4"/>
        <v>405000</v>
      </c>
      <c r="I98" s="9"/>
      <c r="J98" s="24"/>
    </row>
    <row r="99" spans="1:10" ht="18.75" customHeight="1">
      <c r="A99" s="2">
        <v>18</v>
      </c>
      <c r="B99" s="33" t="s">
        <v>1934</v>
      </c>
      <c r="C99" s="26">
        <v>1981</v>
      </c>
      <c r="D99" s="26" t="s">
        <v>1598</v>
      </c>
      <c r="E99" s="6">
        <v>405000</v>
      </c>
      <c r="F99" s="7">
        <v>0</v>
      </c>
      <c r="G99" s="8">
        <v>0</v>
      </c>
      <c r="H99" s="6">
        <f t="shared" si="4"/>
        <v>405000</v>
      </c>
      <c r="I99" s="9"/>
      <c r="J99" s="24"/>
    </row>
    <row r="100" spans="1:10" ht="18.75" customHeight="1">
      <c r="A100" s="2">
        <v>19</v>
      </c>
      <c r="B100" s="33" t="s">
        <v>1941</v>
      </c>
      <c r="C100" s="34">
        <v>1961</v>
      </c>
      <c r="D100" s="34" t="s">
        <v>1598</v>
      </c>
      <c r="E100" s="6">
        <v>405000</v>
      </c>
      <c r="F100" s="7">
        <v>0</v>
      </c>
      <c r="G100" s="8">
        <v>0</v>
      </c>
      <c r="H100" s="6">
        <f t="shared" si="4"/>
        <v>405000</v>
      </c>
      <c r="I100" s="9"/>
      <c r="J100" s="24"/>
    </row>
    <row r="101" spans="1:10" ht="18.75" customHeight="1">
      <c r="A101" s="2">
        <v>20</v>
      </c>
      <c r="B101" s="33" t="s">
        <v>1924</v>
      </c>
      <c r="C101" s="34">
        <v>1963</v>
      </c>
      <c r="D101" s="34" t="s">
        <v>1598</v>
      </c>
      <c r="E101" s="6">
        <v>405000</v>
      </c>
      <c r="F101" s="7">
        <v>0</v>
      </c>
      <c r="G101" s="8">
        <v>0</v>
      </c>
      <c r="H101" s="6">
        <f t="shared" si="4"/>
        <v>405000</v>
      </c>
      <c r="I101" s="9"/>
      <c r="J101" s="24"/>
    </row>
    <row r="102" spans="1:10" ht="18.75" customHeight="1">
      <c r="A102" s="2">
        <v>21</v>
      </c>
      <c r="B102" s="33" t="s">
        <v>1942</v>
      </c>
      <c r="C102" s="34">
        <v>1962</v>
      </c>
      <c r="D102" s="34" t="s">
        <v>1542</v>
      </c>
      <c r="E102" s="6">
        <v>405000</v>
      </c>
      <c r="F102" s="7">
        <v>0</v>
      </c>
      <c r="G102" s="8">
        <v>0</v>
      </c>
      <c r="H102" s="6">
        <f t="shared" si="4"/>
        <v>405000</v>
      </c>
      <c r="I102" s="9"/>
      <c r="J102" s="24"/>
    </row>
    <row r="103" spans="1:10" ht="18.75" customHeight="1">
      <c r="A103" s="2">
        <v>22</v>
      </c>
      <c r="B103" s="33" t="s">
        <v>1943</v>
      </c>
      <c r="C103" s="36">
        <v>1995</v>
      </c>
      <c r="D103" s="34" t="s">
        <v>1542</v>
      </c>
      <c r="E103" s="6">
        <v>405000</v>
      </c>
      <c r="F103" s="7">
        <v>0</v>
      </c>
      <c r="G103" s="8">
        <v>0</v>
      </c>
      <c r="H103" s="6">
        <f t="shared" si="4"/>
        <v>405000</v>
      </c>
      <c r="I103" s="9"/>
      <c r="J103" s="24"/>
    </row>
    <row r="104" spans="1:10" ht="18.75" customHeight="1">
      <c r="A104" s="2">
        <v>23</v>
      </c>
      <c r="B104" s="33" t="s">
        <v>1946</v>
      </c>
      <c r="C104" s="34">
        <v>1966</v>
      </c>
      <c r="D104" s="34" t="s">
        <v>2756</v>
      </c>
      <c r="E104" s="6">
        <v>405000</v>
      </c>
      <c r="F104" s="7">
        <v>0</v>
      </c>
      <c r="G104" s="8">
        <v>0</v>
      </c>
      <c r="H104" s="6">
        <f t="shared" si="4"/>
        <v>405000</v>
      </c>
      <c r="I104" s="9"/>
      <c r="J104" s="24" t="s">
        <v>1101</v>
      </c>
    </row>
    <row r="105" spans="1:10" ht="18.75" customHeight="1">
      <c r="A105" s="2">
        <v>24</v>
      </c>
      <c r="B105" s="33" t="s">
        <v>1949</v>
      </c>
      <c r="C105" s="34">
        <v>1982</v>
      </c>
      <c r="D105" s="34" t="s">
        <v>1541</v>
      </c>
      <c r="E105" s="6">
        <v>405000</v>
      </c>
      <c r="F105" s="7">
        <v>0</v>
      </c>
      <c r="G105" s="8">
        <v>0</v>
      </c>
      <c r="H105" s="6">
        <f t="shared" si="4"/>
        <v>405000</v>
      </c>
      <c r="I105" s="9"/>
      <c r="J105" s="24"/>
    </row>
    <row r="106" spans="1:10" ht="18.75" customHeight="1">
      <c r="A106" s="2">
        <v>25</v>
      </c>
      <c r="B106" s="33" t="s">
        <v>1951</v>
      </c>
      <c r="C106" s="34">
        <v>1968</v>
      </c>
      <c r="D106" s="34" t="s">
        <v>215</v>
      </c>
      <c r="E106" s="6">
        <v>405000</v>
      </c>
      <c r="F106" s="7">
        <v>0</v>
      </c>
      <c r="G106" s="8">
        <v>0</v>
      </c>
      <c r="H106" s="6">
        <f t="shared" si="4"/>
        <v>405000</v>
      </c>
      <c r="I106" s="9"/>
      <c r="J106" s="24"/>
    </row>
    <row r="107" spans="1:10" ht="18.75" customHeight="1">
      <c r="A107" s="2">
        <v>26</v>
      </c>
      <c r="B107" s="33" t="s">
        <v>1953</v>
      </c>
      <c r="C107" s="34">
        <v>1974</v>
      </c>
      <c r="D107" s="34" t="s">
        <v>215</v>
      </c>
      <c r="E107" s="6">
        <v>405000</v>
      </c>
      <c r="F107" s="7">
        <v>0</v>
      </c>
      <c r="G107" s="8">
        <v>0</v>
      </c>
      <c r="H107" s="6">
        <f t="shared" si="4"/>
        <v>405000</v>
      </c>
      <c r="I107" s="9"/>
      <c r="J107" s="24"/>
    </row>
    <row r="108" spans="1:10" ht="18.75" customHeight="1">
      <c r="A108" s="2">
        <v>27</v>
      </c>
      <c r="B108" s="33" t="s">
        <v>1926</v>
      </c>
      <c r="C108" s="34">
        <v>1966</v>
      </c>
      <c r="D108" s="34" t="s">
        <v>1927</v>
      </c>
      <c r="E108" s="6">
        <v>405000</v>
      </c>
      <c r="F108" s="7">
        <v>0</v>
      </c>
      <c r="G108" s="8">
        <v>0</v>
      </c>
      <c r="H108" s="6">
        <f t="shared" si="4"/>
        <v>405000</v>
      </c>
      <c r="I108" s="9"/>
      <c r="J108" s="24"/>
    </row>
    <row r="109" spans="1:10" ht="18.75" customHeight="1">
      <c r="A109" s="2">
        <v>28</v>
      </c>
      <c r="B109" s="33" t="s">
        <v>1957</v>
      </c>
      <c r="C109" s="34">
        <v>1976</v>
      </c>
      <c r="D109" s="34" t="s">
        <v>1544</v>
      </c>
      <c r="E109" s="6">
        <v>405000</v>
      </c>
      <c r="F109" s="7">
        <v>0</v>
      </c>
      <c r="G109" s="8">
        <v>0</v>
      </c>
      <c r="H109" s="6">
        <f t="shared" si="4"/>
        <v>405000</v>
      </c>
      <c r="I109" s="9"/>
      <c r="J109" s="24"/>
    </row>
    <row r="110" spans="1:10" ht="18.75" customHeight="1">
      <c r="A110" s="2">
        <v>29</v>
      </c>
      <c r="B110" s="33" t="s">
        <v>1958</v>
      </c>
      <c r="C110" s="39">
        <v>1995</v>
      </c>
      <c r="D110" s="39" t="s">
        <v>1546</v>
      </c>
      <c r="E110" s="6">
        <v>405000</v>
      </c>
      <c r="F110" s="7">
        <v>0</v>
      </c>
      <c r="G110" s="8">
        <v>0</v>
      </c>
      <c r="H110" s="6">
        <f t="shared" si="4"/>
        <v>405000</v>
      </c>
      <c r="I110" s="9"/>
      <c r="J110" s="24"/>
    </row>
    <row r="111" spans="1:10" ht="18.75" customHeight="1">
      <c r="A111" s="2">
        <v>30</v>
      </c>
      <c r="B111" s="33" t="s">
        <v>1959</v>
      </c>
      <c r="C111" s="34">
        <v>1967</v>
      </c>
      <c r="D111" s="34" t="s">
        <v>1542</v>
      </c>
      <c r="E111" s="6">
        <v>405000</v>
      </c>
      <c r="F111" s="7">
        <v>0</v>
      </c>
      <c r="G111" s="8">
        <v>0</v>
      </c>
      <c r="H111" s="6">
        <f t="shared" si="4"/>
        <v>405000</v>
      </c>
      <c r="I111" s="9"/>
      <c r="J111" s="24"/>
    </row>
    <row r="112" spans="1:10" ht="18.75" customHeight="1">
      <c r="A112" s="2">
        <v>31</v>
      </c>
      <c r="B112" s="33" t="s">
        <v>1971</v>
      </c>
      <c r="C112" s="34">
        <v>1963</v>
      </c>
      <c r="D112" s="34" t="s">
        <v>1598</v>
      </c>
      <c r="E112" s="6">
        <v>405000</v>
      </c>
      <c r="F112" s="7">
        <v>0</v>
      </c>
      <c r="G112" s="8">
        <v>0</v>
      </c>
      <c r="H112" s="6">
        <f t="shared" si="4"/>
        <v>405000</v>
      </c>
      <c r="I112" s="9"/>
      <c r="J112" s="24"/>
    </row>
    <row r="113" spans="1:10" ht="18.75" customHeight="1">
      <c r="A113" s="2">
        <v>32</v>
      </c>
      <c r="B113" s="33" t="s">
        <v>1972</v>
      </c>
      <c r="C113" s="34">
        <v>1992</v>
      </c>
      <c r="D113" s="34" t="s">
        <v>1564</v>
      </c>
      <c r="E113" s="6">
        <v>405000</v>
      </c>
      <c r="F113" s="7">
        <v>0</v>
      </c>
      <c r="G113" s="8">
        <v>0</v>
      </c>
      <c r="H113" s="6">
        <f t="shared" si="4"/>
        <v>405000</v>
      </c>
      <c r="I113" s="9"/>
      <c r="J113" s="24"/>
    </row>
    <row r="114" spans="1:10" ht="18.75" customHeight="1">
      <c r="A114" s="2">
        <v>33</v>
      </c>
      <c r="B114" s="33" t="s">
        <v>1974</v>
      </c>
      <c r="C114" s="39">
        <v>1971</v>
      </c>
      <c r="D114" s="39" t="s">
        <v>1542</v>
      </c>
      <c r="E114" s="6">
        <v>405000</v>
      </c>
      <c r="F114" s="7">
        <v>0</v>
      </c>
      <c r="G114" s="8">
        <v>0</v>
      </c>
      <c r="H114" s="6">
        <f t="shared" si="4"/>
        <v>405000</v>
      </c>
      <c r="I114" s="9"/>
      <c r="J114" s="24"/>
    </row>
    <row r="115" spans="1:10" ht="18.75" customHeight="1">
      <c r="A115" s="33">
        <v>34</v>
      </c>
      <c r="B115" s="33" t="s">
        <v>1947</v>
      </c>
      <c r="C115" s="36">
        <v>1971</v>
      </c>
      <c r="D115" s="34" t="s">
        <v>399</v>
      </c>
      <c r="E115" s="6">
        <v>405000</v>
      </c>
      <c r="F115" s="7">
        <v>0</v>
      </c>
      <c r="G115" s="8">
        <v>0</v>
      </c>
      <c r="H115" s="6">
        <f t="shared" si="4"/>
        <v>405000</v>
      </c>
      <c r="I115" s="9"/>
      <c r="J115" s="24"/>
    </row>
    <row r="116" spans="1:13" ht="18.75" customHeight="1">
      <c r="A116" s="33">
        <v>35</v>
      </c>
      <c r="B116" s="33" t="s">
        <v>1948</v>
      </c>
      <c r="C116" s="34">
        <v>1981</v>
      </c>
      <c r="D116" s="34" t="s">
        <v>399</v>
      </c>
      <c r="E116" s="6">
        <v>405000</v>
      </c>
      <c r="F116" s="7">
        <v>0</v>
      </c>
      <c r="G116" s="8">
        <v>0</v>
      </c>
      <c r="H116" s="6">
        <f t="shared" si="4"/>
        <v>405000</v>
      </c>
      <c r="I116" s="9"/>
      <c r="J116" s="24"/>
      <c r="M116" s="12" t="s">
        <v>1101</v>
      </c>
    </row>
    <row r="117" spans="1:10" ht="18.75" customHeight="1">
      <c r="A117" s="33">
        <v>36</v>
      </c>
      <c r="B117" s="33" t="s">
        <v>1182</v>
      </c>
      <c r="C117" s="33">
        <v>1969</v>
      </c>
      <c r="D117" s="34" t="s">
        <v>1544</v>
      </c>
      <c r="E117" s="6">
        <v>405000</v>
      </c>
      <c r="F117" s="7">
        <v>0</v>
      </c>
      <c r="G117" s="8">
        <v>0</v>
      </c>
      <c r="H117" s="6">
        <f t="shared" si="4"/>
        <v>405000</v>
      </c>
      <c r="I117" s="9"/>
      <c r="J117" s="24"/>
    </row>
    <row r="118" spans="1:10" ht="18.75" customHeight="1">
      <c r="A118" s="33">
        <v>37</v>
      </c>
      <c r="B118" s="33" t="s">
        <v>1445</v>
      </c>
      <c r="C118" s="33">
        <v>1966</v>
      </c>
      <c r="D118" s="34" t="s">
        <v>399</v>
      </c>
      <c r="E118" s="6">
        <v>405000</v>
      </c>
      <c r="F118" s="7">
        <v>0</v>
      </c>
      <c r="G118" s="8">
        <v>0</v>
      </c>
      <c r="H118" s="6">
        <f t="shared" si="4"/>
        <v>405000</v>
      </c>
      <c r="I118" s="9"/>
      <c r="J118" s="24"/>
    </row>
    <row r="119" spans="1:10" ht="18.75" customHeight="1">
      <c r="A119" s="33">
        <v>38</v>
      </c>
      <c r="B119" s="33" t="s">
        <v>2020</v>
      </c>
      <c r="C119" s="33">
        <v>1995</v>
      </c>
      <c r="D119" s="34" t="s">
        <v>1546</v>
      </c>
      <c r="E119" s="6">
        <v>405000</v>
      </c>
      <c r="F119" s="7"/>
      <c r="G119" s="8"/>
      <c r="H119" s="6">
        <f>G118+E118</f>
        <v>405000</v>
      </c>
      <c r="I119" s="9"/>
      <c r="J119" s="24"/>
    </row>
    <row r="120" spans="1:10" ht="18.75" customHeight="1">
      <c r="A120" s="33">
        <v>39</v>
      </c>
      <c r="B120" s="33" t="s">
        <v>1178</v>
      </c>
      <c r="C120" s="33">
        <v>1963</v>
      </c>
      <c r="D120" s="39" t="s">
        <v>215</v>
      </c>
      <c r="E120" s="6">
        <v>405000</v>
      </c>
      <c r="F120" s="7"/>
      <c r="G120" s="416"/>
      <c r="H120" s="6">
        <f aca="true" t="shared" si="5" ref="H120:H126">G120+E120</f>
        <v>405000</v>
      </c>
      <c r="I120" s="9"/>
      <c r="J120" s="24"/>
    </row>
    <row r="121" spans="1:10" ht="18.75" customHeight="1">
      <c r="A121" s="33">
        <v>40</v>
      </c>
      <c r="B121" s="33" t="s">
        <v>2566</v>
      </c>
      <c r="C121" s="33">
        <v>1984</v>
      </c>
      <c r="D121" s="39" t="s">
        <v>2751</v>
      </c>
      <c r="E121" s="6">
        <v>405000</v>
      </c>
      <c r="F121" s="7"/>
      <c r="G121" s="416"/>
      <c r="H121" s="6">
        <f t="shared" si="5"/>
        <v>405000</v>
      </c>
      <c r="I121" s="9"/>
      <c r="J121" s="24"/>
    </row>
    <row r="122" spans="1:10" ht="18.75" customHeight="1">
      <c r="A122" s="33">
        <v>41</v>
      </c>
      <c r="B122" s="33" t="s">
        <v>2022</v>
      </c>
      <c r="C122" s="33">
        <v>1975</v>
      </c>
      <c r="D122" s="39" t="s">
        <v>1542</v>
      </c>
      <c r="E122" s="6">
        <v>405000</v>
      </c>
      <c r="F122" s="7"/>
      <c r="G122" s="416"/>
      <c r="H122" s="6">
        <f t="shared" si="5"/>
        <v>405000</v>
      </c>
      <c r="I122" s="9"/>
      <c r="J122" s="24"/>
    </row>
    <row r="123" spans="1:10" ht="18.75" customHeight="1">
      <c r="A123" s="33">
        <v>42</v>
      </c>
      <c r="B123" s="33" t="s">
        <v>1529</v>
      </c>
      <c r="C123" s="33">
        <v>1975</v>
      </c>
      <c r="D123" s="39" t="s">
        <v>1530</v>
      </c>
      <c r="E123" s="6">
        <v>405000</v>
      </c>
      <c r="F123" s="7"/>
      <c r="G123" s="416"/>
      <c r="H123" s="6">
        <f t="shared" si="5"/>
        <v>405000</v>
      </c>
      <c r="I123" s="9"/>
      <c r="J123" s="24"/>
    </row>
    <row r="124" spans="1:10" ht="18.75" customHeight="1">
      <c r="A124" s="33">
        <v>43</v>
      </c>
      <c r="B124" s="806" t="s">
        <v>2015</v>
      </c>
      <c r="C124" s="806">
        <v>1971</v>
      </c>
      <c r="D124" s="698" t="s">
        <v>1568</v>
      </c>
      <c r="E124" s="612">
        <v>405000</v>
      </c>
      <c r="F124" s="613"/>
      <c r="G124" s="699"/>
      <c r="H124" s="612">
        <f t="shared" si="5"/>
        <v>405000</v>
      </c>
      <c r="I124" s="622"/>
      <c r="J124" s="24"/>
    </row>
    <row r="125" spans="1:10" s="1" customFormat="1" ht="18.75" customHeight="1">
      <c r="A125" s="33">
        <v>44</v>
      </c>
      <c r="B125" s="806" t="s">
        <v>2310</v>
      </c>
      <c r="C125" s="806">
        <v>1965</v>
      </c>
      <c r="D125" s="698" t="s">
        <v>1544</v>
      </c>
      <c r="E125" s="612">
        <v>405000</v>
      </c>
      <c r="F125" s="613"/>
      <c r="G125" s="699"/>
      <c r="H125" s="612">
        <f t="shared" si="5"/>
        <v>405000</v>
      </c>
      <c r="I125" s="622"/>
      <c r="J125" s="700"/>
    </row>
    <row r="126" spans="1:10" ht="18.75" customHeight="1">
      <c r="A126" s="1464" t="s">
        <v>2519</v>
      </c>
      <c r="B126" s="1465"/>
      <c r="C126" s="1465"/>
      <c r="D126" s="1466"/>
      <c r="E126" s="614">
        <f>SUM(E82:E125)</f>
        <v>17820000</v>
      </c>
      <c r="F126" s="615"/>
      <c r="G126" s="417">
        <f>SUM(G120:G125)</f>
        <v>0</v>
      </c>
      <c r="H126" s="614">
        <f t="shared" si="5"/>
        <v>17820000</v>
      </c>
      <c r="I126" s="32"/>
      <c r="J126" s="24"/>
    </row>
    <row r="127" spans="1:10" ht="18.75" customHeight="1">
      <c r="A127" s="379"/>
      <c r="B127" s="380" t="s">
        <v>1101</v>
      </c>
      <c r="C127" s="380"/>
      <c r="D127" s="380"/>
      <c r="E127" s="384"/>
      <c r="F127" s="385"/>
      <c r="G127" s="384"/>
      <c r="H127" s="384"/>
      <c r="I127" s="382"/>
      <c r="J127" s="24"/>
    </row>
    <row r="128" spans="1:10" ht="18.75" customHeight="1">
      <c r="A128" s="1481" t="s">
        <v>47</v>
      </c>
      <c r="B128" s="1482"/>
      <c r="C128" s="1482"/>
      <c r="D128" s="1482"/>
      <c r="E128" s="1482"/>
      <c r="F128" s="1482"/>
      <c r="G128" s="1482"/>
      <c r="H128" s="1482"/>
      <c r="I128" s="1482"/>
      <c r="J128" s="1483"/>
    </row>
    <row r="129" spans="1:10" ht="18.75" customHeight="1">
      <c r="A129" s="386">
        <v>1</v>
      </c>
      <c r="B129" s="33" t="s">
        <v>1978</v>
      </c>
      <c r="C129" s="34">
        <v>1930</v>
      </c>
      <c r="D129" s="34" t="s">
        <v>1544</v>
      </c>
      <c r="E129" s="6">
        <v>540000</v>
      </c>
      <c r="F129" s="7">
        <v>0</v>
      </c>
      <c r="G129" s="8">
        <v>0</v>
      </c>
      <c r="H129" s="6">
        <f>E129+G129</f>
        <v>540000</v>
      </c>
      <c r="I129" s="381"/>
      <c r="J129" s="388" t="s">
        <v>825</v>
      </c>
    </row>
    <row r="130" spans="1:10" ht="18.75" customHeight="1">
      <c r="A130" s="386">
        <v>2</v>
      </c>
      <c r="B130" s="418" t="s">
        <v>1939</v>
      </c>
      <c r="C130" s="26">
        <v>1955</v>
      </c>
      <c r="D130" s="26" t="s">
        <v>1598</v>
      </c>
      <c r="E130" s="6">
        <v>540000</v>
      </c>
      <c r="F130" s="7">
        <v>0</v>
      </c>
      <c r="G130" s="8">
        <v>0</v>
      </c>
      <c r="H130" s="6">
        <f>G130+E130</f>
        <v>540000</v>
      </c>
      <c r="I130" s="381"/>
      <c r="J130" s="388" t="s">
        <v>825</v>
      </c>
    </row>
    <row r="131" spans="1:10" ht="18.75" customHeight="1">
      <c r="A131" s="386">
        <v>3</v>
      </c>
      <c r="B131" s="33" t="s">
        <v>1975</v>
      </c>
      <c r="C131" s="34">
        <v>1940</v>
      </c>
      <c r="D131" s="34" t="s">
        <v>1541</v>
      </c>
      <c r="E131" s="6">
        <v>540000</v>
      </c>
      <c r="F131" s="7">
        <v>0</v>
      </c>
      <c r="G131" s="8">
        <v>0</v>
      </c>
      <c r="H131" s="6">
        <f>E131+G131</f>
        <v>540000</v>
      </c>
      <c r="I131" s="9"/>
      <c r="J131" s="24"/>
    </row>
    <row r="132" spans="1:10" ht="18.75" customHeight="1">
      <c r="A132" s="386">
        <v>4</v>
      </c>
      <c r="B132" s="33" t="s">
        <v>1976</v>
      </c>
      <c r="C132" s="34">
        <v>1939</v>
      </c>
      <c r="D132" s="34" t="s">
        <v>1564</v>
      </c>
      <c r="E132" s="6">
        <v>540000</v>
      </c>
      <c r="F132" s="7">
        <v>0</v>
      </c>
      <c r="G132" s="8">
        <v>0</v>
      </c>
      <c r="H132" s="6">
        <f>E132+G132</f>
        <v>540000</v>
      </c>
      <c r="I132" s="9"/>
      <c r="J132" s="24"/>
    </row>
    <row r="133" spans="1:10" ht="18.75" customHeight="1">
      <c r="A133" s="386">
        <v>5</v>
      </c>
      <c r="B133" s="33" t="s">
        <v>1977</v>
      </c>
      <c r="C133" s="34">
        <v>1938</v>
      </c>
      <c r="D133" s="34" t="s">
        <v>399</v>
      </c>
      <c r="E133" s="6">
        <v>540000</v>
      </c>
      <c r="F133" s="7">
        <v>0</v>
      </c>
      <c r="G133" s="8">
        <v>0</v>
      </c>
      <c r="H133" s="6">
        <f>E133+G133</f>
        <v>540000</v>
      </c>
      <c r="I133" s="9"/>
      <c r="J133" s="24"/>
    </row>
    <row r="134" spans="1:10" ht="18.75" customHeight="1">
      <c r="A134" s="386">
        <v>6</v>
      </c>
      <c r="B134" s="33" t="s">
        <v>1979</v>
      </c>
      <c r="C134" s="34">
        <v>1951</v>
      </c>
      <c r="D134" s="34" t="s">
        <v>1544</v>
      </c>
      <c r="E134" s="6">
        <v>540000</v>
      </c>
      <c r="F134" s="7">
        <v>0</v>
      </c>
      <c r="G134" s="8">
        <v>0</v>
      </c>
      <c r="H134" s="6">
        <f>E134+G134</f>
        <v>540000</v>
      </c>
      <c r="I134" s="9"/>
      <c r="J134" s="24"/>
    </row>
    <row r="135" spans="1:10" ht="18.75" customHeight="1">
      <c r="A135" s="386">
        <v>7</v>
      </c>
      <c r="B135" s="33" t="s">
        <v>1446</v>
      </c>
      <c r="C135" s="34">
        <v>1944</v>
      </c>
      <c r="D135" s="34" t="s">
        <v>1447</v>
      </c>
      <c r="E135" s="6">
        <v>540000</v>
      </c>
      <c r="F135" s="7"/>
      <c r="G135" s="8"/>
      <c r="H135" s="6">
        <f>E135+G135</f>
        <v>540000</v>
      </c>
      <c r="I135" s="9"/>
      <c r="J135" s="24"/>
    </row>
    <row r="136" spans="1:10" ht="18.75" customHeight="1">
      <c r="A136" s="386">
        <v>8</v>
      </c>
      <c r="B136" s="33" t="s">
        <v>1973</v>
      </c>
      <c r="C136" s="33">
        <v>1956</v>
      </c>
      <c r="D136" s="33" t="s">
        <v>1544</v>
      </c>
      <c r="E136" s="6">
        <v>540000</v>
      </c>
      <c r="F136" s="33"/>
      <c r="G136" s="33"/>
      <c r="H136" s="6">
        <f>G136+E136</f>
        <v>540000</v>
      </c>
      <c r="I136" s="9"/>
      <c r="J136" s="419"/>
    </row>
    <row r="137" spans="1:10" ht="18.75" customHeight="1">
      <c r="A137" s="386">
        <v>9</v>
      </c>
      <c r="B137" s="33" t="s">
        <v>1731</v>
      </c>
      <c r="C137" s="33">
        <v>1952</v>
      </c>
      <c r="D137" s="33" t="s">
        <v>1544</v>
      </c>
      <c r="E137" s="6">
        <v>540000</v>
      </c>
      <c r="F137" s="33"/>
      <c r="G137" s="33"/>
      <c r="H137" s="6">
        <f>G137+E137</f>
        <v>540000</v>
      </c>
      <c r="I137" s="9"/>
      <c r="J137" s="419"/>
    </row>
    <row r="138" spans="1:10" ht="18.75" customHeight="1">
      <c r="A138" s="386">
        <v>10</v>
      </c>
      <c r="B138" s="33" t="s">
        <v>1955</v>
      </c>
      <c r="C138" s="33">
        <v>1956</v>
      </c>
      <c r="D138" s="33" t="s">
        <v>1564</v>
      </c>
      <c r="E138" s="6">
        <v>540000</v>
      </c>
      <c r="F138" s="33"/>
      <c r="G138" s="33"/>
      <c r="H138" s="6">
        <f>G138+E138</f>
        <v>540000</v>
      </c>
      <c r="I138" s="9"/>
      <c r="J138" s="419"/>
    </row>
    <row r="139" spans="1:10" ht="18.75" customHeight="1">
      <c r="A139" s="386">
        <v>11</v>
      </c>
      <c r="B139" s="12" t="s">
        <v>2628</v>
      </c>
      <c r="C139" s="12">
        <v>1947</v>
      </c>
      <c r="D139" s="39" t="s">
        <v>215</v>
      </c>
      <c r="E139" s="6">
        <v>540000</v>
      </c>
      <c r="F139" s="33"/>
      <c r="G139" s="418"/>
      <c r="H139" s="6">
        <v>540000</v>
      </c>
      <c r="I139" s="9"/>
      <c r="J139" s="419"/>
    </row>
    <row r="140" spans="1:10" ht="18.75" customHeight="1">
      <c r="A140" s="386">
        <v>12</v>
      </c>
      <c r="B140" s="12" t="s">
        <v>216</v>
      </c>
      <c r="C140" s="12">
        <v>1957</v>
      </c>
      <c r="D140" s="45" t="s">
        <v>1542</v>
      </c>
      <c r="E140" s="6">
        <v>540000</v>
      </c>
      <c r="F140" s="7"/>
      <c r="G140" s="439"/>
      <c r="H140" s="6">
        <f>G140+E140</f>
        <v>540000</v>
      </c>
      <c r="I140" s="9"/>
      <c r="J140" s="419"/>
    </row>
    <row r="141" spans="1:10" ht="18.75" customHeight="1">
      <c r="A141" s="42"/>
      <c r="B141" s="1464" t="s">
        <v>2519</v>
      </c>
      <c r="C141" s="1465"/>
      <c r="D141" s="1466"/>
      <c r="E141" s="123">
        <f>SUM(E129:E140)</f>
        <v>6480000</v>
      </c>
      <c r="F141" s="124"/>
      <c r="G141" s="417"/>
      <c r="H141" s="123">
        <f>SUM(H129:H140)</f>
        <v>6480000</v>
      </c>
      <c r="I141" s="32"/>
      <c r="J141" s="24"/>
    </row>
    <row r="142" spans="1:10" ht="18.75" customHeight="1">
      <c r="A142" s="1467" t="s">
        <v>48</v>
      </c>
      <c r="B142" s="1468"/>
      <c r="C142" s="1468"/>
      <c r="D142" s="1469"/>
      <c r="E142" s="1470"/>
      <c r="F142" s="1471"/>
      <c r="G142" s="1471"/>
      <c r="H142" s="1471"/>
      <c r="I142" s="1471"/>
      <c r="J142" s="1472"/>
    </row>
    <row r="143" spans="1:10" ht="18.75" customHeight="1">
      <c r="A143" s="42">
        <v>1</v>
      </c>
      <c r="B143" s="43" t="s">
        <v>1980</v>
      </c>
      <c r="C143" s="44">
        <v>2005</v>
      </c>
      <c r="D143" s="45" t="s">
        <v>1927</v>
      </c>
      <c r="E143" s="6">
        <v>540000</v>
      </c>
      <c r="F143" s="7">
        <v>0</v>
      </c>
      <c r="G143" s="8">
        <v>0</v>
      </c>
      <c r="H143" s="6">
        <f>E143+G143</f>
        <v>540000</v>
      </c>
      <c r="I143" s="9"/>
      <c r="J143" s="24"/>
    </row>
    <row r="144" spans="1:10" ht="18.75" customHeight="1">
      <c r="A144" s="42">
        <v>2</v>
      </c>
      <c r="B144" s="43" t="s">
        <v>1981</v>
      </c>
      <c r="C144" s="44">
        <v>2008</v>
      </c>
      <c r="D144" s="45" t="s">
        <v>1899</v>
      </c>
      <c r="E144" s="6">
        <v>540000</v>
      </c>
      <c r="F144" s="7">
        <v>0</v>
      </c>
      <c r="G144" s="8">
        <v>0</v>
      </c>
      <c r="H144" s="6">
        <f aca="true" t="shared" si="6" ref="H144:H150">E144+G144</f>
        <v>540000</v>
      </c>
      <c r="I144" s="9"/>
      <c r="J144" s="24"/>
    </row>
    <row r="145" spans="1:10" ht="18.75" customHeight="1">
      <c r="A145" s="42">
        <v>3</v>
      </c>
      <c r="B145" s="125" t="s">
        <v>1982</v>
      </c>
      <c r="C145" s="126">
        <v>2007</v>
      </c>
      <c r="D145" s="77" t="s">
        <v>1598</v>
      </c>
      <c r="E145" s="127">
        <v>540000</v>
      </c>
      <c r="F145" s="128">
        <v>0</v>
      </c>
      <c r="G145" s="129">
        <v>0</v>
      </c>
      <c r="H145" s="127">
        <f t="shared" si="6"/>
        <v>540000</v>
      </c>
      <c r="I145" s="9"/>
      <c r="J145" s="24"/>
    </row>
    <row r="146" spans="1:10" ht="18.75" customHeight="1">
      <c r="A146" s="42">
        <v>4</v>
      </c>
      <c r="B146" s="130" t="s">
        <v>2232</v>
      </c>
      <c r="C146" s="131">
        <v>2008</v>
      </c>
      <c r="D146" s="77" t="s">
        <v>1598</v>
      </c>
      <c r="E146" s="127">
        <v>540000</v>
      </c>
      <c r="F146" s="128">
        <v>0</v>
      </c>
      <c r="G146" s="129">
        <v>0</v>
      </c>
      <c r="H146" s="127">
        <f t="shared" si="6"/>
        <v>540000</v>
      </c>
      <c r="I146" s="9"/>
      <c r="J146" s="24"/>
    </row>
    <row r="147" spans="1:10" ht="18.75" customHeight="1">
      <c r="A147" s="42">
        <v>5</v>
      </c>
      <c r="B147" s="43" t="s">
        <v>2233</v>
      </c>
      <c r="C147" s="44">
        <v>2002</v>
      </c>
      <c r="D147" s="45" t="s">
        <v>1542</v>
      </c>
      <c r="E147" s="6">
        <v>540000</v>
      </c>
      <c r="F147" s="7">
        <v>0</v>
      </c>
      <c r="G147" s="8">
        <v>0</v>
      </c>
      <c r="H147" s="6">
        <f t="shared" si="6"/>
        <v>540000</v>
      </c>
      <c r="I147" s="9"/>
      <c r="J147" s="24"/>
    </row>
    <row r="148" spans="1:10" ht="18.75" customHeight="1">
      <c r="A148" s="42">
        <v>6</v>
      </c>
      <c r="B148" s="43" t="s">
        <v>1984</v>
      </c>
      <c r="C148" s="44">
        <v>2006</v>
      </c>
      <c r="D148" s="45" t="s">
        <v>1914</v>
      </c>
      <c r="E148" s="6">
        <v>540000</v>
      </c>
      <c r="F148" s="7">
        <v>0</v>
      </c>
      <c r="G148" s="8">
        <v>0</v>
      </c>
      <c r="H148" s="6">
        <f t="shared" si="6"/>
        <v>540000</v>
      </c>
      <c r="I148" s="9"/>
      <c r="J148" s="24"/>
    </row>
    <row r="149" spans="1:10" ht="18.75" customHeight="1">
      <c r="A149" s="42">
        <v>7</v>
      </c>
      <c r="B149" s="43" t="s">
        <v>1985</v>
      </c>
      <c r="C149" s="44">
        <v>2009</v>
      </c>
      <c r="D149" s="45" t="s">
        <v>1899</v>
      </c>
      <c r="E149" s="6">
        <v>540000</v>
      </c>
      <c r="F149" s="7">
        <v>0</v>
      </c>
      <c r="G149" s="8">
        <v>0</v>
      </c>
      <c r="H149" s="6">
        <f t="shared" si="6"/>
        <v>540000</v>
      </c>
      <c r="I149" s="9"/>
      <c r="J149" s="24"/>
    </row>
    <row r="150" spans="1:10" ht="18.75" customHeight="1">
      <c r="A150" s="42">
        <v>8</v>
      </c>
      <c r="B150" s="43" t="s">
        <v>1448</v>
      </c>
      <c r="C150" s="44">
        <v>2006</v>
      </c>
      <c r="D150" s="45" t="s">
        <v>1449</v>
      </c>
      <c r="E150" s="6">
        <v>540000</v>
      </c>
      <c r="F150" s="7"/>
      <c r="G150" s="8"/>
      <c r="H150" s="6">
        <f t="shared" si="6"/>
        <v>540000</v>
      </c>
      <c r="I150" s="9"/>
      <c r="J150" s="24"/>
    </row>
    <row r="151" spans="1:10" ht="18.75" customHeight="1">
      <c r="A151" s="42">
        <v>9</v>
      </c>
      <c r="B151" s="43" t="s">
        <v>1983</v>
      </c>
      <c r="C151" s="44">
        <v>2007</v>
      </c>
      <c r="D151" s="45" t="s">
        <v>1564</v>
      </c>
      <c r="E151" s="6">
        <v>540000</v>
      </c>
      <c r="F151" s="7"/>
      <c r="G151" s="6"/>
      <c r="H151" s="6">
        <f>G151+E151</f>
        <v>540000</v>
      </c>
      <c r="I151" s="132"/>
      <c r="J151" s="69" t="s">
        <v>825</v>
      </c>
    </row>
    <row r="152" spans="1:10" ht="18.75" customHeight="1">
      <c r="A152" s="42">
        <v>10</v>
      </c>
      <c r="B152" s="43" t="s">
        <v>1733</v>
      </c>
      <c r="C152" s="44">
        <v>2009</v>
      </c>
      <c r="D152" s="77" t="s">
        <v>1598</v>
      </c>
      <c r="E152" s="6">
        <v>540000</v>
      </c>
      <c r="F152" s="7"/>
      <c r="G152" s="6"/>
      <c r="H152" s="6">
        <f>G152+E152</f>
        <v>540000</v>
      </c>
      <c r="I152" s="132"/>
      <c r="J152" s="69" t="s">
        <v>825</v>
      </c>
    </row>
    <row r="153" spans="1:10" ht="18.75" customHeight="1">
      <c r="A153" s="132"/>
      <c r="B153" s="132" t="s">
        <v>2519</v>
      </c>
      <c r="C153" s="132"/>
      <c r="D153" s="132"/>
      <c r="E153" s="40">
        <f>SUM(E143:E152)</f>
        <v>5400000</v>
      </c>
      <c r="F153" s="40">
        <f>SUM(F151:F152)</f>
        <v>0</v>
      </c>
      <c r="G153" s="40">
        <f>SUM(G151:G152)</f>
        <v>0</v>
      </c>
      <c r="H153" s="40">
        <f>SUM(H143:H152)</f>
        <v>5400000</v>
      </c>
      <c r="I153" s="132"/>
      <c r="J153" s="132"/>
    </row>
    <row r="154" spans="1:11" ht="18.75" customHeight="1">
      <c r="A154" s="1484" t="s">
        <v>49</v>
      </c>
      <c r="B154" s="1485"/>
      <c r="C154" s="1485"/>
      <c r="D154" s="1485"/>
      <c r="E154" s="1485"/>
      <c r="F154" s="1485"/>
      <c r="G154" s="1485"/>
      <c r="H154" s="1485"/>
      <c r="I154" s="1485"/>
      <c r="J154" s="1486"/>
      <c r="K154" s="133"/>
    </row>
    <row r="155" spans="1:10" ht="18.75" customHeight="1">
      <c r="A155" s="42">
        <v>1</v>
      </c>
      <c r="B155" s="33" t="s">
        <v>1990</v>
      </c>
      <c r="C155" s="34">
        <v>1995</v>
      </c>
      <c r="D155" s="34" t="s">
        <v>1598</v>
      </c>
      <c r="E155" s="6">
        <v>540000</v>
      </c>
      <c r="F155" s="7">
        <v>0</v>
      </c>
      <c r="G155" s="8">
        <v>0</v>
      </c>
      <c r="H155" s="6">
        <f aca="true" t="shared" si="7" ref="H155:H165">E155+G155</f>
        <v>540000</v>
      </c>
      <c r="I155" s="9"/>
      <c r="J155" s="24"/>
    </row>
    <row r="156" spans="1:10" ht="18.75" customHeight="1">
      <c r="A156" s="42">
        <v>2</v>
      </c>
      <c r="B156" s="46" t="s">
        <v>1991</v>
      </c>
      <c r="C156" s="36">
        <v>1960</v>
      </c>
      <c r="D156" s="47" t="s">
        <v>1598</v>
      </c>
      <c r="E156" s="6">
        <v>540000</v>
      </c>
      <c r="F156" s="7">
        <v>0</v>
      </c>
      <c r="G156" s="8">
        <v>0</v>
      </c>
      <c r="H156" s="6">
        <f t="shared" si="7"/>
        <v>540000</v>
      </c>
      <c r="I156" s="9"/>
      <c r="J156" s="24"/>
    </row>
    <row r="157" spans="1:10" ht="18.75" customHeight="1">
      <c r="A157" s="42">
        <v>3</v>
      </c>
      <c r="B157" s="33" t="s">
        <v>1992</v>
      </c>
      <c r="C157" s="34">
        <v>1962</v>
      </c>
      <c r="D157" s="34" t="s">
        <v>1542</v>
      </c>
      <c r="E157" s="6">
        <v>540000</v>
      </c>
      <c r="F157" s="7">
        <v>0</v>
      </c>
      <c r="G157" s="8">
        <v>0</v>
      </c>
      <c r="H157" s="6">
        <f t="shared" si="7"/>
        <v>540000</v>
      </c>
      <c r="I157" s="9"/>
      <c r="J157" s="24"/>
    </row>
    <row r="158" spans="1:10" ht="18.75" customHeight="1">
      <c r="A158" s="42">
        <v>4</v>
      </c>
      <c r="B158" s="33" t="s">
        <v>1995</v>
      </c>
      <c r="C158" s="34">
        <v>1962</v>
      </c>
      <c r="D158" s="34" t="s">
        <v>1899</v>
      </c>
      <c r="E158" s="6">
        <v>540000</v>
      </c>
      <c r="F158" s="7">
        <v>0</v>
      </c>
      <c r="G158" s="8">
        <v>0</v>
      </c>
      <c r="H158" s="6">
        <f t="shared" si="7"/>
        <v>540000</v>
      </c>
      <c r="I158" s="9"/>
      <c r="J158" s="24"/>
    </row>
    <row r="159" spans="1:10" ht="18.75" customHeight="1">
      <c r="A159" s="42">
        <v>5</v>
      </c>
      <c r="B159" s="33" t="s">
        <v>1996</v>
      </c>
      <c r="C159" s="34">
        <v>1993</v>
      </c>
      <c r="D159" s="34" t="s">
        <v>1899</v>
      </c>
      <c r="E159" s="6">
        <v>540000</v>
      </c>
      <c r="F159" s="7">
        <v>0</v>
      </c>
      <c r="G159" s="8">
        <v>0</v>
      </c>
      <c r="H159" s="6">
        <f t="shared" si="7"/>
        <v>540000</v>
      </c>
      <c r="I159" s="9"/>
      <c r="J159" s="24"/>
    </row>
    <row r="160" spans="1:10" ht="18.75" customHeight="1">
      <c r="A160" s="42">
        <v>6</v>
      </c>
      <c r="B160" s="33" t="s">
        <v>1998</v>
      </c>
      <c r="C160" s="34">
        <v>1987</v>
      </c>
      <c r="D160" s="34" t="s">
        <v>1564</v>
      </c>
      <c r="E160" s="6">
        <v>540000</v>
      </c>
      <c r="F160" s="7">
        <v>0</v>
      </c>
      <c r="G160" s="8">
        <v>0</v>
      </c>
      <c r="H160" s="6">
        <f t="shared" si="7"/>
        <v>540000</v>
      </c>
      <c r="I160" s="9"/>
      <c r="J160" s="24"/>
    </row>
    <row r="161" spans="1:10" ht="18.75" customHeight="1">
      <c r="A161" s="42">
        <v>7</v>
      </c>
      <c r="B161" s="33" t="s">
        <v>2000</v>
      </c>
      <c r="C161" s="34">
        <v>1995</v>
      </c>
      <c r="D161" s="34" t="s">
        <v>1907</v>
      </c>
      <c r="E161" s="6">
        <v>540000</v>
      </c>
      <c r="F161" s="7">
        <v>0</v>
      </c>
      <c r="G161" s="8">
        <v>0</v>
      </c>
      <c r="H161" s="6">
        <f t="shared" si="7"/>
        <v>540000</v>
      </c>
      <c r="I161" s="9"/>
      <c r="J161" s="24"/>
    </row>
    <row r="162" spans="1:10" ht="18.75" customHeight="1">
      <c r="A162" s="42">
        <v>8</v>
      </c>
      <c r="B162" s="33" t="s">
        <v>2001</v>
      </c>
      <c r="C162" s="34">
        <v>1991</v>
      </c>
      <c r="D162" s="34" t="s">
        <v>1544</v>
      </c>
      <c r="E162" s="6">
        <v>540000</v>
      </c>
      <c r="F162" s="7">
        <v>0</v>
      </c>
      <c r="G162" s="8">
        <v>0</v>
      </c>
      <c r="H162" s="6">
        <f t="shared" si="7"/>
        <v>540000</v>
      </c>
      <c r="I162" s="9"/>
      <c r="J162" s="24"/>
    </row>
    <row r="163" spans="1:10" ht="18.75" customHeight="1">
      <c r="A163" s="42">
        <v>9</v>
      </c>
      <c r="B163" s="33" t="s">
        <v>2018</v>
      </c>
      <c r="C163" s="34">
        <v>1988</v>
      </c>
      <c r="D163" s="34" t="s">
        <v>1544</v>
      </c>
      <c r="E163" s="6">
        <v>540000</v>
      </c>
      <c r="F163" s="7">
        <v>0</v>
      </c>
      <c r="G163" s="8">
        <v>0</v>
      </c>
      <c r="H163" s="6">
        <f t="shared" si="7"/>
        <v>540000</v>
      </c>
      <c r="I163" s="9"/>
      <c r="J163" s="24"/>
    </row>
    <row r="164" spans="1:10" ht="18.75" customHeight="1">
      <c r="A164" s="42">
        <v>10</v>
      </c>
      <c r="B164" s="33" t="s">
        <v>2027</v>
      </c>
      <c r="C164" s="39">
        <v>1988</v>
      </c>
      <c r="D164" s="39" t="s">
        <v>1546</v>
      </c>
      <c r="E164" s="6">
        <v>540000</v>
      </c>
      <c r="F164" s="7">
        <v>0</v>
      </c>
      <c r="G164" s="8">
        <v>0</v>
      </c>
      <c r="H164" s="6">
        <f t="shared" si="7"/>
        <v>540000</v>
      </c>
      <c r="I164" s="9"/>
      <c r="J164" s="387" t="s">
        <v>825</v>
      </c>
    </row>
    <row r="165" spans="1:10" ht="18.75" customHeight="1">
      <c r="A165" s="42">
        <v>11</v>
      </c>
      <c r="B165" s="48" t="s">
        <v>2045</v>
      </c>
      <c r="C165" s="49">
        <v>1993</v>
      </c>
      <c r="D165" s="39" t="s">
        <v>1598</v>
      </c>
      <c r="E165" s="6">
        <v>540000</v>
      </c>
      <c r="F165" s="7">
        <v>0</v>
      </c>
      <c r="G165" s="8">
        <v>0</v>
      </c>
      <c r="H165" s="6">
        <f t="shared" si="7"/>
        <v>540000</v>
      </c>
      <c r="I165" s="9"/>
      <c r="J165" s="387" t="s">
        <v>825</v>
      </c>
    </row>
    <row r="166" spans="1:10" ht="18.75" customHeight="1">
      <c r="A166" s="42">
        <v>12</v>
      </c>
      <c r="B166" s="33" t="s">
        <v>1988</v>
      </c>
      <c r="C166" s="34">
        <v>1984</v>
      </c>
      <c r="D166" s="34" t="s">
        <v>1568</v>
      </c>
      <c r="E166" s="6">
        <v>540000</v>
      </c>
      <c r="F166" s="7">
        <v>0</v>
      </c>
      <c r="G166" s="8">
        <v>0</v>
      </c>
      <c r="H166" s="6">
        <f aca="true" t="shared" si="8" ref="H166:H173">E166+G166</f>
        <v>540000</v>
      </c>
      <c r="I166" s="9"/>
      <c r="J166" s="387" t="s">
        <v>825</v>
      </c>
    </row>
    <row r="167" spans="1:10" ht="18.75" customHeight="1">
      <c r="A167" s="42">
        <v>13</v>
      </c>
      <c r="B167" s="33" t="s">
        <v>1993</v>
      </c>
      <c r="C167" s="34">
        <v>1994</v>
      </c>
      <c r="D167" s="34" t="s">
        <v>1542</v>
      </c>
      <c r="E167" s="6">
        <v>540000</v>
      </c>
      <c r="F167" s="7">
        <v>0</v>
      </c>
      <c r="G167" s="8">
        <f>F167*180000</f>
        <v>0</v>
      </c>
      <c r="H167" s="6">
        <f t="shared" si="8"/>
        <v>540000</v>
      </c>
      <c r="I167" s="9"/>
      <c r="J167" s="387" t="s">
        <v>825</v>
      </c>
    </row>
    <row r="168" spans="1:10" ht="18.75" customHeight="1">
      <c r="A168" s="42">
        <v>14</v>
      </c>
      <c r="B168" s="33" t="s">
        <v>1997</v>
      </c>
      <c r="C168" s="34">
        <v>1970</v>
      </c>
      <c r="D168" s="34" t="s">
        <v>1899</v>
      </c>
      <c r="E168" s="6">
        <v>540000</v>
      </c>
      <c r="F168" s="7">
        <v>0</v>
      </c>
      <c r="G168" s="8">
        <v>0</v>
      </c>
      <c r="H168" s="6">
        <f t="shared" si="8"/>
        <v>540000</v>
      </c>
      <c r="I168" s="9"/>
      <c r="J168" s="387" t="s">
        <v>825</v>
      </c>
    </row>
    <row r="169" spans="1:10" ht="18.75" customHeight="1">
      <c r="A169" s="42">
        <v>15</v>
      </c>
      <c r="B169" s="33" t="s">
        <v>1999</v>
      </c>
      <c r="C169" s="34">
        <v>1973</v>
      </c>
      <c r="D169" s="34" t="s">
        <v>1541</v>
      </c>
      <c r="E169" s="6">
        <v>540000</v>
      </c>
      <c r="F169" s="7">
        <v>0</v>
      </c>
      <c r="G169" s="8">
        <v>0</v>
      </c>
      <c r="H169" s="6">
        <f t="shared" si="8"/>
        <v>540000</v>
      </c>
      <c r="I169" s="9"/>
      <c r="J169" s="387" t="s">
        <v>825</v>
      </c>
    </row>
    <row r="170" spans="1:10" ht="18.75" customHeight="1">
      <c r="A170" s="42">
        <v>16</v>
      </c>
      <c r="B170" s="33" t="s">
        <v>2019</v>
      </c>
      <c r="C170" s="34">
        <v>1974</v>
      </c>
      <c r="D170" s="34" t="s">
        <v>1544</v>
      </c>
      <c r="E170" s="6">
        <v>540000</v>
      </c>
      <c r="F170" s="7">
        <v>0</v>
      </c>
      <c r="G170" s="8">
        <v>0</v>
      </c>
      <c r="H170" s="6">
        <f t="shared" si="8"/>
        <v>540000</v>
      </c>
      <c r="I170" s="9"/>
      <c r="J170" s="387" t="s">
        <v>825</v>
      </c>
    </row>
    <row r="171" spans="1:10" ht="18.75" customHeight="1">
      <c r="A171" s="42">
        <v>17</v>
      </c>
      <c r="B171" s="33" t="s">
        <v>2029</v>
      </c>
      <c r="C171" s="34">
        <v>1995</v>
      </c>
      <c r="D171" s="34" t="s">
        <v>1914</v>
      </c>
      <c r="E171" s="6">
        <v>540000</v>
      </c>
      <c r="F171" s="7"/>
      <c r="G171" s="8"/>
      <c r="H171" s="6">
        <f t="shared" si="8"/>
        <v>540000</v>
      </c>
      <c r="I171" s="9"/>
      <c r="J171" s="387" t="s">
        <v>825</v>
      </c>
    </row>
    <row r="172" spans="1:10" ht="18.75" customHeight="1">
      <c r="A172" s="42">
        <v>18</v>
      </c>
      <c r="B172" s="33" t="s">
        <v>1994</v>
      </c>
      <c r="C172" s="34">
        <v>1989</v>
      </c>
      <c r="D172" s="34" t="s">
        <v>1542</v>
      </c>
      <c r="E172" s="6">
        <v>540000</v>
      </c>
      <c r="F172" s="7"/>
      <c r="G172" s="8"/>
      <c r="H172" s="6">
        <f t="shared" si="8"/>
        <v>540000</v>
      </c>
      <c r="I172" s="9"/>
      <c r="J172" s="387" t="s">
        <v>825</v>
      </c>
    </row>
    <row r="173" spans="1:10" ht="18.75" customHeight="1">
      <c r="A173" s="42">
        <v>19</v>
      </c>
      <c r="B173" s="33" t="s">
        <v>2028</v>
      </c>
      <c r="C173" s="39">
        <v>1976</v>
      </c>
      <c r="D173" s="39" t="s">
        <v>1914</v>
      </c>
      <c r="E173" s="6">
        <v>540000</v>
      </c>
      <c r="F173" s="7"/>
      <c r="G173" s="8"/>
      <c r="H173" s="6">
        <f t="shared" si="8"/>
        <v>540000</v>
      </c>
      <c r="I173" s="9"/>
      <c r="J173" s="387" t="s">
        <v>825</v>
      </c>
    </row>
    <row r="174" spans="1:10" ht="18.75" customHeight="1">
      <c r="A174" s="1464" t="s">
        <v>2519</v>
      </c>
      <c r="B174" s="1465"/>
      <c r="C174" s="1465"/>
      <c r="D174" s="1466"/>
      <c r="E174" s="29">
        <f>SUM(E155:E173)</f>
        <v>10260000</v>
      </c>
      <c r="F174" s="30"/>
      <c r="G174" s="31"/>
      <c r="H174" s="29">
        <f>SUM(H155:H173)</f>
        <v>10260000</v>
      </c>
      <c r="I174" s="32"/>
      <c r="J174" s="24"/>
    </row>
    <row r="175" spans="1:10" ht="18.75" customHeight="1">
      <c r="A175" s="1481" t="s">
        <v>50</v>
      </c>
      <c r="B175" s="1482"/>
      <c r="C175" s="1482"/>
      <c r="D175" s="1482"/>
      <c r="E175" s="1482"/>
      <c r="F175" s="1482"/>
      <c r="G175" s="1482"/>
      <c r="H175" s="1482"/>
      <c r="I175" s="1482"/>
      <c r="J175" s="1483"/>
    </row>
    <row r="176" spans="1:10" ht="18.75" customHeight="1">
      <c r="A176" s="42">
        <v>1</v>
      </c>
      <c r="B176" s="33" t="s">
        <v>2032</v>
      </c>
      <c r="C176" s="34">
        <v>1940</v>
      </c>
      <c r="D176" s="34" t="s">
        <v>1925</v>
      </c>
      <c r="E176" s="6">
        <v>675000</v>
      </c>
      <c r="F176" s="7"/>
      <c r="G176" s="8"/>
      <c r="H176" s="6">
        <f aca="true" t="shared" si="9" ref="H176:H182">E176+G176</f>
        <v>675000</v>
      </c>
      <c r="I176" s="9"/>
      <c r="J176" s="387" t="s">
        <v>825</v>
      </c>
    </row>
    <row r="177" spans="1:10" ht="18.75" customHeight="1">
      <c r="A177" s="42">
        <v>2</v>
      </c>
      <c r="B177" s="33" t="s">
        <v>2033</v>
      </c>
      <c r="C177" s="34">
        <v>1930</v>
      </c>
      <c r="D177" s="34" t="s">
        <v>1541</v>
      </c>
      <c r="E177" s="6">
        <v>675000</v>
      </c>
      <c r="F177" s="7"/>
      <c r="G177" s="8"/>
      <c r="H177" s="6">
        <f t="shared" si="9"/>
        <v>675000</v>
      </c>
      <c r="I177" s="9"/>
      <c r="J177" s="387" t="s">
        <v>825</v>
      </c>
    </row>
    <row r="178" spans="1:10" ht="18.75" customHeight="1">
      <c r="A178" s="2">
        <v>1</v>
      </c>
      <c r="B178" s="33" t="s">
        <v>2031</v>
      </c>
      <c r="C178" s="34">
        <v>1941</v>
      </c>
      <c r="D178" s="34" t="s">
        <v>1598</v>
      </c>
      <c r="E178" s="6">
        <v>675000</v>
      </c>
      <c r="F178" s="7"/>
      <c r="G178" s="8"/>
      <c r="H178" s="6">
        <f t="shared" si="9"/>
        <v>675000</v>
      </c>
      <c r="I178" s="9"/>
      <c r="J178" s="24"/>
    </row>
    <row r="179" spans="1:10" ht="18.75" customHeight="1">
      <c r="A179" s="2">
        <v>2</v>
      </c>
      <c r="B179" s="33" t="s">
        <v>2034</v>
      </c>
      <c r="C179" s="34">
        <v>1937</v>
      </c>
      <c r="D179" s="34" t="s">
        <v>1568</v>
      </c>
      <c r="E179" s="6">
        <v>675000</v>
      </c>
      <c r="F179" s="7"/>
      <c r="G179" s="8"/>
      <c r="H179" s="6">
        <f t="shared" si="9"/>
        <v>675000</v>
      </c>
      <c r="I179" s="9"/>
      <c r="J179" s="24"/>
    </row>
    <row r="180" spans="1:10" ht="18.75" customHeight="1">
      <c r="A180" s="2">
        <v>3</v>
      </c>
      <c r="B180" s="33" t="s">
        <v>2035</v>
      </c>
      <c r="C180" s="34">
        <v>1944</v>
      </c>
      <c r="D180" s="34" t="s">
        <v>1542</v>
      </c>
      <c r="E180" s="6">
        <v>675000</v>
      </c>
      <c r="F180" s="7"/>
      <c r="G180" s="8"/>
      <c r="H180" s="6">
        <f t="shared" si="9"/>
        <v>675000</v>
      </c>
      <c r="I180" s="9"/>
      <c r="J180" s="24"/>
    </row>
    <row r="181" spans="1:10" ht="18.75" customHeight="1">
      <c r="A181" s="2">
        <v>4</v>
      </c>
      <c r="B181" s="33" t="s">
        <v>2030</v>
      </c>
      <c r="C181" s="34">
        <v>1938</v>
      </c>
      <c r="D181" s="34" t="s">
        <v>1598</v>
      </c>
      <c r="E181" s="6">
        <v>675000</v>
      </c>
      <c r="F181" s="7"/>
      <c r="G181" s="8"/>
      <c r="H181" s="6">
        <f t="shared" si="9"/>
        <v>675000</v>
      </c>
      <c r="I181" s="9"/>
      <c r="J181" s="24"/>
    </row>
    <row r="182" spans="1:10" ht="18.75" customHeight="1">
      <c r="A182" s="2">
        <v>5</v>
      </c>
      <c r="B182" s="33" t="s">
        <v>1986</v>
      </c>
      <c r="C182" s="33">
        <v>1956</v>
      </c>
      <c r="D182" s="33" t="s">
        <v>1568</v>
      </c>
      <c r="E182" s="33">
        <v>675000</v>
      </c>
      <c r="F182" s="7"/>
      <c r="G182" s="439"/>
      <c r="H182" s="6">
        <f t="shared" si="9"/>
        <v>675000</v>
      </c>
      <c r="I182" s="9"/>
      <c r="J182" s="419" t="s">
        <v>79</v>
      </c>
    </row>
    <row r="183" spans="1:10" ht="18.75" customHeight="1">
      <c r="A183" s="2">
        <v>6</v>
      </c>
      <c r="B183" s="33" t="s">
        <v>1987</v>
      </c>
      <c r="C183" s="34">
        <v>1955</v>
      </c>
      <c r="D183" s="34" t="s">
        <v>1568</v>
      </c>
      <c r="E183" s="6">
        <v>675000</v>
      </c>
      <c r="F183" s="7"/>
      <c r="G183" s="8"/>
      <c r="H183" s="6">
        <f>G183+E183</f>
        <v>675000</v>
      </c>
      <c r="I183" s="9"/>
      <c r="J183" s="24"/>
    </row>
    <row r="184" spans="1:10" ht="18.75" customHeight="1">
      <c r="A184" s="60"/>
      <c r="B184" s="61" t="s">
        <v>2519</v>
      </c>
      <c r="C184" s="62"/>
      <c r="D184" s="39"/>
      <c r="E184" s="40">
        <f>SUM(E176:E183)</f>
        <v>5400000</v>
      </c>
      <c r="F184" s="41"/>
      <c r="G184" s="31"/>
      <c r="H184" s="40">
        <f>SUM(H176:H183)</f>
        <v>5400000</v>
      </c>
      <c r="I184" s="32"/>
      <c r="J184" s="24"/>
    </row>
    <row r="185" spans="1:10" ht="18.75" customHeight="1">
      <c r="A185" s="1481" t="s">
        <v>51</v>
      </c>
      <c r="B185" s="1482"/>
      <c r="C185" s="1482"/>
      <c r="D185" s="1482"/>
      <c r="E185" s="1482"/>
      <c r="F185" s="1482"/>
      <c r="G185" s="1482"/>
      <c r="H185" s="1482"/>
      <c r="I185" s="1482"/>
      <c r="J185" s="1483"/>
    </row>
    <row r="186" spans="1:10" ht="18.75" customHeight="1">
      <c r="A186" s="42">
        <v>1</v>
      </c>
      <c r="B186" s="33" t="s">
        <v>2036</v>
      </c>
      <c r="C186" s="34">
        <v>2003</v>
      </c>
      <c r="D186" s="34" t="s">
        <v>1914</v>
      </c>
      <c r="E186" s="6">
        <v>675000</v>
      </c>
      <c r="F186" s="7"/>
      <c r="G186" s="8"/>
      <c r="H186" s="6">
        <f>E186+G186</f>
        <v>675000</v>
      </c>
      <c r="I186" s="9"/>
      <c r="J186" s="24"/>
    </row>
    <row r="187" spans="1:10" ht="18.75" customHeight="1">
      <c r="A187" s="42">
        <v>2</v>
      </c>
      <c r="B187" s="33" t="s">
        <v>2037</v>
      </c>
      <c r="C187" s="34">
        <v>2007</v>
      </c>
      <c r="D187" s="34" t="s">
        <v>1927</v>
      </c>
      <c r="E187" s="6">
        <v>675000</v>
      </c>
      <c r="F187" s="7"/>
      <c r="G187" s="8"/>
      <c r="H187" s="6">
        <f>E187+G187</f>
        <v>675000</v>
      </c>
      <c r="I187" s="9"/>
      <c r="J187" s="24"/>
    </row>
    <row r="188" spans="1:10" ht="18.75" customHeight="1">
      <c r="A188" s="42">
        <v>3</v>
      </c>
      <c r="B188" s="48" t="s">
        <v>1452</v>
      </c>
      <c r="C188" s="49">
        <v>2011</v>
      </c>
      <c r="D188" s="39" t="s">
        <v>1228</v>
      </c>
      <c r="E188" s="6">
        <v>675000</v>
      </c>
      <c r="F188" s="7"/>
      <c r="G188" s="8"/>
      <c r="H188" s="6">
        <f>E188+G188</f>
        <v>675000</v>
      </c>
      <c r="I188" s="9"/>
      <c r="J188" s="24"/>
    </row>
    <row r="189" spans="1:10" ht="18.75" customHeight="1">
      <c r="A189" s="42">
        <v>4</v>
      </c>
      <c r="B189" s="12" t="s">
        <v>2021</v>
      </c>
      <c r="C189" s="12">
        <v>2010</v>
      </c>
      <c r="D189" s="12" t="s">
        <v>1568</v>
      </c>
      <c r="E189" s="6">
        <v>675000</v>
      </c>
      <c r="F189" s="7"/>
      <c r="G189" s="422"/>
      <c r="H189" s="6">
        <f>E189+G189</f>
        <v>675000</v>
      </c>
      <c r="I189" s="9"/>
      <c r="J189" s="24"/>
    </row>
    <row r="190" spans="1:10" ht="18.75" customHeight="1">
      <c r="A190" s="1452" t="s">
        <v>2519</v>
      </c>
      <c r="B190" s="1453"/>
      <c r="C190" s="1453"/>
      <c r="D190" s="1454"/>
      <c r="E190" s="40">
        <f>SUM(E186:E189)</f>
        <v>2700000</v>
      </c>
      <c r="F190" s="41"/>
      <c r="G190" s="422"/>
      <c r="H190" s="40">
        <f>SUM(H186:H189)</f>
        <v>2700000</v>
      </c>
      <c r="I190" s="32"/>
      <c r="J190" s="24"/>
    </row>
    <row r="191" spans="1:10" ht="18.75" customHeight="1">
      <c r="A191" s="1451" t="s">
        <v>52</v>
      </c>
      <c r="B191" s="1451"/>
      <c r="C191" s="1451"/>
      <c r="D191" s="1451"/>
      <c r="E191" s="1451"/>
      <c r="F191" s="1451"/>
      <c r="G191" s="1451"/>
      <c r="H191" s="1451"/>
      <c r="I191" s="1451"/>
      <c r="J191" s="1451"/>
    </row>
    <row r="192" spans="1:10" ht="18.75" customHeight="1">
      <c r="A192" s="2">
        <v>1</v>
      </c>
      <c r="B192" s="3" t="s">
        <v>2735</v>
      </c>
      <c r="C192" s="4">
        <v>1977</v>
      </c>
      <c r="D192" s="5" t="s">
        <v>1546</v>
      </c>
      <c r="E192" s="6">
        <v>270000</v>
      </c>
      <c r="F192" s="7"/>
      <c r="G192" s="8"/>
      <c r="H192" s="6">
        <f>E192+G192</f>
        <v>270000</v>
      </c>
      <c r="I192" s="622"/>
      <c r="J192" s="24"/>
    </row>
    <row r="193" spans="1:10" ht="18.75" customHeight="1">
      <c r="A193" s="2">
        <v>2</v>
      </c>
      <c r="B193" s="3" t="s">
        <v>2736</v>
      </c>
      <c r="C193" s="4">
        <v>1982</v>
      </c>
      <c r="D193" s="5" t="s">
        <v>2737</v>
      </c>
      <c r="E193" s="6">
        <v>270000</v>
      </c>
      <c r="F193" s="7"/>
      <c r="G193" s="8"/>
      <c r="H193" s="6">
        <f>E193+G193</f>
        <v>270000</v>
      </c>
      <c r="I193" s="622"/>
      <c r="J193" s="24"/>
    </row>
    <row r="194" spans="1:10" ht="18.75" customHeight="1">
      <c r="A194" s="2">
        <v>3</v>
      </c>
      <c r="B194" s="3" t="s">
        <v>1930</v>
      </c>
      <c r="C194" s="4">
        <v>1975</v>
      </c>
      <c r="D194" s="5" t="s">
        <v>1568</v>
      </c>
      <c r="E194" s="6">
        <v>270000</v>
      </c>
      <c r="F194" s="7"/>
      <c r="G194" s="8"/>
      <c r="H194" s="6">
        <f>E194+G194</f>
        <v>270000</v>
      </c>
      <c r="I194" s="622"/>
      <c r="J194" s="24"/>
    </row>
    <row r="195" spans="1:10" ht="18.75" customHeight="1">
      <c r="A195" s="2">
        <v>4</v>
      </c>
      <c r="B195" s="75" t="s">
        <v>1950</v>
      </c>
      <c r="C195" s="76">
        <v>1975</v>
      </c>
      <c r="D195" s="77" t="s">
        <v>215</v>
      </c>
      <c r="E195" s="6">
        <v>270000</v>
      </c>
      <c r="F195" s="7"/>
      <c r="G195" s="8"/>
      <c r="H195" s="6">
        <f>E195+G195</f>
        <v>270000</v>
      </c>
      <c r="I195" s="622"/>
      <c r="J195" s="24"/>
    </row>
    <row r="196" spans="1:11" ht="18.75" customHeight="1">
      <c r="A196" s="2">
        <v>5</v>
      </c>
      <c r="B196" s="25" t="s">
        <v>2483</v>
      </c>
      <c r="C196" s="134">
        <v>1962</v>
      </c>
      <c r="D196" s="12" t="s">
        <v>2737</v>
      </c>
      <c r="E196" s="6">
        <v>270000</v>
      </c>
      <c r="F196" s="78"/>
      <c r="G196" s="78"/>
      <c r="H196" s="6">
        <f>E196+G196</f>
        <v>270000</v>
      </c>
      <c r="I196" s="622"/>
      <c r="J196" s="387"/>
      <c r="K196" s="443"/>
    </row>
    <row r="197" spans="1:10" ht="18.75" customHeight="1">
      <c r="A197" s="1452" t="s">
        <v>2519</v>
      </c>
      <c r="B197" s="1453"/>
      <c r="C197" s="1453"/>
      <c r="D197" s="1454"/>
      <c r="E197" s="40">
        <f>SUM(E192:E196)</f>
        <v>1350000</v>
      </c>
      <c r="F197" s="41"/>
      <c r="G197" s="31"/>
      <c r="H197" s="40">
        <f>SUM(H192:H196)</f>
        <v>1350000</v>
      </c>
      <c r="I197" s="32"/>
      <c r="J197" s="24"/>
    </row>
    <row r="198" spans="1:10" ht="18.75" customHeight="1">
      <c r="A198" s="1451" t="s">
        <v>53</v>
      </c>
      <c r="B198" s="1451"/>
      <c r="C198" s="1451"/>
      <c r="D198" s="1451"/>
      <c r="E198" s="1451"/>
      <c r="F198" s="1451"/>
      <c r="G198" s="1451"/>
      <c r="H198" s="1451"/>
      <c r="I198" s="1451"/>
      <c r="J198" s="1451"/>
    </row>
    <row r="199" spans="1:10" ht="18.75" customHeight="1">
      <c r="A199" s="2">
        <v>1</v>
      </c>
      <c r="B199" s="3" t="s">
        <v>2038</v>
      </c>
      <c r="C199" s="4">
        <v>1972</v>
      </c>
      <c r="D199" s="5" t="s">
        <v>1568</v>
      </c>
      <c r="E199" s="6">
        <v>540000</v>
      </c>
      <c r="F199" s="7">
        <v>0</v>
      </c>
      <c r="G199" s="8">
        <f>F199*360000</f>
        <v>0</v>
      </c>
      <c r="H199" s="6">
        <f>E199+G199</f>
        <v>540000</v>
      </c>
      <c r="I199" s="9"/>
      <c r="J199" s="24"/>
    </row>
    <row r="200" spans="1:10" ht="18.75" customHeight="1">
      <c r="A200" s="2">
        <v>2</v>
      </c>
      <c r="B200" s="420" t="s">
        <v>2753</v>
      </c>
      <c r="C200" s="421">
        <v>1979</v>
      </c>
      <c r="D200" s="5" t="s">
        <v>2754</v>
      </c>
      <c r="E200" s="6">
        <v>540000</v>
      </c>
      <c r="F200" s="7"/>
      <c r="G200" s="422"/>
      <c r="H200" s="6">
        <f>G200+E200</f>
        <v>540000</v>
      </c>
      <c r="I200" s="9"/>
      <c r="J200" s="24"/>
    </row>
    <row r="201" spans="1:10" ht="18.75" customHeight="1">
      <c r="A201" s="60"/>
      <c r="B201" s="61"/>
      <c r="C201" s="62"/>
      <c r="D201" s="63"/>
      <c r="E201" s="40">
        <f>SUM(E199:E200)</f>
        <v>1080000</v>
      </c>
      <c r="F201" s="41">
        <f>SUM(F199:F199)</f>
        <v>0</v>
      </c>
      <c r="G201" s="31"/>
      <c r="H201" s="40">
        <f>G201+E201</f>
        <v>1080000</v>
      </c>
      <c r="I201" s="32"/>
      <c r="J201" s="24"/>
    </row>
    <row r="202" spans="1:10" ht="18.75" customHeight="1">
      <c r="A202" s="79"/>
      <c r="B202" s="1488" t="s">
        <v>54</v>
      </c>
      <c r="C202" s="1489"/>
      <c r="D202" s="1489"/>
      <c r="E202" s="1490"/>
      <c r="F202" s="82"/>
      <c r="G202" s="82"/>
      <c r="H202" s="81"/>
      <c r="I202" s="83"/>
      <c r="J202" s="84"/>
    </row>
    <row r="203" spans="1:10" ht="18.75" customHeight="1">
      <c r="A203" s="79">
        <v>1</v>
      </c>
      <c r="B203" s="85" t="s">
        <v>2482</v>
      </c>
      <c r="C203" s="83">
        <v>1981</v>
      </c>
      <c r="D203" s="80" t="s">
        <v>1228</v>
      </c>
      <c r="E203" s="86">
        <v>540000</v>
      </c>
      <c r="F203" s="78"/>
      <c r="G203" s="86"/>
      <c r="H203" s="86">
        <f>SUM(E203:G203)</f>
        <v>540000</v>
      </c>
      <c r="I203" s="83"/>
      <c r="J203" s="87" t="s">
        <v>347</v>
      </c>
    </row>
    <row r="204" spans="1:10" ht="18.75" customHeight="1">
      <c r="A204" s="1487" t="s">
        <v>1093</v>
      </c>
      <c r="B204" s="1487"/>
      <c r="C204" s="1487"/>
      <c r="D204" s="1487"/>
      <c r="E204" s="81">
        <f>SUM(E203)</f>
        <v>540000</v>
      </c>
      <c r="F204" s="78"/>
      <c r="G204" s="81"/>
      <c r="H204" s="81">
        <f>SUM(E204:G204)</f>
        <v>540000</v>
      </c>
      <c r="I204" s="83"/>
      <c r="J204" s="88"/>
    </row>
    <row r="205" spans="1:10" ht="18.75" customHeight="1">
      <c r="A205" s="1484" t="s">
        <v>55</v>
      </c>
      <c r="B205" s="1485"/>
      <c r="C205" s="1485"/>
      <c r="D205" s="1485"/>
      <c r="E205" s="1485"/>
      <c r="F205" s="1485"/>
      <c r="G205" s="1485"/>
      <c r="H205" s="1485"/>
      <c r="I205" s="1485"/>
      <c r="J205" s="1486"/>
    </row>
    <row r="206" spans="1:10" ht="18.75" customHeight="1">
      <c r="A206" s="42">
        <v>1</v>
      </c>
      <c r="B206" s="23" t="s">
        <v>2039</v>
      </c>
      <c r="C206" s="26">
        <v>1995</v>
      </c>
      <c r="D206" s="26" t="s">
        <v>1598</v>
      </c>
      <c r="E206" s="6">
        <v>270000</v>
      </c>
      <c r="F206" s="7">
        <v>0</v>
      </c>
      <c r="G206" s="8">
        <v>0</v>
      </c>
      <c r="H206" s="6">
        <f aca="true" t="shared" si="10" ref="H206:H226">G206+E206</f>
        <v>270000</v>
      </c>
      <c r="I206" s="7"/>
      <c r="J206" s="25"/>
    </row>
    <row r="207" spans="1:10" ht="18.75" customHeight="1">
      <c r="A207" s="42">
        <v>2</v>
      </c>
      <c r="B207" s="362" t="s">
        <v>2030</v>
      </c>
      <c r="C207" s="365">
        <v>1938</v>
      </c>
      <c r="D207" s="365" t="s">
        <v>1598</v>
      </c>
      <c r="E207" s="6">
        <v>270000</v>
      </c>
      <c r="F207" s="7">
        <v>0</v>
      </c>
      <c r="G207" s="8">
        <v>0</v>
      </c>
      <c r="H207" s="6">
        <f t="shared" si="10"/>
        <v>270000</v>
      </c>
      <c r="I207" s="7"/>
      <c r="J207" s="25"/>
    </row>
    <row r="208" spans="1:10" ht="18.75" customHeight="1">
      <c r="A208" s="42">
        <v>3</v>
      </c>
      <c r="B208" s="23" t="s">
        <v>2040</v>
      </c>
      <c r="C208" s="26">
        <v>1955</v>
      </c>
      <c r="D208" s="26" t="s">
        <v>1568</v>
      </c>
      <c r="E208" s="6">
        <v>270000</v>
      </c>
      <c r="F208" s="7">
        <v>0</v>
      </c>
      <c r="G208" s="8">
        <v>0</v>
      </c>
      <c r="H208" s="6">
        <f t="shared" si="10"/>
        <v>270000</v>
      </c>
      <c r="I208" s="7"/>
      <c r="J208" s="25"/>
    </row>
    <row r="209" spans="1:10" ht="18.75" customHeight="1">
      <c r="A209" s="42">
        <v>4</v>
      </c>
      <c r="B209" s="366" t="s">
        <v>1791</v>
      </c>
      <c r="C209" s="367">
        <v>1976</v>
      </c>
      <c r="D209" s="367" t="s">
        <v>1914</v>
      </c>
      <c r="E209" s="6">
        <v>270000</v>
      </c>
      <c r="F209" s="7">
        <v>0</v>
      </c>
      <c r="G209" s="8">
        <v>0</v>
      </c>
      <c r="H209" s="6">
        <f t="shared" si="10"/>
        <v>270000</v>
      </c>
      <c r="I209" s="7"/>
      <c r="J209" s="25"/>
    </row>
    <row r="210" spans="1:10" ht="18.75" customHeight="1">
      <c r="A210" s="42">
        <v>5</v>
      </c>
      <c r="B210" s="23" t="s">
        <v>2041</v>
      </c>
      <c r="C210" s="26">
        <v>2003</v>
      </c>
      <c r="D210" s="26" t="s">
        <v>1914</v>
      </c>
      <c r="E210" s="6">
        <v>270000</v>
      </c>
      <c r="F210" s="7">
        <v>0</v>
      </c>
      <c r="G210" s="8">
        <v>0</v>
      </c>
      <c r="H210" s="6">
        <f t="shared" si="10"/>
        <v>270000</v>
      </c>
      <c r="I210" s="7"/>
      <c r="J210" s="25"/>
    </row>
    <row r="211" spans="1:10" ht="18.75" customHeight="1">
      <c r="A211" s="42">
        <v>6</v>
      </c>
      <c r="B211" s="23" t="s">
        <v>2042</v>
      </c>
      <c r="C211" s="26">
        <v>1995</v>
      </c>
      <c r="D211" s="26" t="s">
        <v>1914</v>
      </c>
      <c r="E211" s="6">
        <v>270000</v>
      </c>
      <c r="F211" s="7">
        <v>0</v>
      </c>
      <c r="G211" s="8">
        <v>0</v>
      </c>
      <c r="H211" s="6">
        <f t="shared" si="10"/>
        <v>270000</v>
      </c>
      <c r="I211" s="7"/>
      <c r="J211" s="25"/>
    </row>
    <row r="212" spans="1:10" ht="18.75" customHeight="1">
      <c r="A212" s="42">
        <v>7</v>
      </c>
      <c r="B212" s="23" t="s">
        <v>2043</v>
      </c>
      <c r="C212" s="26">
        <v>1962</v>
      </c>
      <c r="D212" s="26" t="s">
        <v>1542</v>
      </c>
      <c r="E212" s="6">
        <v>270000</v>
      </c>
      <c r="F212" s="7">
        <v>0</v>
      </c>
      <c r="G212" s="8">
        <v>0</v>
      </c>
      <c r="H212" s="6">
        <f t="shared" si="10"/>
        <v>270000</v>
      </c>
      <c r="I212" s="7"/>
      <c r="J212" s="25"/>
    </row>
    <row r="213" spans="1:10" ht="18.75" customHeight="1">
      <c r="A213" s="42">
        <v>8</v>
      </c>
      <c r="B213" s="23" t="s">
        <v>2044</v>
      </c>
      <c r="C213" s="26">
        <v>1993</v>
      </c>
      <c r="D213" s="26" t="s">
        <v>1899</v>
      </c>
      <c r="E213" s="6">
        <v>270000</v>
      </c>
      <c r="F213" s="7">
        <v>0</v>
      </c>
      <c r="G213" s="8">
        <v>0</v>
      </c>
      <c r="H213" s="6">
        <f t="shared" si="10"/>
        <v>270000</v>
      </c>
      <c r="I213" s="7"/>
      <c r="J213" s="25"/>
    </row>
    <row r="214" spans="1:10" ht="18.75" customHeight="1">
      <c r="A214" s="42">
        <v>9</v>
      </c>
      <c r="B214" s="23" t="s">
        <v>2047</v>
      </c>
      <c r="C214" s="26">
        <v>1984</v>
      </c>
      <c r="D214" s="26" t="s">
        <v>1568</v>
      </c>
      <c r="E214" s="6">
        <v>270000</v>
      </c>
      <c r="F214" s="7">
        <v>0</v>
      </c>
      <c r="G214" s="8">
        <v>0</v>
      </c>
      <c r="H214" s="6">
        <f t="shared" si="10"/>
        <v>270000</v>
      </c>
      <c r="I214" s="7"/>
      <c r="J214" s="25"/>
    </row>
    <row r="215" spans="1:10" ht="18.75" customHeight="1">
      <c r="A215" s="42">
        <v>10</v>
      </c>
      <c r="B215" s="23" t="s">
        <v>2048</v>
      </c>
      <c r="C215" s="26">
        <v>1991</v>
      </c>
      <c r="D215" s="26" t="s">
        <v>1544</v>
      </c>
      <c r="E215" s="6">
        <v>270000</v>
      </c>
      <c r="F215" s="7">
        <v>0</v>
      </c>
      <c r="G215" s="8">
        <v>0</v>
      </c>
      <c r="H215" s="6">
        <f t="shared" si="10"/>
        <v>270000</v>
      </c>
      <c r="I215" s="7"/>
      <c r="J215" s="25"/>
    </row>
    <row r="216" spans="1:10" ht="18.75" customHeight="1">
      <c r="A216" s="42">
        <v>11</v>
      </c>
      <c r="B216" s="362" t="s">
        <v>1792</v>
      </c>
      <c r="C216" s="365">
        <v>1962</v>
      </c>
      <c r="D216" s="365" t="s">
        <v>1542</v>
      </c>
      <c r="E216" s="6">
        <v>270000</v>
      </c>
      <c r="F216" s="7">
        <v>0</v>
      </c>
      <c r="G216" s="8">
        <v>0</v>
      </c>
      <c r="H216" s="6">
        <f t="shared" si="10"/>
        <v>270000</v>
      </c>
      <c r="I216" s="7"/>
      <c r="J216" s="25"/>
    </row>
    <row r="217" spans="1:10" ht="18.75" customHeight="1">
      <c r="A217" s="42">
        <v>12</v>
      </c>
      <c r="B217" s="23" t="s">
        <v>2050</v>
      </c>
      <c r="C217" s="26">
        <v>1987</v>
      </c>
      <c r="D217" s="26" t="s">
        <v>1564</v>
      </c>
      <c r="E217" s="6">
        <v>270000</v>
      </c>
      <c r="F217" s="7">
        <v>0</v>
      </c>
      <c r="G217" s="8">
        <v>0</v>
      </c>
      <c r="H217" s="6">
        <f t="shared" si="10"/>
        <v>270000</v>
      </c>
      <c r="I217" s="7"/>
      <c r="J217" s="25"/>
    </row>
    <row r="218" spans="1:10" ht="18.75" customHeight="1">
      <c r="A218" s="42">
        <v>13</v>
      </c>
      <c r="B218" s="23" t="s">
        <v>2051</v>
      </c>
      <c r="C218" s="26">
        <v>1988</v>
      </c>
      <c r="D218" s="26" t="s">
        <v>1544</v>
      </c>
      <c r="E218" s="6">
        <v>270000</v>
      </c>
      <c r="F218" s="7">
        <v>0</v>
      </c>
      <c r="G218" s="8">
        <v>0</v>
      </c>
      <c r="H218" s="6">
        <f t="shared" si="10"/>
        <v>270000</v>
      </c>
      <c r="I218" s="7"/>
      <c r="J218" s="25"/>
    </row>
    <row r="219" spans="1:10" ht="18.75" customHeight="1">
      <c r="A219" s="42">
        <v>14</v>
      </c>
      <c r="B219" s="24" t="s">
        <v>2052</v>
      </c>
      <c r="C219" s="38">
        <v>1988</v>
      </c>
      <c r="D219" s="38" t="s">
        <v>1546</v>
      </c>
      <c r="E219" s="6">
        <v>270000</v>
      </c>
      <c r="F219" s="7">
        <v>0</v>
      </c>
      <c r="G219" s="8">
        <v>0</v>
      </c>
      <c r="H219" s="6">
        <f t="shared" si="10"/>
        <v>270000</v>
      </c>
      <c r="I219" s="7"/>
      <c r="J219" s="25"/>
    </row>
    <row r="220" spans="1:10" ht="18.75" customHeight="1">
      <c r="A220" s="42">
        <v>15</v>
      </c>
      <c r="B220" s="23" t="s">
        <v>2053</v>
      </c>
      <c r="C220" s="26">
        <v>1940</v>
      </c>
      <c r="D220" s="26" t="s">
        <v>1925</v>
      </c>
      <c r="E220" s="6">
        <v>270000</v>
      </c>
      <c r="F220" s="7">
        <v>0</v>
      </c>
      <c r="G220" s="8">
        <v>0</v>
      </c>
      <c r="H220" s="6">
        <f t="shared" si="10"/>
        <v>270000</v>
      </c>
      <c r="I220" s="7"/>
      <c r="J220" s="25"/>
    </row>
    <row r="221" spans="1:10" ht="18.75" customHeight="1">
      <c r="A221" s="42">
        <v>16</v>
      </c>
      <c r="B221" s="23" t="s">
        <v>2054</v>
      </c>
      <c r="C221" s="26">
        <v>1974</v>
      </c>
      <c r="D221" s="26" t="s">
        <v>1544</v>
      </c>
      <c r="E221" s="6">
        <v>270000</v>
      </c>
      <c r="F221" s="7">
        <v>0</v>
      </c>
      <c r="G221" s="8">
        <v>0</v>
      </c>
      <c r="H221" s="6">
        <f t="shared" si="10"/>
        <v>270000</v>
      </c>
      <c r="I221" s="7"/>
      <c r="J221" s="25"/>
    </row>
    <row r="222" spans="1:10" ht="18.75" customHeight="1">
      <c r="A222" s="42">
        <v>17</v>
      </c>
      <c r="B222" s="23" t="s">
        <v>2055</v>
      </c>
      <c r="C222" s="26">
        <v>2007</v>
      </c>
      <c r="D222" s="26" t="s">
        <v>1927</v>
      </c>
      <c r="E222" s="6">
        <v>270000</v>
      </c>
      <c r="F222" s="7">
        <v>0</v>
      </c>
      <c r="G222" s="8">
        <v>0</v>
      </c>
      <c r="H222" s="6">
        <f t="shared" si="10"/>
        <v>270000</v>
      </c>
      <c r="I222" s="7"/>
      <c r="J222" s="25"/>
    </row>
    <row r="223" spans="1:10" ht="18.75" customHeight="1">
      <c r="A223" s="42">
        <v>18</v>
      </c>
      <c r="B223" s="23" t="s">
        <v>2069</v>
      </c>
      <c r="C223" s="26">
        <v>1930</v>
      </c>
      <c r="D223" s="26" t="s">
        <v>1541</v>
      </c>
      <c r="E223" s="6">
        <v>270000</v>
      </c>
      <c r="F223" s="7">
        <v>0</v>
      </c>
      <c r="G223" s="8">
        <v>0</v>
      </c>
      <c r="H223" s="6">
        <f t="shared" si="10"/>
        <v>270000</v>
      </c>
      <c r="I223" s="7"/>
      <c r="J223" s="25"/>
    </row>
    <row r="224" spans="1:10" ht="18.75" customHeight="1">
      <c r="A224" s="42">
        <v>19</v>
      </c>
      <c r="B224" s="23" t="s">
        <v>2070</v>
      </c>
      <c r="C224" s="26">
        <v>1995</v>
      </c>
      <c r="D224" s="26" t="s">
        <v>1907</v>
      </c>
      <c r="E224" s="6">
        <v>270000</v>
      </c>
      <c r="F224" s="7">
        <v>0</v>
      </c>
      <c r="G224" s="8">
        <v>0</v>
      </c>
      <c r="H224" s="6">
        <f t="shared" si="10"/>
        <v>270000</v>
      </c>
      <c r="I224" s="7"/>
      <c r="J224" s="25"/>
    </row>
    <row r="225" spans="1:10" ht="18.75" customHeight="1">
      <c r="A225" s="42">
        <v>20</v>
      </c>
      <c r="B225" s="23" t="s">
        <v>2046</v>
      </c>
      <c r="C225" s="26">
        <v>1971</v>
      </c>
      <c r="D225" s="26" t="s">
        <v>1598</v>
      </c>
      <c r="E225" s="6">
        <v>270000</v>
      </c>
      <c r="F225" s="7">
        <v>0</v>
      </c>
      <c r="G225" s="8"/>
      <c r="H225" s="6">
        <f t="shared" si="10"/>
        <v>270000</v>
      </c>
      <c r="I225" s="7"/>
      <c r="J225" s="25"/>
    </row>
    <row r="226" spans="1:10" ht="18.75" customHeight="1">
      <c r="A226" s="42">
        <v>21</v>
      </c>
      <c r="B226" s="74" t="s">
        <v>1453</v>
      </c>
      <c r="C226" s="89">
        <v>1977</v>
      </c>
      <c r="D226" s="38" t="s">
        <v>1228</v>
      </c>
      <c r="E226" s="6">
        <v>270000</v>
      </c>
      <c r="F226" s="7"/>
      <c r="G226" s="8"/>
      <c r="H226" s="6">
        <f t="shared" si="10"/>
        <v>270000</v>
      </c>
      <c r="I226" s="7"/>
      <c r="J226" s="25"/>
    </row>
    <row r="227" spans="1:10" ht="18.75" customHeight="1">
      <c r="A227" s="42">
        <v>22</v>
      </c>
      <c r="B227" s="50" t="s">
        <v>2071</v>
      </c>
      <c r="C227" s="34">
        <v>1960</v>
      </c>
      <c r="D227" s="51" t="s">
        <v>1598</v>
      </c>
      <c r="E227" s="6">
        <v>270000</v>
      </c>
      <c r="F227" s="7">
        <v>0</v>
      </c>
      <c r="G227" s="8">
        <v>0</v>
      </c>
      <c r="H227" s="6">
        <f aca="true" t="shared" si="11" ref="H227:H236">G227+E227</f>
        <v>270000</v>
      </c>
      <c r="I227" s="7"/>
      <c r="J227" s="25"/>
    </row>
    <row r="228" spans="1:10" ht="18.75" customHeight="1">
      <c r="A228" s="42">
        <v>23</v>
      </c>
      <c r="B228" s="23" t="s">
        <v>2072</v>
      </c>
      <c r="C228" s="26">
        <v>1973</v>
      </c>
      <c r="D228" s="26" t="s">
        <v>1541</v>
      </c>
      <c r="E228" s="6">
        <v>270000</v>
      </c>
      <c r="F228" s="7">
        <v>0</v>
      </c>
      <c r="G228" s="8">
        <v>0</v>
      </c>
      <c r="H228" s="6">
        <f t="shared" si="11"/>
        <v>270000</v>
      </c>
      <c r="I228" s="7"/>
      <c r="J228" s="25"/>
    </row>
    <row r="229" spans="1:10" ht="18.75" customHeight="1">
      <c r="A229" s="42">
        <v>24</v>
      </c>
      <c r="B229" s="23" t="s">
        <v>2073</v>
      </c>
      <c r="C229" s="26">
        <v>1956</v>
      </c>
      <c r="D229" s="26" t="s">
        <v>1568</v>
      </c>
      <c r="E229" s="6">
        <v>270000</v>
      </c>
      <c r="F229" s="7">
        <v>0</v>
      </c>
      <c r="G229" s="8">
        <v>0</v>
      </c>
      <c r="H229" s="6">
        <f t="shared" si="11"/>
        <v>270000</v>
      </c>
      <c r="I229" s="7"/>
      <c r="J229" s="25"/>
    </row>
    <row r="230" spans="1:10" ht="18.75" customHeight="1">
      <c r="A230" s="42">
        <v>25</v>
      </c>
      <c r="B230" s="23" t="s">
        <v>2074</v>
      </c>
      <c r="C230" s="26">
        <v>1994</v>
      </c>
      <c r="D230" s="26" t="s">
        <v>1542</v>
      </c>
      <c r="E230" s="6">
        <v>270000</v>
      </c>
      <c r="F230" s="7">
        <v>0</v>
      </c>
      <c r="G230" s="8">
        <v>0</v>
      </c>
      <c r="H230" s="6">
        <f t="shared" si="11"/>
        <v>270000</v>
      </c>
      <c r="I230" s="7"/>
      <c r="J230" s="25"/>
    </row>
    <row r="231" spans="1:10" ht="18.75" customHeight="1">
      <c r="A231" s="42">
        <v>26</v>
      </c>
      <c r="B231" s="23" t="s">
        <v>2075</v>
      </c>
      <c r="C231" s="26">
        <v>1960</v>
      </c>
      <c r="D231" s="26" t="s">
        <v>1899</v>
      </c>
      <c r="E231" s="6">
        <v>270000</v>
      </c>
      <c r="F231" s="7">
        <v>0</v>
      </c>
      <c r="G231" s="8">
        <v>0</v>
      </c>
      <c r="H231" s="6">
        <f t="shared" si="11"/>
        <v>270000</v>
      </c>
      <c r="I231" s="7"/>
      <c r="J231" s="25"/>
    </row>
    <row r="232" spans="1:10" ht="18.75" customHeight="1">
      <c r="A232" s="42">
        <v>27</v>
      </c>
      <c r="B232" s="23" t="s">
        <v>2076</v>
      </c>
      <c r="C232" s="26">
        <v>1949</v>
      </c>
      <c r="D232" s="26" t="s">
        <v>1568</v>
      </c>
      <c r="E232" s="6">
        <v>270000</v>
      </c>
      <c r="F232" s="7">
        <v>0</v>
      </c>
      <c r="G232" s="8">
        <v>0</v>
      </c>
      <c r="H232" s="6">
        <f t="shared" si="11"/>
        <v>270000</v>
      </c>
      <c r="I232" s="7"/>
      <c r="J232" s="25"/>
    </row>
    <row r="233" spans="1:10" ht="18.75" customHeight="1">
      <c r="A233" s="42">
        <v>28</v>
      </c>
      <c r="B233" s="23" t="s">
        <v>2077</v>
      </c>
      <c r="C233" s="26">
        <v>1934</v>
      </c>
      <c r="D233" s="26" t="s">
        <v>1542</v>
      </c>
      <c r="E233" s="6">
        <v>270000</v>
      </c>
      <c r="F233" s="7">
        <v>0</v>
      </c>
      <c r="G233" s="8">
        <v>0</v>
      </c>
      <c r="H233" s="6">
        <f t="shared" si="11"/>
        <v>270000</v>
      </c>
      <c r="I233" s="7"/>
      <c r="J233" s="25"/>
    </row>
    <row r="234" spans="1:10" ht="18.75" customHeight="1">
      <c r="A234" s="42">
        <v>29</v>
      </c>
      <c r="B234" s="23" t="s">
        <v>2078</v>
      </c>
      <c r="C234" s="26">
        <v>1941</v>
      </c>
      <c r="D234" s="26" t="s">
        <v>1598</v>
      </c>
      <c r="E234" s="6">
        <v>270000</v>
      </c>
      <c r="F234" s="7">
        <v>0</v>
      </c>
      <c r="G234" s="8">
        <v>0</v>
      </c>
      <c r="H234" s="6">
        <f t="shared" si="11"/>
        <v>270000</v>
      </c>
      <c r="I234" s="7"/>
      <c r="J234" s="25"/>
    </row>
    <row r="235" spans="1:10" ht="18.75" customHeight="1">
      <c r="A235" s="42">
        <v>30</v>
      </c>
      <c r="B235" s="438" t="s">
        <v>2024</v>
      </c>
      <c r="C235" s="89">
        <v>1978</v>
      </c>
      <c r="D235" s="26" t="s">
        <v>1568</v>
      </c>
      <c r="E235" s="6">
        <v>270000</v>
      </c>
      <c r="F235" s="7"/>
      <c r="G235" s="439"/>
      <c r="H235" s="6">
        <f t="shared" si="11"/>
        <v>270000</v>
      </c>
      <c r="I235" s="7"/>
      <c r="J235" s="25"/>
    </row>
    <row r="236" spans="1:10" ht="18.75" customHeight="1">
      <c r="A236" s="42">
        <v>31</v>
      </c>
      <c r="B236" s="368" t="s">
        <v>1793</v>
      </c>
      <c r="C236" s="369">
        <v>1944</v>
      </c>
      <c r="D236" s="367" t="s">
        <v>1794</v>
      </c>
      <c r="E236" s="353">
        <v>270000</v>
      </c>
      <c r="F236" s="354"/>
      <c r="G236" s="355"/>
      <c r="H236" s="353">
        <f t="shared" si="11"/>
        <v>270000</v>
      </c>
      <c r="I236" s="354"/>
      <c r="J236" s="444"/>
    </row>
    <row r="237" spans="1:10" ht="18.75" customHeight="1">
      <c r="A237" s="1452" t="s">
        <v>2519</v>
      </c>
      <c r="B237" s="1453"/>
      <c r="C237" s="1453"/>
      <c r="D237" s="1454"/>
      <c r="E237" s="40">
        <f>SUM(E206:E236)</f>
        <v>8370000</v>
      </c>
      <c r="F237" s="40">
        <f>SUM(F227:F236)</f>
        <v>0</v>
      </c>
      <c r="G237" s="29"/>
      <c r="H237" s="40">
        <f>G237+E237</f>
        <v>8370000</v>
      </c>
      <c r="I237" s="7"/>
      <c r="J237" s="25"/>
    </row>
    <row r="238" spans="1:11" ht="18.75" customHeight="1">
      <c r="A238" s="26"/>
      <c r="B238" s="1455" t="s">
        <v>409</v>
      </c>
      <c r="C238" s="1456"/>
      <c r="D238" s="1457"/>
      <c r="E238" s="26"/>
      <c r="F238" s="26"/>
      <c r="G238" s="26"/>
      <c r="H238" s="26"/>
      <c r="I238" s="135"/>
      <c r="J238" s="135"/>
      <c r="K238" s="92"/>
    </row>
    <row r="239" spans="1:11" ht="18.75" customHeight="1">
      <c r="A239" s="23"/>
      <c r="B239" s="1458" t="s">
        <v>610</v>
      </c>
      <c r="C239" s="1459"/>
      <c r="D239" s="1460"/>
      <c r="E239" s="6" t="s">
        <v>1598</v>
      </c>
      <c r="F239" s="6"/>
      <c r="G239" s="6"/>
      <c r="H239" s="6">
        <v>5400000</v>
      </c>
      <c r="I239" s="135"/>
      <c r="J239" s="135"/>
      <c r="K239" s="92"/>
    </row>
    <row r="240" spans="2:10" ht="18.75" customHeight="1">
      <c r="B240" s="1150" t="s">
        <v>2519</v>
      </c>
      <c r="C240" s="23"/>
      <c r="D240" s="23"/>
      <c r="E240" s="356"/>
      <c r="F240" s="22"/>
      <c r="G240" s="52"/>
      <c r="H240" s="40">
        <v>5400000</v>
      </c>
      <c r="I240" s="41"/>
      <c r="J240" s="25"/>
    </row>
    <row r="241" spans="1:10" ht="18.75" customHeight="1">
      <c r="A241" s="1452" t="s">
        <v>1045</v>
      </c>
      <c r="B241" s="1453"/>
      <c r="C241" s="1454"/>
      <c r="D241" s="4"/>
      <c r="E241" s="29">
        <f>E237+E204+E201+E197+E190+E184++E174+E153+E141+E126+E80+E13</f>
        <v>78300000</v>
      </c>
      <c r="F241" s="40"/>
      <c r="G241" s="425">
        <f>G240+G237+G204+G197+G190+G184+G174+G153+G141+G126+G80+G13</f>
        <v>6750000</v>
      </c>
      <c r="H241" s="123">
        <f>H237+H204+H201+H197+H190+H184+H174+H153+H141+H126+H80+H13+H240</f>
        <v>90450000</v>
      </c>
      <c r="I241" s="41"/>
      <c r="J241" s="25"/>
    </row>
    <row r="242" spans="1:10" ht="18.75" customHeight="1">
      <c r="A242" s="1491" t="s">
        <v>611</v>
      </c>
      <c r="B242" s="1491"/>
      <c r="C242" s="1491"/>
      <c r="D242" s="1491"/>
      <c r="E242" s="1491"/>
      <c r="F242" s="1491"/>
      <c r="G242" s="1491"/>
      <c r="H242" s="1491"/>
      <c r="I242" s="1491"/>
      <c r="J242" s="1491"/>
    </row>
    <row r="243" spans="1:10" ht="18.75" customHeight="1">
      <c r="A243" s="136"/>
      <c r="B243" s="105"/>
      <c r="C243" s="137"/>
      <c r="D243" s="1492" t="s">
        <v>56</v>
      </c>
      <c r="E243" s="1492"/>
      <c r="F243" s="1492"/>
      <c r="G243" s="1492"/>
      <c r="H243" s="1492"/>
      <c r="I243" s="1492"/>
      <c r="J243" s="1492"/>
    </row>
    <row r="244" spans="1:11" ht="18.75" customHeight="1">
      <c r="A244" s="136"/>
      <c r="B244" s="53" t="s">
        <v>1605</v>
      </c>
      <c r="C244" s="54"/>
      <c r="D244" s="55" t="s">
        <v>2581</v>
      </c>
      <c r="E244" s="1493" t="s">
        <v>453</v>
      </c>
      <c r="F244" s="1493"/>
      <c r="G244" s="1493"/>
      <c r="H244" s="1493"/>
      <c r="I244" s="1493"/>
      <c r="J244" s="138"/>
      <c r="K244" s="139"/>
    </row>
    <row r="245" spans="1:11" ht="15" customHeight="1">
      <c r="A245" s="136"/>
      <c r="B245" s="140"/>
      <c r="C245" s="137"/>
      <c r="D245" s="95"/>
      <c r="E245" s="140"/>
      <c r="F245" s="140"/>
      <c r="G245" s="140"/>
      <c r="H245" s="140"/>
      <c r="I245" s="140"/>
      <c r="J245" s="140"/>
      <c r="K245" s="139"/>
    </row>
    <row r="246" spans="1:11" ht="15" customHeight="1">
      <c r="A246" s="136"/>
      <c r="B246" s="140"/>
      <c r="C246" s="137"/>
      <c r="D246" s="95"/>
      <c r="E246" s="140"/>
      <c r="F246" s="140"/>
      <c r="G246" s="140"/>
      <c r="H246" s="140"/>
      <c r="I246" s="140"/>
      <c r="J246" s="140"/>
      <c r="K246" s="139"/>
    </row>
    <row r="247" spans="1:11" ht="15" customHeight="1">
      <c r="A247" s="136"/>
      <c r="B247" s="140"/>
      <c r="C247" s="137"/>
      <c r="D247" s="95"/>
      <c r="E247" s="140"/>
      <c r="F247" s="140"/>
      <c r="G247" s="140"/>
      <c r="H247" s="140"/>
      <c r="I247" s="140"/>
      <c r="J247" s="140"/>
      <c r="K247" s="139"/>
    </row>
    <row r="248" spans="1:10" ht="18.75" customHeight="1">
      <c r="A248" s="143"/>
      <c r="B248" s="144" t="s">
        <v>1935</v>
      </c>
      <c r="C248" s="1494" t="s">
        <v>748</v>
      </c>
      <c r="D248" s="1494"/>
      <c r="E248" s="1494"/>
      <c r="F248" s="145"/>
      <c r="G248" s="142"/>
      <c r="H248" s="142"/>
      <c r="I248" s="141"/>
      <c r="J248" s="141"/>
    </row>
    <row r="249" spans="1:10" ht="18.75" customHeight="1">
      <c r="A249" s="136"/>
      <c r="B249" s="1418" t="s">
        <v>408</v>
      </c>
      <c r="C249" s="1418"/>
      <c r="D249" s="1418"/>
      <c r="E249" s="1418"/>
      <c r="F249" s="1418"/>
      <c r="G249" s="1418"/>
      <c r="H249" s="1418"/>
      <c r="I249" s="141"/>
      <c r="J249" s="141"/>
    </row>
    <row r="250" spans="1:10" ht="18.75" customHeight="1">
      <c r="A250" s="136"/>
      <c r="B250" s="57" t="s">
        <v>407</v>
      </c>
      <c r="C250" s="1418" t="s">
        <v>427</v>
      </c>
      <c r="D250" s="1418"/>
      <c r="E250" s="1418"/>
      <c r="F250" s="1418"/>
      <c r="G250" s="1418"/>
      <c r="H250" s="1418"/>
      <c r="I250" s="58"/>
      <c r="J250" s="56"/>
    </row>
    <row r="251" spans="1:10" ht="18.75" customHeight="1">
      <c r="A251" s="136"/>
      <c r="B251" s="141"/>
      <c r="C251" s="141"/>
      <c r="D251" s="141"/>
      <c r="E251" s="141"/>
      <c r="F251" s="141"/>
      <c r="G251" s="142"/>
      <c r="H251" s="142"/>
      <c r="I251" s="141"/>
      <c r="J251" s="141"/>
    </row>
    <row r="252" ht="18.75" customHeight="1">
      <c r="F252" s="37"/>
    </row>
    <row r="253" ht="18.75" customHeight="1">
      <c r="F253" s="37"/>
    </row>
    <row r="255" spans="8:10" ht="18.75" customHeight="1">
      <c r="H255" s="59"/>
      <c r="I255" s="59"/>
      <c r="J255" s="59"/>
    </row>
  </sheetData>
  <mergeCells count="44">
    <mergeCell ref="B249:H249"/>
    <mergeCell ref="C250:H250"/>
    <mergeCell ref="A242:J242"/>
    <mergeCell ref="D243:J243"/>
    <mergeCell ref="E244:I244"/>
    <mergeCell ref="C248:E248"/>
    <mergeCell ref="A197:D197"/>
    <mergeCell ref="A198:J198"/>
    <mergeCell ref="A205:J205"/>
    <mergeCell ref="A204:D204"/>
    <mergeCell ref="B202:E202"/>
    <mergeCell ref="A175:J175"/>
    <mergeCell ref="A185:J185"/>
    <mergeCell ref="A190:D190"/>
    <mergeCell ref="A191:J191"/>
    <mergeCell ref="A128:J128"/>
    <mergeCell ref="B141:D141"/>
    <mergeCell ref="A154:J154"/>
    <mergeCell ref="A174:D174"/>
    <mergeCell ref="E6:E7"/>
    <mergeCell ref="A1:B1"/>
    <mergeCell ref="A2:B2"/>
    <mergeCell ref="D4:F4"/>
    <mergeCell ref="A5:J5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D6:D7"/>
    <mergeCell ref="A14:J14"/>
    <mergeCell ref="A241:C241"/>
    <mergeCell ref="A237:D237"/>
    <mergeCell ref="B238:D238"/>
    <mergeCell ref="B239:D239"/>
    <mergeCell ref="A80:D80"/>
    <mergeCell ref="A81:J81"/>
    <mergeCell ref="A126:D126"/>
    <mergeCell ref="A142:D142"/>
    <mergeCell ref="E142:J142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3"/>
  <sheetViews>
    <sheetView workbookViewId="0" topLeftCell="A5">
      <selection activeCell="L15" sqref="L15"/>
    </sheetView>
  </sheetViews>
  <sheetFormatPr defaultColWidth="9.00390625" defaultRowHeight="18.75" customHeight="1"/>
  <cols>
    <col min="1" max="1" width="4.75390625" style="832" customWidth="1"/>
    <col min="2" max="2" width="17.875" style="856" customWidth="1"/>
    <col min="3" max="3" width="6.00390625" style="832" customWidth="1"/>
    <col min="4" max="4" width="9.75390625" style="832" customWidth="1"/>
    <col min="5" max="5" width="11.375" style="952" customWidth="1"/>
    <col min="6" max="6" width="4.75390625" style="832" customWidth="1"/>
    <col min="7" max="7" width="8.625" style="952" customWidth="1"/>
    <col min="8" max="8" width="11.25390625" style="952" customWidth="1"/>
    <col min="9" max="9" width="7.50390625" style="832" customWidth="1"/>
    <col min="10" max="10" width="9.875" style="952" customWidth="1"/>
    <col min="11" max="11" width="6.625" style="832" customWidth="1"/>
    <col min="12" max="12" width="21.50390625" style="832" customWidth="1"/>
    <col min="13" max="16384" width="9.00390625" style="832" customWidth="1"/>
  </cols>
  <sheetData>
    <row r="1" spans="1:10" ht="18.75" customHeight="1">
      <c r="A1" s="825" t="s">
        <v>2079</v>
      </c>
      <c r="B1" s="825"/>
      <c r="C1" s="826"/>
      <c r="D1" s="826"/>
      <c r="E1" s="827"/>
      <c r="F1" s="828"/>
      <c r="G1" s="827"/>
      <c r="H1" s="829"/>
      <c r="I1" s="830"/>
      <c r="J1" s="831"/>
    </row>
    <row r="2" spans="1:10" ht="18.75" customHeight="1">
      <c r="A2" s="1518" t="s">
        <v>454</v>
      </c>
      <c r="B2" s="1518"/>
      <c r="C2" s="826"/>
      <c r="D2" s="826"/>
      <c r="E2" s="827"/>
      <c r="F2" s="828"/>
      <c r="G2" s="827"/>
      <c r="H2" s="829"/>
      <c r="I2" s="830"/>
      <c r="J2" s="831"/>
    </row>
    <row r="3" spans="1:10" ht="18.75" customHeight="1">
      <c r="A3" s="828"/>
      <c r="B3" s="1521" t="s">
        <v>446</v>
      </c>
      <c r="C3" s="1521"/>
      <c r="D3" s="1521"/>
      <c r="E3" s="1521"/>
      <c r="F3" s="1521"/>
      <c r="G3" s="1521"/>
      <c r="H3" s="1521"/>
      <c r="I3" s="1521"/>
      <c r="J3" s="1521"/>
    </row>
    <row r="4" spans="1:10" ht="18.75" customHeight="1">
      <c r="A4" s="834"/>
      <c r="B4" s="835"/>
      <c r="C4" s="833"/>
      <c r="D4" s="1519" t="s">
        <v>43</v>
      </c>
      <c r="E4" s="1519"/>
      <c r="F4" s="1519"/>
      <c r="G4" s="1519"/>
      <c r="H4" s="836"/>
      <c r="I4" s="837"/>
      <c r="J4" s="838"/>
    </row>
    <row r="5" spans="1:10" ht="18.75" customHeight="1">
      <c r="A5" s="1520" t="s">
        <v>2251</v>
      </c>
      <c r="B5" s="1520"/>
      <c r="C5" s="1520"/>
      <c r="D5" s="1520"/>
      <c r="E5" s="1520"/>
      <c r="F5" s="1520"/>
      <c r="G5" s="1520"/>
      <c r="H5" s="1520"/>
      <c r="I5" s="1520"/>
      <c r="J5" s="1520"/>
    </row>
    <row r="6" spans="1:12" ht="18.75" customHeight="1">
      <c r="A6" s="1508" t="s">
        <v>1040</v>
      </c>
      <c r="B6" s="1510" t="s">
        <v>1041</v>
      </c>
      <c r="C6" s="1512" t="s">
        <v>1048</v>
      </c>
      <c r="D6" s="1512" t="s">
        <v>2080</v>
      </c>
      <c r="E6" s="1516" t="s">
        <v>1042</v>
      </c>
      <c r="F6" s="1514" t="s">
        <v>1043</v>
      </c>
      <c r="G6" s="1515"/>
      <c r="H6" s="1512" t="s">
        <v>1047</v>
      </c>
      <c r="I6" s="1508" t="s">
        <v>1046</v>
      </c>
      <c r="J6" s="1512" t="s">
        <v>1380</v>
      </c>
      <c r="L6" s="832" t="s">
        <v>1101</v>
      </c>
    </row>
    <row r="7" spans="1:10" ht="18.75" customHeight="1">
      <c r="A7" s="1509"/>
      <c r="B7" s="1511"/>
      <c r="C7" s="1513"/>
      <c r="D7" s="1513"/>
      <c r="E7" s="1517"/>
      <c r="F7" s="841" t="s">
        <v>1139</v>
      </c>
      <c r="G7" s="842" t="s">
        <v>1044</v>
      </c>
      <c r="H7" s="1513"/>
      <c r="I7" s="1509"/>
      <c r="J7" s="1513"/>
    </row>
    <row r="8" spans="1:10" ht="18.75" customHeight="1">
      <c r="A8" s="843">
        <v>1</v>
      </c>
      <c r="B8" s="1502" t="s">
        <v>58</v>
      </c>
      <c r="C8" s="1503"/>
      <c r="D8" s="1503"/>
      <c r="E8" s="1503"/>
      <c r="F8" s="1503"/>
      <c r="G8" s="844"/>
      <c r="H8" s="844"/>
      <c r="I8" s="845"/>
      <c r="J8" s="846"/>
    </row>
    <row r="9" spans="1:10" ht="18.75" customHeight="1">
      <c r="A9" s="847">
        <v>1</v>
      </c>
      <c r="B9" s="848" t="s">
        <v>2081</v>
      </c>
      <c r="C9" s="849">
        <v>1957</v>
      </c>
      <c r="D9" s="848" t="s">
        <v>2082</v>
      </c>
      <c r="E9" s="850">
        <v>270000</v>
      </c>
      <c r="F9" s="851"/>
      <c r="G9" s="850"/>
      <c r="H9" s="850">
        <v>270000</v>
      </c>
      <c r="I9" s="852"/>
      <c r="J9" s="853"/>
    </row>
    <row r="10" spans="1:10" ht="18.75" customHeight="1">
      <c r="A10" s="847">
        <v>2</v>
      </c>
      <c r="B10" s="848" t="s">
        <v>2087</v>
      </c>
      <c r="C10" s="849">
        <v>1969</v>
      </c>
      <c r="D10" s="848" t="s">
        <v>2082</v>
      </c>
      <c r="E10" s="850">
        <v>270000</v>
      </c>
      <c r="F10" s="851"/>
      <c r="G10" s="850"/>
      <c r="H10" s="850">
        <v>270000</v>
      </c>
      <c r="I10" s="852"/>
      <c r="J10" s="853"/>
    </row>
    <row r="11" spans="1:10" ht="18.75" customHeight="1">
      <c r="A11" s="847">
        <v>3</v>
      </c>
      <c r="B11" s="848" t="s">
        <v>400</v>
      </c>
      <c r="C11" s="849">
        <v>1967</v>
      </c>
      <c r="D11" s="848" t="s">
        <v>2088</v>
      </c>
      <c r="E11" s="850">
        <v>270000</v>
      </c>
      <c r="F11" s="851"/>
      <c r="G11" s="850"/>
      <c r="H11" s="850">
        <v>270000</v>
      </c>
      <c r="I11" s="852"/>
      <c r="J11" s="853"/>
    </row>
    <row r="12" spans="1:10" ht="18.75" customHeight="1">
      <c r="A12" s="847">
        <v>4</v>
      </c>
      <c r="B12" s="854" t="s">
        <v>876</v>
      </c>
      <c r="C12" s="849">
        <v>1976</v>
      </c>
      <c r="D12" s="848" t="s">
        <v>2082</v>
      </c>
      <c r="E12" s="850">
        <v>270000</v>
      </c>
      <c r="F12" s="851"/>
      <c r="G12" s="850"/>
      <c r="H12" s="850">
        <f>SUM(E12:G12)</f>
        <v>270000</v>
      </c>
      <c r="I12" s="852"/>
      <c r="J12" s="853"/>
    </row>
    <row r="13" spans="1:10" ht="18.75" customHeight="1">
      <c r="A13" s="847">
        <v>5</v>
      </c>
      <c r="B13" s="854" t="s">
        <v>877</v>
      </c>
      <c r="C13" s="849">
        <v>1993</v>
      </c>
      <c r="D13" s="848" t="s">
        <v>2082</v>
      </c>
      <c r="E13" s="850">
        <v>270000</v>
      </c>
      <c r="F13" s="851"/>
      <c r="G13" s="850"/>
      <c r="H13" s="850">
        <f>SUM(E13:G13)</f>
        <v>270000</v>
      </c>
      <c r="I13" s="852"/>
      <c r="J13" s="853"/>
    </row>
    <row r="14" spans="1:10" ht="18.75" customHeight="1">
      <c r="A14" s="847">
        <v>6</v>
      </c>
      <c r="B14" s="854" t="s">
        <v>878</v>
      </c>
      <c r="C14" s="849">
        <v>1965</v>
      </c>
      <c r="D14" s="848" t="s">
        <v>2082</v>
      </c>
      <c r="E14" s="850">
        <v>270000</v>
      </c>
      <c r="F14" s="851"/>
      <c r="G14" s="850"/>
      <c r="H14" s="850">
        <f>SUM(E14:G14)</f>
        <v>270000</v>
      </c>
      <c r="I14" s="852"/>
      <c r="J14" s="853"/>
    </row>
    <row r="15" spans="1:10" ht="18.75" customHeight="1">
      <c r="A15" s="847">
        <v>7</v>
      </c>
      <c r="B15" s="854" t="s">
        <v>879</v>
      </c>
      <c r="C15" s="849">
        <v>1963</v>
      </c>
      <c r="D15" s="848" t="s">
        <v>2089</v>
      </c>
      <c r="E15" s="850">
        <v>270000</v>
      </c>
      <c r="F15" s="851"/>
      <c r="G15" s="850"/>
      <c r="H15" s="850">
        <f>SUM(E15:G15)</f>
        <v>270000</v>
      </c>
      <c r="I15" s="852"/>
      <c r="J15" s="853"/>
    </row>
    <row r="16" spans="1:10" ht="18.75" customHeight="1">
      <c r="A16" s="855">
        <v>8</v>
      </c>
      <c r="B16" s="854" t="s">
        <v>2244</v>
      </c>
      <c r="C16" s="849">
        <v>1967</v>
      </c>
      <c r="D16" s="848" t="s">
        <v>2101</v>
      </c>
      <c r="E16" s="850">
        <v>270000</v>
      </c>
      <c r="F16" s="851"/>
      <c r="G16" s="850"/>
      <c r="H16" s="850">
        <f>SUM(E16:G16)</f>
        <v>270000</v>
      </c>
      <c r="I16" s="852"/>
      <c r="J16" s="853"/>
    </row>
    <row r="17" spans="1:10" ht="18.75" customHeight="1">
      <c r="A17" s="847">
        <v>9</v>
      </c>
      <c r="B17" s="854" t="s">
        <v>1061</v>
      </c>
      <c r="C17" s="849">
        <v>1980</v>
      </c>
      <c r="D17" s="848" t="s">
        <v>2104</v>
      </c>
      <c r="E17" s="850">
        <v>270000</v>
      </c>
      <c r="F17" s="851"/>
      <c r="G17" s="850"/>
      <c r="H17" s="850">
        <f>E17+G17</f>
        <v>270000</v>
      </c>
      <c r="I17" s="852"/>
      <c r="J17" s="853"/>
    </row>
    <row r="18" spans="1:10" ht="18.75" customHeight="1">
      <c r="A18" s="855">
        <v>10</v>
      </c>
      <c r="B18" s="848" t="s">
        <v>2090</v>
      </c>
      <c r="C18" s="849">
        <v>1971</v>
      </c>
      <c r="D18" s="848" t="s">
        <v>2089</v>
      </c>
      <c r="E18" s="850">
        <v>270000</v>
      </c>
      <c r="F18" s="851"/>
      <c r="G18" s="850"/>
      <c r="H18" s="850">
        <f>E18+G18</f>
        <v>270000</v>
      </c>
      <c r="I18" s="852"/>
      <c r="J18" s="853"/>
    </row>
    <row r="19" spans="1:10" ht="18.75" customHeight="1">
      <c r="A19" s="847">
        <v>11</v>
      </c>
      <c r="B19" s="848" t="s">
        <v>401</v>
      </c>
      <c r="C19" s="849">
        <v>1965</v>
      </c>
      <c r="D19" s="848" t="s">
        <v>2089</v>
      </c>
      <c r="E19" s="850">
        <v>270000</v>
      </c>
      <c r="F19" s="851"/>
      <c r="G19" s="850"/>
      <c r="H19" s="850">
        <f>E19+G19</f>
        <v>270000</v>
      </c>
      <c r="I19" s="852"/>
      <c r="J19" s="853"/>
    </row>
    <row r="20" spans="1:10" ht="18.75" customHeight="1">
      <c r="A20" s="855">
        <v>12</v>
      </c>
      <c r="B20" s="856" t="s">
        <v>987</v>
      </c>
      <c r="C20" s="832">
        <v>1992</v>
      </c>
      <c r="D20" s="856" t="s">
        <v>2025</v>
      </c>
      <c r="E20" s="850">
        <v>270000</v>
      </c>
      <c r="F20" s="851"/>
      <c r="G20" s="850"/>
      <c r="H20" s="850">
        <f>E20+G20</f>
        <v>270000</v>
      </c>
      <c r="I20" s="852"/>
      <c r="J20" s="853"/>
    </row>
    <row r="21" spans="1:12" ht="18.75" customHeight="1">
      <c r="A21" s="847">
        <v>13</v>
      </c>
      <c r="B21" s="856" t="s">
        <v>1149</v>
      </c>
      <c r="C21" s="832">
        <v>1978</v>
      </c>
      <c r="D21" s="856" t="s">
        <v>2104</v>
      </c>
      <c r="E21" s="850">
        <v>270000</v>
      </c>
      <c r="F21" s="851"/>
      <c r="G21" s="850"/>
      <c r="H21" s="850">
        <f>E21+G21</f>
        <v>270000</v>
      </c>
      <c r="I21" s="852"/>
      <c r="J21" s="853"/>
      <c r="L21" s="832" t="s">
        <v>1101</v>
      </c>
    </row>
    <row r="22" spans="1:10" ht="18.75" customHeight="1">
      <c r="A22" s="857"/>
      <c r="B22" s="1499" t="s">
        <v>2519</v>
      </c>
      <c r="C22" s="1500"/>
      <c r="D22" s="1501"/>
      <c r="E22" s="858">
        <f>SUM(E9:E21)</f>
        <v>3510000</v>
      </c>
      <c r="F22" s="859"/>
      <c r="G22" s="860"/>
      <c r="H22" s="858">
        <f>SUM(E22:G22)</f>
        <v>3510000</v>
      </c>
      <c r="I22" s="861"/>
      <c r="J22" s="842"/>
    </row>
    <row r="23" spans="1:10" ht="18.75" customHeight="1">
      <c r="A23" s="843">
        <v>2</v>
      </c>
      <c r="B23" s="1502" t="s">
        <v>59</v>
      </c>
      <c r="C23" s="1503"/>
      <c r="D23" s="1503"/>
      <c r="E23" s="1503"/>
      <c r="F23" s="1503"/>
      <c r="G23" s="844"/>
      <c r="H23" s="844"/>
      <c r="I23" s="845"/>
      <c r="J23" s="846"/>
    </row>
    <row r="24" spans="1:10" ht="18.75" customHeight="1">
      <c r="A24" s="847">
        <v>1</v>
      </c>
      <c r="B24" s="848" t="s">
        <v>2091</v>
      </c>
      <c r="C24" s="849">
        <v>1959</v>
      </c>
      <c r="D24" s="848" t="s">
        <v>2089</v>
      </c>
      <c r="E24" s="850">
        <v>540000</v>
      </c>
      <c r="F24" s="851"/>
      <c r="G24" s="862"/>
      <c r="H24" s="850">
        <v>540000</v>
      </c>
      <c r="I24" s="852"/>
      <c r="J24" s="853"/>
    </row>
    <row r="25" spans="1:10" ht="18.75" customHeight="1">
      <c r="A25" s="847">
        <v>2</v>
      </c>
      <c r="B25" s="863" t="s">
        <v>2093</v>
      </c>
      <c r="C25" s="849">
        <v>1983</v>
      </c>
      <c r="D25" s="863" t="s">
        <v>2094</v>
      </c>
      <c r="E25" s="850">
        <v>540000</v>
      </c>
      <c r="F25" s="851"/>
      <c r="G25" s="862"/>
      <c r="H25" s="850">
        <v>540000</v>
      </c>
      <c r="I25" s="852"/>
      <c r="J25" s="853"/>
    </row>
    <row r="26" spans="1:10" ht="18.75" customHeight="1">
      <c r="A26" s="847">
        <v>3</v>
      </c>
      <c r="B26" s="848" t="s">
        <v>402</v>
      </c>
      <c r="C26" s="849">
        <v>1969</v>
      </c>
      <c r="D26" s="848" t="s">
        <v>2095</v>
      </c>
      <c r="E26" s="850">
        <v>540000</v>
      </c>
      <c r="F26" s="851"/>
      <c r="G26" s="862"/>
      <c r="H26" s="850">
        <v>540000</v>
      </c>
      <c r="I26" s="852"/>
      <c r="J26" s="853"/>
    </row>
    <row r="27" spans="1:10" ht="18.75" customHeight="1">
      <c r="A27" s="847">
        <v>4</v>
      </c>
      <c r="B27" s="848" t="s">
        <v>162</v>
      </c>
      <c r="C27" s="849">
        <v>1990</v>
      </c>
      <c r="D27" s="848" t="s">
        <v>163</v>
      </c>
      <c r="E27" s="850">
        <v>540000</v>
      </c>
      <c r="F27" s="851"/>
      <c r="G27" s="862"/>
      <c r="H27" s="850">
        <f>SUM(E27:G27)</f>
        <v>540000</v>
      </c>
      <c r="I27" s="852"/>
      <c r="J27" s="853"/>
    </row>
    <row r="28" spans="1:10" ht="18.75" customHeight="1">
      <c r="A28" s="864"/>
      <c r="B28" s="1499" t="s">
        <v>2519</v>
      </c>
      <c r="C28" s="1500"/>
      <c r="D28" s="1501"/>
      <c r="E28" s="858">
        <f>SUM(E24:E27)</f>
        <v>2160000</v>
      </c>
      <c r="F28" s="859"/>
      <c r="G28" s="858"/>
      <c r="H28" s="858">
        <f>SUM(H24:H27)</f>
        <v>2160000</v>
      </c>
      <c r="I28" s="861"/>
      <c r="J28" s="842"/>
    </row>
    <row r="29" spans="1:10" ht="18.75" customHeight="1">
      <c r="A29" s="843">
        <v>3</v>
      </c>
      <c r="B29" s="1502" t="s">
        <v>60</v>
      </c>
      <c r="C29" s="1503"/>
      <c r="D29" s="1503"/>
      <c r="E29" s="1503"/>
      <c r="F29" s="845"/>
      <c r="G29" s="844"/>
      <c r="H29" s="844"/>
      <c r="I29" s="845"/>
      <c r="J29" s="846"/>
    </row>
    <row r="30" spans="1:10" ht="18.75" customHeight="1">
      <c r="A30" s="847">
        <v>1</v>
      </c>
      <c r="B30" s="848" t="s">
        <v>2096</v>
      </c>
      <c r="C30" s="852">
        <v>1936</v>
      </c>
      <c r="D30" s="848" t="s">
        <v>2089</v>
      </c>
      <c r="E30" s="850">
        <v>405000</v>
      </c>
      <c r="F30" s="852"/>
      <c r="G30" s="853"/>
      <c r="H30" s="850">
        <v>405000</v>
      </c>
      <c r="I30" s="852"/>
      <c r="J30" s="853"/>
    </row>
    <row r="31" spans="1:10" ht="18.75" customHeight="1">
      <c r="A31" s="847">
        <v>2</v>
      </c>
      <c r="B31" s="848" t="s">
        <v>2097</v>
      </c>
      <c r="C31" s="852">
        <v>1939</v>
      </c>
      <c r="D31" s="848" t="s">
        <v>2089</v>
      </c>
      <c r="E31" s="850">
        <v>405000</v>
      </c>
      <c r="F31" s="852"/>
      <c r="G31" s="853"/>
      <c r="H31" s="850">
        <v>405000</v>
      </c>
      <c r="I31" s="852"/>
      <c r="J31" s="853"/>
    </row>
    <row r="32" spans="1:10" ht="18.75" customHeight="1">
      <c r="A32" s="847">
        <v>3</v>
      </c>
      <c r="B32" s="848" t="s">
        <v>2098</v>
      </c>
      <c r="C32" s="852">
        <v>1942</v>
      </c>
      <c r="D32" s="848" t="s">
        <v>2089</v>
      </c>
      <c r="E32" s="850">
        <v>405000</v>
      </c>
      <c r="F32" s="852"/>
      <c r="G32" s="853"/>
      <c r="H32" s="850">
        <v>405000</v>
      </c>
      <c r="I32" s="852"/>
      <c r="J32" s="853"/>
    </row>
    <row r="33" spans="1:10" ht="18.75" customHeight="1">
      <c r="A33" s="847">
        <v>4</v>
      </c>
      <c r="B33" s="848" t="s">
        <v>2100</v>
      </c>
      <c r="C33" s="852">
        <v>1950</v>
      </c>
      <c r="D33" s="848" t="s">
        <v>2101</v>
      </c>
      <c r="E33" s="850">
        <v>405000</v>
      </c>
      <c r="F33" s="852"/>
      <c r="G33" s="853"/>
      <c r="H33" s="850">
        <v>405000</v>
      </c>
      <c r="I33" s="852"/>
      <c r="J33" s="853"/>
    </row>
    <row r="34" spans="1:10" ht="18.75" customHeight="1">
      <c r="A34" s="847">
        <v>5</v>
      </c>
      <c r="B34" s="848" t="s">
        <v>2102</v>
      </c>
      <c r="C34" s="852">
        <v>1940</v>
      </c>
      <c r="D34" s="848" t="s">
        <v>2095</v>
      </c>
      <c r="E34" s="850">
        <v>405000</v>
      </c>
      <c r="F34" s="852"/>
      <c r="G34" s="853"/>
      <c r="H34" s="850">
        <v>405000</v>
      </c>
      <c r="I34" s="852"/>
      <c r="J34" s="853"/>
    </row>
    <row r="35" spans="1:10" ht="18.75" customHeight="1">
      <c r="A35" s="847">
        <v>6</v>
      </c>
      <c r="B35" s="848" t="s">
        <v>2002</v>
      </c>
      <c r="C35" s="852">
        <v>1956</v>
      </c>
      <c r="D35" s="848" t="s">
        <v>2082</v>
      </c>
      <c r="E35" s="850">
        <v>405000</v>
      </c>
      <c r="F35" s="852"/>
      <c r="G35" s="862"/>
      <c r="H35" s="850">
        <f>SUM(E35:G35)</f>
        <v>405000</v>
      </c>
      <c r="I35" s="852"/>
      <c r="J35" s="853"/>
    </row>
    <row r="36" spans="1:10" ht="18.75" customHeight="1">
      <c r="A36" s="847">
        <v>7</v>
      </c>
      <c r="B36" s="848" t="s">
        <v>1881</v>
      </c>
      <c r="C36" s="852">
        <v>1956</v>
      </c>
      <c r="D36" s="848" t="s">
        <v>2095</v>
      </c>
      <c r="E36" s="850">
        <v>405000</v>
      </c>
      <c r="F36" s="852"/>
      <c r="G36" s="862"/>
      <c r="H36" s="850">
        <f>SUM(E36:G36)</f>
        <v>405000</v>
      </c>
      <c r="I36" s="852"/>
      <c r="J36" s="853" t="s">
        <v>1882</v>
      </c>
    </row>
    <row r="37" spans="1:10" ht="18.75" customHeight="1">
      <c r="A37" s="847">
        <v>8</v>
      </c>
      <c r="B37" s="848" t="s">
        <v>168</v>
      </c>
      <c r="C37" s="852">
        <v>1955</v>
      </c>
      <c r="D37" s="848" t="s">
        <v>2092</v>
      </c>
      <c r="E37" s="850">
        <v>405000</v>
      </c>
      <c r="F37" s="852"/>
      <c r="G37" s="862"/>
      <c r="H37" s="850">
        <f>SUM(E37:G37)</f>
        <v>405000</v>
      </c>
      <c r="I37" s="852"/>
      <c r="J37" s="853"/>
    </row>
    <row r="38" spans="1:10" ht="18.75" customHeight="1">
      <c r="A38" s="864"/>
      <c r="B38" s="1499" t="s">
        <v>2519</v>
      </c>
      <c r="C38" s="1500"/>
      <c r="D38" s="1501"/>
      <c r="E38" s="858">
        <f>SUM(E30:E37)</f>
        <v>3240000</v>
      </c>
      <c r="F38" s="861"/>
      <c r="G38" s="858"/>
      <c r="H38" s="858">
        <f>SUM(E38:G38)</f>
        <v>3240000</v>
      </c>
      <c r="I38" s="861"/>
      <c r="J38" s="842"/>
    </row>
    <row r="39" spans="1:10" ht="18.75" customHeight="1">
      <c r="A39" s="843">
        <v>4</v>
      </c>
      <c r="B39" s="1502" t="s">
        <v>61</v>
      </c>
      <c r="C39" s="1503"/>
      <c r="D39" s="1503"/>
      <c r="E39" s="1503"/>
      <c r="F39" s="845"/>
      <c r="G39" s="844"/>
      <c r="H39" s="844"/>
      <c r="I39" s="845"/>
      <c r="J39" s="846"/>
    </row>
    <row r="40" spans="1:10" ht="18.75" customHeight="1">
      <c r="A40" s="852">
        <v>1</v>
      </c>
      <c r="B40" s="865" t="s">
        <v>2103</v>
      </c>
      <c r="C40" s="852">
        <v>1933</v>
      </c>
      <c r="D40" s="863" t="s">
        <v>2104</v>
      </c>
      <c r="E40" s="862">
        <v>540000</v>
      </c>
      <c r="F40" s="851"/>
      <c r="G40" s="862"/>
      <c r="H40" s="862">
        <v>540000</v>
      </c>
      <c r="I40" s="852"/>
      <c r="J40" s="853"/>
    </row>
    <row r="41" spans="1:10" ht="18.75" customHeight="1">
      <c r="A41" s="852">
        <v>2</v>
      </c>
      <c r="B41" s="848" t="s">
        <v>2099</v>
      </c>
      <c r="C41" s="852">
        <v>1944</v>
      </c>
      <c r="D41" s="848" t="s">
        <v>2082</v>
      </c>
      <c r="E41" s="862">
        <v>540000</v>
      </c>
      <c r="F41" s="851"/>
      <c r="G41" s="862"/>
      <c r="H41" s="862">
        <v>540000</v>
      </c>
      <c r="I41" s="852"/>
      <c r="J41" s="853"/>
    </row>
    <row r="42" spans="1:10" ht="18.75" customHeight="1">
      <c r="A42" s="852">
        <v>3</v>
      </c>
      <c r="B42" s="848" t="s">
        <v>1557</v>
      </c>
      <c r="C42" s="852">
        <v>1936</v>
      </c>
      <c r="D42" s="848" t="s">
        <v>2082</v>
      </c>
      <c r="E42" s="862">
        <v>540000</v>
      </c>
      <c r="F42" s="851"/>
      <c r="G42" s="862"/>
      <c r="H42" s="862">
        <f>SUM(E42:G42)</f>
        <v>540000</v>
      </c>
      <c r="I42" s="852"/>
      <c r="J42" s="853"/>
    </row>
    <row r="43" spans="1:10" ht="18.75" customHeight="1">
      <c r="A43" s="864"/>
      <c r="B43" s="1499" t="s">
        <v>2519</v>
      </c>
      <c r="C43" s="1500"/>
      <c r="D43" s="1501"/>
      <c r="E43" s="858">
        <f>SUM(E40:E42)</f>
        <v>1620000</v>
      </c>
      <c r="F43" s="859"/>
      <c r="G43" s="858"/>
      <c r="H43" s="858">
        <f>SUM(E43:G43)</f>
        <v>1620000</v>
      </c>
      <c r="I43" s="861"/>
      <c r="J43" s="842"/>
    </row>
    <row r="44" spans="1:10" ht="18.75" customHeight="1">
      <c r="A44" s="866">
        <v>5</v>
      </c>
      <c r="B44" s="1502" t="s">
        <v>62</v>
      </c>
      <c r="C44" s="1503"/>
      <c r="D44" s="1503"/>
      <c r="E44" s="1504"/>
      <c r="F44" s="861"/>
      <c r="G44" s="842"/>
      <c r="H44" s="842"/>
      <c r="I44" s="861"/>
      <c r="J44" s="842"/>
    </row>
    <row r="45" spans="1:10" ht="18.75" customHeight="1">
      <c r="A45" s="867">
        <v>1</v>
      </c>
      <c r="B45" s="868" t="s">
        <v>1982</v>
      </c>
      <c r="C45" s="869">
        <v>1932</v>
      </c>
      <c r="D45" s="870" t="s">
        <v>2105</v>
      </c>
      <c r="E45" s="871">
        <v>270000</v>
      </c>
      <c r="F45" s="872"/>
      <c r="G45" s="871"/>
      <c r="H45" s="871">
        <f>E45+G45</f>
        <v>270000</v>
      </c>
      <c r="I45" s="873"/>
      <c r="J45" s="874"/>
    </row>
    <row r="46" spans="1:10" ht="18.75" customHeight="1">
      <c r="A46" s="867">
        <v>2</v>
      </c>
      <c r="B46" s="848" t="s">
        <v>2106</v>
      </c>
      <c r="C46" s="849">
        <v>1921</v>
      </c>
      <c r="D46" s="848" t="s">
        <v>2089</v>
      </c>
      <c r="E46" s="871">
        <v>270000</v>
      </c>
      <c r="F46" s="851"/>
      <c r="G46" s="862"/>
      <c r="H46" s="871">
        <f aca="true" t="shared" si="0" ref="H46:H96">E46+G46</f>
        <v>270000</v>
      </c>
      <c r="I46" s="852"/>
      <c r="J46" s="853"/>
    </row>
    <row r="47" spans="1:10" ht="18.75" customHeight="1">
      <c r="A47" s="867">
        <v>3</v>
      </c>
      <c r="B47" s="848" t="s">
        <v>2107</v>
      </c>
      <c r="C47" s="849">
        <v>1925</v>
      </c>
      <c r="D47" s="848" t="s">
        <v>2092</v>
      </c>
      <c r="E47" s="871">
        <v>270000</v>
      </c>
      <c r="F47" s="851"/>
      <c r="G47" s="862"/>
      <c r="H47" s="871">
        <f t="shared" si="0"/>
        <v>270000</v>
      </c>
      <c r="I47" s="852"/>
      <c r="J47" s="853"/>
    </row>
    <row r="48" spans="1:10" ht="18.75" customHeight="1">
      <c r="A48" s="867">
        <v>4</v>
      </c>
      <c r="B48" s="848" t="s">
        <v>403</v>
      </c>
      <c r="C48" s="849">
        <v>1926</v>
      </c>
      <c r="D48" s="848" t="s">
        <v>2089</v>
      </c>
      <c r="E48" s="871">
        <v>270000</v>
      </c>
      <c r="F48" s="851"/>
      <c r="G48" s="862"/>
      <c r="H48" s="871">
        <f t="shared" si="0"/>
        <v>270000</v>
      </c>
      <c r="I48" s="852"/>
      <c r="J48" s="853"/>
    </row>
    <row r="49" spans="1:10" ht="18.75" customHeight="1">
      <c r="A49" s="867">
        <v>5</v>
      </c>
      <c r="B49" s="848" t="s">
        <v>2108</v>
      </c>
      <c r="C49" s="849">
        <v>1928</v>
      </c>
      <c r="D49" s="848" t="s">
        <v>2089</v>
      </c>
      <c r="E49" s="871">
        <v>270000</v>
      </c>
      <c r="F49" s="851"/>
      <c r="G49" s="862"/>
      <c r="H49" s="871">
        <f t="shared" si="0"/>
        <v>270000</v>
      </c>
      <c r="I49" s="852"/>
      <c r="J49" s="853"/>
    </row>
    <row r="50" spans="1:10" ht="18.75" customHeight="1">
      <c r="A50" s="867">
        <v>6</v>
      </c>
      <c r="B50" s="848" t="s">
        <v>2110</v>
      </c>
      <c r="C50" s="849">
        <v>1930</v>
      </c>
      <c r="D50" s="848" t="s">
        <v>2092</v>
      </c>
      <c r="E50" s="871">
        <v>270000</v>
      </c>
      <c r="F50" s="851"/>
      <c r="G50" s="862"/>
      <c r="H50" s="871">
        <f t="shared" si="0"/>
        <v>270000</v>
      </c>
      <c r="I50" s="852"/>
      <c r="J50" s="853"/>
    </row>
    <row r="51" spans="1:10" ht="18.75" customHeight="1">
      <c r="A51" s="867">
        <v>7</v>
      </c>
      <c r="B51" s="848" t="s">
        <v>2111</v>
      </c>
      <c r="C51" s="849">
        <v>1930</v>
      </c>
      <c r="D51" s="848" t="s">
        <v>2092</v>
      </c>
      <c r="E51" s="871">
        <v>270000</v>
      </c>
      <c r="F51" s="851"/>
      <c r="G51" s="862"/>
      <c r="H51" s="871">
        <f t="shared" si="0"/>
        <v>270000</v>
      </c>
      <c r="I51" s="852"/>
      <c r="J51" s="853"/>
    </row>
    <row r="52" spans="1:10" ht="18.75" customHeight="1">
      <c r="A52" s="867">
        <v>8</v>
      </c>
      <c r="B52" s="863" t="s">
        <v>2114</v>
      </c>
      <c r="C52" s="849">
        <v>1931</v>
      </c>
      <c r="D52" s="863" t="s">
        <v>2092</v>
      </c>
      <c r="E52" s="871">
        <v>270000</v>
      </c>
      <c r="F52" s="851"/>
      <c r="G52" s="862"/>
      <c r="H52" s="871">
        <f t="shared" si="0"/>
        <v>270000</v>
      </c>
      <c r="I52" s="852"/>
      <c r="J52" s="853"/>
    </row>
    <row r="53" spans="1:10" ht="18.75" customHeight="1">
      <c r="A53" s="867">
        <v>9</v>
      </c>
      <c r="B53" s="848" t="s">
        <v>2115</v>
      </c>
      <c r="C53" s="849">
        <v>1927</v>
      </c>
      <c r="D53" s="848" t="s">
        <v>2116</v>
      </c>
      <c r="E53" s="871">
        <v>270000</v>
      </c>
      <c r="F53" s="851"/>
      <c r="G53" s="862"/>
      <c r="H53" s="871">
        <f t="shared" si="0"/>
        <v>270000</v>
      </c>
      <c r="I53" s="852"/>
      <c r="J53" s="853"/>
    </row>
    <row r="54" spans="1:10" ht="18.75" customHeight="1">
      <c r="A54" s="867">
        <v>10</v>
      </c>
      <c r="B54" s="848" t="s">
        <v>2117</v>
      </c>
      <c r="C54" s="849">
        <v>1923</v>
      </c>
      <c r="D54" s="848" t="s">
        <v>2116</v>
      </c>
      <c r="E54" s="871">
        <v>270000</v>
      </c>
      <c r="F54" s="851"/>
      <c r="G54" s="862"/>
      <c r="H54" s="871">
        <f t="shared" si="0"/>
        <v>270000</v>
      </c>
      <c r="I54" s="852"/>
      <c r="J54" s="853"/>
    </row>
    <row r="55" spans="1:10" ht="18.75" customHeight="1">
      <c r="A55" s="867">
        <v>11</v>
      </c>
      <c r="B55" s="848" t="s">
        <v>2118</v>
      </c>
      <c r="C55" s="849">
        <v>1917</v>
      </c>
      <c r="D55" s="848" t="s">
        <v>2116</v>
      </c>
      <c r="E55" s="871">
        <v>270000</v>
      </c>
      <c r="F55" s="851"/>
      <c r="G55" s="862"/>
      <c r="H55" s="871">
        <f t="shared" si="0"/>
        <v>270000</v>
      </c>
      <c r="I55" s="852"/>
      <c r="J55" s="853"/>
    </row>
    <row r="56" spans="1:10" ht="18.75" customHeight="1">
      <c r="A56" s="867">
        <v>12</v>
      </c>
      <c r="B56" s="863" t="s">
        <v>2120</v>
      </c>
      <c r="C56" s="849">
        <v>1925</v>
      </c>
      <c r="D56" s="863" t="s">
        <v>2116</v>
      </c>
      <c r="E56" s="871">
        <v>270000</v>
      </c>
      <c r="F56" s="851"/>
      <c r="G56" s="862"/>
      <c r="H56" s="871">
        <f t="shared" si="0"/>
        <v>270000</v>
      </c>
      <c r="I56" s="852"/>
      <c r="J56" s="853"/>
    </row>
    <row r="57" spans="1:10" ht="18.75" customHeight="1">
      <c r="A57" s="867">
        <v>13</v>
      </c>
      <c r="B57" s="863" t="s">
        <v>2122</v>
      </c>
      <c r="C57" s="849">
        <v>1930</v>
      </c>
      <c r="D57" s="863" t="s">
        <v>2121</v>
      </c>
      <c r="E57" s="871">
        <v>270000</v>
      </c>
      <c r="F57" s="851"/>
      <c r="G57" s="862"/>
      <c r="H57" s="871">
        <f t="shared" si="0"/>
        <v>270000</v>
      </c>
      <c r="I57" s="852"/>
      <c r="J57" s="853"/>
    </row>
    <row r="58" spans="1:10" ht="18.75" customHeight="1">
      <c r="A58" s="867">
        <v>14</v>
      </c>
      <c r="B58" s="848" t="s">
        <v>2123</v>
      </c>
      <c r="C58" s="849">
        <v>1924</v>
      </c>
      <c r="D58" s="863" t="s">
        <v>2121</v>
      </c>
      <c r="E58" s="871">
        <v>270000</v>
      </c>
      <c r="F58" s="851"/>
      <c r="G58" s="862"/>
      <c r="H58" s="871">
        <f t="shared" si="0"/>
        <v>270000</v>
      </c>
      <c r="I58" s="852"/>
      <c r="J58" s="853"/>
    </row>
    <row r="59" spans="1:10" ht="18.75" customHeight="1">
      <c r="A59" s="867">
        <v>15</v>
      </c>
      <c r="B59" s="848" t="s">
        <v>2124</v>
      </c>
      <c r="C59" s="849">
        <v>1920</v>
      </c>
      <c r="D59" s="863" t="s">
        <v>2121</v>
      </c>
      <c r="E59" s="871">
        <v>270000</v>
      </c>
      <c r="F59" s="851"/>
      <c r="G59" s="862"/>
      <c r="H59" s="871">
        <f t="shared" si="0"/>
        <v>270000</v>
      </c>
      <c r="I59" s="852"/>
      <c r="J59" s="853"/>
    </row>
    <row r="60" spans="1:10" ht="18.75" customHeight="1">
      <c r="A60" s="867">
        <v>16</v>
      </c>
      <c r="B60" s="848" t="s">
        <v>2125</v>
      </c>
      <c r="C60" s="849">
        <v>1926</v>
      </c>
      <c r="D60" s="863" t="s">
        <v>2121</v>
      </c>
      <c r="E60" s="871">
        <v>270000</v>
      </c>
      <c r="F60" s="851"/>
      <c r="G60" s="862"/>
      <c r="H60" s="871">
        <f t="shared" si="0"/>
        <v>270000</v>
      </c>
      <c r="I60" s="852"/>
      <c r="J60" s="853"/>
    </row>
    <row r="61" spans="1:10" ht="18.75" customHeight="1">
      <c r="A61" s="867">
        <v>17</v>
      </c>
      <c r="B61" s="863" t="s">
        <v>2126</v>
      </c>
      <c r="C61" s="849">
        <v>1928</v>
      </c>
      <c r="D61" s="863" t="s">
        <v>2121</v>
      </c>
      <c r="E61" s="871">
        <v>270000</v>
      </c>
      <c r="F61" s="851"/>
      <c r="G61" s="862"/>
      <c r="H61" s="871">
        <f t="shared" si="0"/>
        <v>270000</v>
      </c>
      <c r="I61" s="852"/>
      <c r="J61" s="853"/>
    </row>
    <row r="62" spans="1:10" ht="18.75" customHeight="1">
      <c r="A62" s="867">
        <v>18</v>
      </c>
      <c r="B62" s="863" t="s">
        <v>1293</v>
      </c>
      <c r="C62" s="849">
        <v>1927</v>
      </c>
      <c r="D62" s="863" t="s">
        <v>2121</v>
      </c>
      <c r="E62" s="871">
        <v>270000</v>
      </c>
      <c r="F62" s="851"/>
      <c r="G62" s="862"/>
      <c r="H62" s="871">
        <f t="shared" si="0"/>
        <v>270000</v>
      </c>
      <c r="I62" s="852"/>
      <c r="J62" s="853"/>
    </row>
    <row r="63" spans="1:10" ht="18.75" customHeight="1">
      <c r="A63" s="867">
        <v>19</v>
      </c>
      <c r="B63" s="863" t="s">
        <v>2127</v>
      </c>
      <c r="C63" s="849">
        <v>1928</v>
      </c>
      <c r="D63" s="863" t="s">
        <v>2121</v>
      </c>
      <c r="E63" s="871">
        <v>270000</v>
      </c>
      <c r="F63" s="851"/>
      <c r="G63" s="862"/>
      <c r="H63" s="871">
        <f t="shared" si="0"/>
        <v>270000</v>
      </c>
      <c r="I63" s="852"/>
      <c r="J63" s="853"/>
    </row>
    <row r="64" spans="1:10" ht="18.75" customHeight="1">
      <c r="A64" s="867">
        <v>20</v>
      </c>
      <c r="B64" s="863" t="s">
        <v>2128</v>
      </c>
      <c r="C64" s="849">
        <v>1927</v>
      </c>
      <c r="D64" s="863" t="s">
        <v>2121</v>
      </c>
      <c r="E64" s="871">
        <v>270000</v>
      </c>
      <c r="F64" s="851"/>
      <c r="G64" s="862"/>
      <c r="H64" s="871">
        <f t="shared" si="0"/>
        <v>270000</v>
      </c>
      <c r="I64" s="852"/>
      <c r="J64" s="853"/>
    </row>
    <row r="65" spans="1:10" ht="18.75" customHeight="1">
      <c r="A65" s="867">
        <v>21</v>
      </c>
      <c r="B65" s="848" t="s">
        <v>2129</v>
      </c>
      <c r="C65" s="849">
        <v>1920</v>
      </c>
      <c r="D65" s="848" t="s">
        <v>2082</v>
      </c>
      <c r="E65" s="871">
        <v>270000</v>
      </c>
      <c r="F65" s="851"/>
      <c r="G65" s="862"/>
      <c r="H65" s="871">
        <f t="shared" si="0"/>
        <v>270000</v>
      </c>
      <c r="I65" s="852"/>
      <c r="J65" s="853"/>
    </row>
    <row r="66" spans="1:10" ht="18.75" customHeight="1">
      <c r="A66" s="867">
        <v>22</v>
      </c>
      <c r="B66" s="953" t="s">
        <v>2130</v>
      </c>
      <c r="C66" s="730">
        <v>1919</v>
      </c>
      <c r="D66" s="953" t="s">
        <v>2082</v>
      </c>
      <c r="E66" s="871">
        <v>0</v>
      </c>
      <c r="F66" s="851"/>
      <c r="G66" s="862"/>
      <c r="H66" s="871">
        <f t="shared" si="0"/>
        <v>0</v>
      </c>
      <c r="I66" s="852"/>
      <c r="J66" s="853" t="s">
        <v>1117</v>
      </c>
    </row>
    <row r="67" spans="1:10" ht="18.75" customHeight="1">
      <c r="A67" s="867">
        <v>23</v>
      </c>
      <c r="B67" s="848" t="s">
        <v>2133</v>
      </c>
      <c r="C67" s="849">
        <v>1920</v>
      </c>
      <c r="D67" s="848" t="s">
        <v>2082</v>
      </c>
      <c r="E67" s="871">
        <v>270000</v>
      </c>
      <c r="F67" s="851"/>
      <c r="G67" s="862"/>
      <c r="H67" s="871">
        <f t="shared" si="0"/>
        <v>270000</v>
      </c>
      <c r="I67" s="852"/>
      <c r="J67" s="853"/>
    </row>
    <row r="68" spans="1:10" ht="18.75" customHeight="1">
      <c r="A68" s="867">
        <v>24</v>
      </c>
      <c r="B68" s="848" t="s">
        <v>2134</v>
      </c>
      <c r="C68" s="849">
        <v>1925</v>
      </c>
      <c r="D68" s="848" t="s">
        <v>2082</v>
      </c>
      <c r="E68" s="871">
        <v>270000</v>
      </c>
      <c r="F68" s="851"/>
      <c r="G68" s="862"/>
      <c r="H68" s="871">
        <f t="shared" si="0"/>
        <v>270000</v>
      </c>
      <c r="I68" s="852"/>
      <c r="J68" s="853"/>
    </row>
    <row r="69" spans="1:10" ht="18.75" customHeight="1">
      <c r="A69" s="867">
        <v>25</v>
      </c>
      <c r="B69" s="848" t="s">
        <v>2135</v>
      </c>
      <c r="C69" s="849">
        <v>1920</v>
      </c>
      <c r="D69" s="848" t="s">
        <v>2082</v>
      </c>
      <c r="E69" s="871">
        <v>270000</v>
      </c>
      <c r="F69" s="851"/>
      <c r="G69" s="862"/>
      <c r="H69" s="871">
        <f t="shared" si="0"/>
        <v>270000</v>
      </c>
      <c r="I69" s="852"/>
      <c r="J69" s="853"/>
    </row>
    <row r="70" spans="1:10" ht="18.75" customHeight="1">
      <c r="A70" s="867">
        <v>26</v>
      </c>
      <c r="B70" s="848" t="s">
        <v>2118</v>
      </c>
      <c r="C70" s="849">
        <v>1930</v>
      </c>
      <c r="D70" s="848" t="s">
        <v>2082</v>
      </c>
      <c r="E70" s="871">
        <v>270000</v>
      </c>
      <c r="F70" s="851"/>
      <c r="G70" s="862"/>
      <c r="H70" s="871">
        <f t="shared" si="0"/>
        <v>270000</v>
      </c>
      <c r="I70" s="852"/>
      <c r="J70" s="853"/>
    </row>
    <row r="71" spans="1:10" ht="18.75" customHeight="1">
      <c r="A71" s="867">
        <v>27</v>
      </c>
      <c r="B71" s="848" t="s">
        <v>2142</v>
      </c>
      <c r="C71" s="849">
        <v>1925</v>
      </c>
      <c r="D71" s="848" t="s">
        <v>2082</v>
      </c>
      <c r="E71" s="871">
        <v>270000</v>
      </c>
      <c r="F71" s="851"/>
      <c r="G71" s="862"/>
      <c r="H71" s="871">
        <f t="shared" si="0"/>
        <v>270000</v>
      </c>
      <c r="I71" s="852"/>
      <c r="J71" s="853"/>
    </row>
    <row r="72" spans="1:10" ht="18.75" customHeight="1">
      <c r="A72" s="867">
        <v>28</v>
      </c>
      <c r="B72" s="863" t="s">
        <v>2143</v>
      </c>
      <c r="C72" s="849">
        <v>1929</v>
      </c>
      <c r="D72" s="863" t="s">
        <v>2082</v>
      </c>
      <c r="E72" s="871">
        <v>270000</v>
      </c>
      <c r="F72" s="851"/>
      <c r="G72" s="862"/>
      <c r="H72" s="871">
        <f t="shared" si="0"/>
        <v>270000</v>
      </c>
      <c r="I72" s="852"/>
      <c r="J72" s="853"/>
    </row>
    <row r="73" spans="1:10" ht="18.75" customHeight="1">
      <c r="A73" s="867">
        <v>29</v>
      </c>
      <c r="B73" s="863" t="s">
        <v>2144</v>
      </c>
      <c r="C73" s="849">
        <v>1928</v>
      </c>
      <c r="D73" s="863" t="s">
        <v>2082</v>
      </c>
      <c r="E73" s="871">
        <v>270000</v>
      </c>
      <c r="F73" s="851"/>
      <c r="G73" s="862"/>
      <c r="H73" s="871">
        <f t="shared" si="0"/>
        <v>270000</v>
      </c>
      <c r="I73" s="852"/>
      <c r="J73" s="853"/>
    </row>
    <row r="74" spans="1:10" ht="18.75" customHeight="1">
      <c r="A74" s="867">
        <v>30</v>
      </c>
      <c r="B74" s="863" t="s">
        <v>1567</v>
      </c>
      <c r="C74" s="849">
        <v>1928</v>
      </c>
      <c r="D74" s="863" t="s">
        <v>2082</v>
      </c>
      <c r="E74" s="871">
        <v>270000</v>
      </c>
      <c r="F74" s="851"/>
      <c r="G74" s="862"/>
      <c r="H74" s="871">
        <f t="shared" si="0"/>
        <v>270000</v>
      </c>
      <c r="I74" s="852"/>
      <c r="J74" s="853"/>
    </row>
    <row r="75" spans="1:10" ht="18.75" customHeight="1">
      <c r="A75" s="867">
        <v>31</v>
      </c>
      <c r="B75" s="863" t="s">
        <v>2146</v>
      </c>
      <c r="C75" s="849">
        <v>1930</v>
      </c>
      <c r="D75" s="863" t="s">
        <v>2082</v>
      </c>
      <c r="E75" s="871">
        <v>270000</v>
      </c>
      <c r="F75" s="851"/>
      <c r="G75" s="862"/>
      <c r="H75" s="871">
        <f t="shared" si="0"/>
        <v>270000</v>
      </c>
      <c r="I75" s="852"/>
      <c r="J75" s="853"/>
    </row>
    <row r="76" spans="1:10" ht="18.75" customHeight="1">
      <c r="A76" s="867">
        <v>32</v>
      </c>
      <c r="B76" s="863" t="s">
        <v>2149</v>
      </c>
      <c r="C76" s="849">
        <v>1932</v>
      </c>
      <c r="D76" s="863" t="s">
        <v>2082</v>
      </c>
      <c r="E76" s="871">
        <v>270000</v>
      </c>
      <c r="F76" s="851"/>
      <c r="G76" s="862"/>
      <c r="H76" s="871">
        <f t="shared" si="0"/>
        <v>270000</v>
      </c>
      <c r="I76" s="852"/>
      <c r="J76" s="853"/>
    </row>
    <row r="77" spans="1:10" ht="18.75" customHeight="1">
      <c r="A77" s="867">
        <v>33</v>
      </c>
      <c r="B77" s="848" t="s">
        <v>2150</v>
      </c>
      <c r="C77" s="849">
        <v>1924</v>
      </c>
      <c r="D77" s="848" t="s">
        <v>2095</v>
      </c>
      <c r="E77" s="871">
        <v>270000</v>
      </c>
      <c r="F77" s="851"/>
      <c r="G77" s="862"/>
      <c r="H77" s="871">
        <f t="shared" si="0"/>
        <v>270000</v>
      </c>
      <c r="I77" s="852"/>
      <c r="J77" s="853"/>
    </row>
    <row r="78" spans="1:10" ht="18.75" customHeight="1">
      <c r="A78" s="867">
        <v>34</v>
      </c>
      <c r="B78" s="848" t="s">
        <v>404</v>
      </c>
      <c r="C78" s="849">
        <v>1924</v>
      </c>
      <c r="D78" s="848" t="s">
        <v>2101</v>
      </c>
      <c r="E78" s="871">
        <v>270000</v>
      </c>
      <c r="F78" s="851"/>
      <c r="G78" s="862"/>
      <c r="H78" s="871">
        <f t="shared" si="0"/>
        <v>270000</v>
      </c>
      <c r="I78" s="852"/>
      <c r="J78" s="853"/>
    </row>
    <row r="79" spans="1:10" ht="18.75" customHeight="1">
      <c r="A79" s="867">
        <v>35</v>
      </c>
      <c r="B79" s="863" t="s">
        <v>2151</v>
      </c>
      <c r="C79" s="849">
        <v>1930</v>
      </c>
      <c r="D79" s="863" t="s">
        <v>2095</v>
      </c>
      <c r="E79" s="871">
        <v>270000</v>
      </c>
      <c r="F79" s="851"/>
      <c r="G79" s="862"/>
      <c r="H79" s="871">
        <f t="shared" si="0"/>
        <v>270000</v>
      </c>
      <c r="I79" s="852"/>
      <c r="J79" s="853"/>
    </row>
    <row r="80" spans="1:10" ht="18.75" customHeight="1">
      <c r="A80" s="867">
        <v>36</v>
      </c>
      <c r="B80" s="863" t="s">
        <v>2153</v>
      </c>
      <c r="C80" s="849">
        <v>1927</v>
      </c>
      <c r="D80" s="863" t="s">
        <v>2095</v>
      </c>
      <c r="E80" s="871">
        <v>270000</v>
      </c>
      <c r="F80" s="851"/>
      <c r="G80" s="862"/>
      <c r="H80" s="871">
        <f t="shared" si="0"/>
        <v>270000</v>
      </c>
      <c r="I80" s="852"/>
      <c r="J80" s="853"/>
    </row>
    <row r="81" spans="1:10" ht="18.75" customHeight="1">
      <c r="A81" s="867">
        <v>37</v>
      </c>
      <c r="B81" s="848" t="s">
        <v>2156</v>
      </c>
      <c r="C81" s="849">
        <v>1922</v>
      </c>
      <c r="D81" s="848" t="s">
        <v>2088</v>
      </c>
      <c r="E81" s="871">
        <v>270000</v>
      </c>
      <c r="F81" s="851"/>
      <c r="G81" s="862"/>
      <c r="H81" s="871">
        <f t="shared" si="0"/>
        <v>270000</v>
      </c>
      <c r="I81" s="852"/>
      <c r="J81" s="853"/>
    </row>
    <row r="82" spans="1:10" ht="18.75" customHeight="1">
      <c r="A82" s="867">
        <v>38</v>
      </c>
      <c r="B82" s="863" t="s">
        <v>2158</v>
      </c>
      <c r="C82" s="849">
        <v>1930</v>
      </c>
      <c r="D82" s="863" t="s">
        <v>2088</v>
      </c>
      <c r="E82" s="871">
        <v>270000</v>
      </c>
      <c r="F82" s="851"/>
      <c r="G82" s="862"/>
      <c r="H82" s="871">
        <f t="shared" si="0"/>
        <v>270000</v>
      </c>
      <c r="I82" s="852"/>
      <c r="J82" s="853"/>
    </row>
    <row r="83" spans="1:10" ht="18.75" customHeight="1">
      <c r="A83" s="867">
        <v>39</v>
      </c>
      <c r="B83" s="863" t="s">
        <v>2160</v>
      </c>
      <c r="C83" s="849">
        <v>1928</v>
      </c>
      <c r="D83" s="863" t="s">
        <v>2088</v>
      </c>
      <c r="E83" s="871">
        <v>270000</v>
      </c>
      <c r="F83" s="851"/>
      <c r="G83" s="862"/>
      <c r="H83" s="871">
        <f t="shared" si="0"/>
        <v>270000</v>
      </c>
      <c r="I83" s="852"/>
      <c r="J83" s="853"/>
    </row>
    <row r="84" spans="1:10" ht="18.75" customHeight="1">
      <c r="A84" s="867">
        <v>40</v>
      </c>
      <c r="B84" s="863" t="s">
        <v>2161</v>
      </c>
      <c r="C84" s="849">
        <v>1932</v>
      </c>
      <c r="D84" s="863" t="s">
        <v>2088</v>
      </c>
      <c r="E84" s="871">
        <v>270000</v>
      </c>
      <c r="F84" s="851"/>
      <c r="G84" s="862"/>
      <c r="H84" s="871">
        <f t="shared" si="0"/>
        <v>270000</v>
      </c>
      <c r="I84" s="852"/>
      <c r="J84" s="853"/>
    </row>
    <row r="85" spans="1:10" ht="18.75" customHeight="1">
      <c r="A85" s="867">
        <v>41</v>
      </c>
      <c r="B85" s="848" t="s">
        <v>2162</v>
      </c>
      <c r="C85" s="849">
        <v>1925</v>
      </c>
      <c r="D85" s="848" t="s">
        <v>2163</v>
      </c>
      <c r="E85" s="871">
        <v>270000</v>
      </c>
      <c r="F85" s="851"/>
      <c r="G85" s="862"/>
      <c r="H85" s="871">
        <f t="shared" si="0"/>
        <v>270000</v>
      </c>
      <c r="I85" s="852"/>
      <c r="J85" s="853"/>
    </row>
    <row r="86" spans="1:10" ht="18.75" customHeight="1">
      <c r="A86" s="867">
        <v>42</v>
      </c>
      <c r="B86" s="848" t="s">
        <v>2164</v>
      </c>
      <c r="C86" s="849">
        <v>1925</v>
      </c>
      <c r="D86" s="863" t="s">
        <v>1096</v>
      </c>
      <c r="E86" s="871">
        <v>270000</v>
      </c>
      <c r="F86" s="851"/>
      <c r="G86" s="862"/>
      <c r="H86" s="871">
        <f t="shared" si="0"/>
        <v>270000</v>
      </c>
      <c r="I86" s="852"/>
      <c r="J86" s="853"/>
    </row>
    <row r="87" spans="1:10" ht="18.75" customHeight="1">
      <c r="A87" s="867">
        <v>43</v>
      </c>
      <c r="B87" s="863" t="s">
        <v>2120</v>
      </c>
      <c r="C87" s="849">
        <v>1931</v>
      </c>
      <c r="D87" s="848" t="s">
        <v>2116</v>
      </c>
      <c r="E87" s="871">
        <v>270000</v>
      </c>
      <c r="F87" s="851"/>
      <c r="G87" s="862"/>
      <c r="H87" s="871">
        <f t="shared" si="0"/>
        <v>270000</v>
      </c>
      <c r="I87" s="852"/>
      <c r="J87" s="853"/>
    </row>
    <row r="88" spans="1:10" ht="18.75" customHeight="1">
      <c r="A88" s="867">
        <v>44</v>
      </c>
      <c r="B88" s="863" t="s">
        <v>2165</v>
      </c>
      <c r="C88" s="849">
        <v>1932</v>
      </c>
      <c r="D88" s="863" t="s">
        <v>2121</v>
      </c>
      <c r="E88" s="871">
        <v>270000</v>
      </c>
      <c r="F88" s="851"/>
      <c r="G88" s="862"/>
      <c r="H88" s="871">
        <f t="shared" si="0"/>
        <v>270000</v>
      </c>
      <c r="I88" s="852"/>
      <c r="J88" s="853"/>
    </row>
    <row r="89" spans="1:10" ht="18.75" customHeight="1">
      <c r="A89" s="867">
        <v>45</v>
      </c>
      <c r="B89" s="863" t="s">
        <v>2166</v>
      </c>
      <c r="C89" s="849">
        <v>1932</v>
      </c>
      <c r="D89" s="863" t="s">
        <v>2121</v>
      </c>
      <c r="E89" s="871">
        <v>270000</v>
      </c>
      <c r="F89" s="851"/>
      <c r="G89" s="862"/>
      <c r="H89" s="871">
        <f t="shared" si="0"/>
        <v>270000</v>
      </c>
      <c r="I89" s="852"/>
      <c r="J89" s="853"/>
    </row>
    <row r="90" spans="1:10" ht="18.75" customHeight="1">
      <c r="A90" s="867">
        <v>46</v>
      </c>
      <c r="B90" s="863" t="s">
        <v>2167</v>
      </c>
      <c r="C90" s="849">
        <v>1933</v>
      </c>
      <c r="D90" s="863" t="s">
        <v>2089</v>
      </c>
      <c r="E90" s="871">
        <v>270000</v>
      </c>
      <c r="F90" s="851"/>
      <c r="G90" s="862"/>
      <c r="H90" s="871">
        <f t="shared" si="0"/>
        <v>270000</v>
      </c>
      <c r="I90" s="852"/>
      <c r="J90" s="853"/>
    </row>
    <row r="91" spans="1:10" ht="18.75" customHeight="1">
      <c r="A91" s="867">
        <v>47</v>
      </c>
      <c r="B91" s="863" t="s">
        <v>2168</v>
      </c>
      <c r="C91" s="849">
        <v>1933</v>
      </c>
      <c r="D91" s="863" t="s">
        <v>2089</v>
      </c>
      <c r="E91" s="871">
        <v>270000</v>
      </c>
      <c r="F91" s="851"/>
      <c r="G91" s="862"/>
      <c r="H91" s="871">
        <f t="shared" si="0"/>
        <v>270000</v>
      </c>
      <c r="I91" s="852"/>
      <c r="J91" s="853"/>
    </row>
    <row r="92" spans="1:10" ht="18.75" customHeight="1">
      <c r="A92" s="867">
        <v>48</v>
      </c>
      <c r="B92" s="863" t="s">
        <v>2169</v>
      </c>
      <c r="C92" s="849">
        <v>1933</v>
      </c>
      <c r="D92" s="863" t="s">
        <v>2121</v>
      </c>
      <c r="E92" s="871">
        <v>270000</v>
      </c>
      <c r="F92" s="851"/>
      <c r="G92" s="862"/>
      <c r="H92" s="871">
        <f t="shared" si="0"/>
        <v>270000</v>
      </c>
      <c r="I92" s="852"/>
      <c r="J92" s="853"/>
    </row>
    <row r="93" spans="1:10" ht="18.75" customHeight="1">
      <c r="A93" s="867">
        <v>49</v>
      </c>
      <c r="B93" s="863" t="s">
        <v>2170</v>
      </c>
      <c r="C93" s="849">
        <v>1933</v>
      </c>
      <c r="D93" s="863" t="s">
        <v>2092</v>
      </c>
      <c r="E93" s="871">
        <v>270000</v>
      </c>
      <c r="F93" s="851"/>
      <c r="G93" s="862"/>
      <c r="H93" s="871">
        <f t="shared" si="0"/>
        <v>270000</v>
      </c>
      <c r="I93" s="852"/>
      <c r="J93" s="853"/>
    </row>
    <row r="94" spans="1:10" ht="18.75" customHeight="1">
      <c r="A94" s="867">
        <v>50</v>
      </c>
      <c r="B94" s="863" t="s">
        <v>2171</v>
      </c>
      <c r="C94" s="849">
        <v>1933</v>
      </c>
      <c r="D94" s="863" t="s">
        <v>2163</v>
      </c>
      <c r="E94" s="871">
        <v>270000</v>
      </c>
      <c r="F94" s="851"/>
      <c r="G94" s="862"/>
      <c r="H94" s="871">
        <f t="shared" si="0"/>
        <v>270000</v>
      </c>
      <c r="I94" s="852"/>
      <c r="J94" s="853"/>
    </row>
    <row r="95" spans="1:10" ht="18.75" customHeight="1">
      <c r="A95" s="867">
        <v>51</v>
      </c>
      <c r="B95" s="863" t="s">
        <v>2172</v>
      </c>
      <c r="C95" s="849">
        <v>1934</v>
      </c>
      <c r="D95" s="863" t="s">
        <v>2121</v>
      </c>
      <c r="E95" s="871">
        <v>270000</v>
      </c>
      <c r="F95" s="851"/>
      <c r="G95" s="862"/>
      <c r="H95" s="871">
        <f t="shared" si="0"/>
        <v>270000</v>
      </c>
      <c r="I95" s="852"/>
      <c r="J95" s="853"/>
    </row>
    <row r="96" spans="1:10" ht="18.75" customHeight="1">
      <c r="A96" s="867">
        <v>52</v>
      </c>
      <c r="B96" s="863" t="s">
        <v>2173</v>
      </c>
      <c r="C96" s="849">
        <v>1933</v>
      </c>
      <c r="D96" s="863" t="s">
        <v>2174</v>
      </c>
      <c r="E96" s="871">
        <v>270000</v>
      </c>
      <c r="F96" s="851"/>
      <c r="G96" s="862"/>
      <c r="H96" s="871">
        <f t="shared" si="0"/>
        <v>270000</v>
      </c>
      <c r="I96" s="852"/>
      <c r="J96" s="853"/>
    </row>
    <row r="97" spans="1:10" ht="18.75" customHeight="1">
      <c r="A97" s="867">
        <v>53</v>
      </c>
      <c r="B97" s="863" t="s">
        <v>2175</v>
      </c>
      <c r="C97" s="849">
        <v>1934</v>
      </c>
      <c r="D97" s="848" t="s">
        <v>2116</v>
      </c>
      <c r="E97" s="871">
        <v>270000</v>
      </c>
      <c r="F97" s="851"/>
      <c r="G97" s="862"/>
      <c r="H97" s="871">
        <f aca="true" t="shared" si="1" ref="H97:H114">E97+G97</f>
        <v>270000</v>
      </c>
      <c r="I97" s="852"/>
      <c r="J97" s="853"/>
    </row>
    <row r="98" spans="1:10" ht="18.75" customHeight="1">
      <c r="A98" s="867">
        <v>54</v>
      </c>
      <c r="B98" s="863" t="s">
        <v>1182</v>
      </c>
      <c r="C98" s="849">
        <v>1934</v>
      </c>
      <c r="D98" s="863" t="s">
        <v>2088</v>
      </c>
      <c r="E98" s="871">
        <v>270000</v>
      </c>
      <c r="F98" s="851"/>
      <c r="G98" s="862"/>
      <c r="H98" s="871">
        <f t="shared" si="1"/>
        <v>270000</v>
      </c>
      <c r="I98" s="852"/>
      <c r="J98" s="853"/>
    </row>
    <row r="99" spans="1:10" ht="18.75" customHeight="1">
      <c r="A99" s="867">
        <v>55</v>
      </c>
      <c r="B99" s="863" t="s">
        <v>2176</v>
      </c>
      <c r="C99" s="849">
        <v>1935</v>
      </c>
      <c r="D99" s="863" t="s">
        <v>2088</v>
      </c>
      <c r="E99" s="871">
        <v>270000</v>
      </c>
      <c r="F99" s="851"/>
      <c r="G99" s="862"/>
      <c r="H99" s="871">
        <f t="shared" si="1"/>
        <v>270000</v>
      </c>
      <c r="I99" s="852"/>
      <c r="J99" s="853"/>
    </row>
    <row r="100" spans="1:10" ht="18.75" customHeight="1">
      <c r="A100" s="867">
        <v>56</v>
      </c>
      <c r="B100" s="863" t="s">
        <v>2177</v>
      </c>
      <c r="C100" s="849">
        <v>1935</v>
      </c>
      <c r="D100" s="863" t="s">
        <v>2163</v>
      </c>
      <c r="E100" s="871">
        <v>270000</v>
      </c>
      <c r="F100" s="851"/>
      <c r="G100" s="862"/>
      <c r="H100" s="871">
        <f t="shared" si="1"/>
        <v>270000</v>
      </c>
      <c r="I100" s="852"/>
      <c r="J100" s="853"/>
    </row>
    <row r="101" spans="1:10" ht="18.75" customHeight="1">
      <c r="A101" s="867">
        <v>57</v>
      </c>
      <c r="B101" s="863" t="s">
        <v>1461</v>
      </c>
      <c r="C101" s="849">
        <v>1935</v>
      </c>
      <c r="D101" s="863" t="s">
        <v>2092</v>
      </c>
      <c r="E101" s="871">
        <v>270000</v>
      </c>
      <c r="F101" s="851"/>
      <c r="G101" s="862"/>
      <c r="H101" s="871">
        <f t="shared" si="1"/>
        <v>270000</v>
      </c>
      <c r="I101" s="851"/>
      <c r="J101" s="853"/>
    </row>
    <row r="102" spans="1:10" ht="18.75" customHeight="1">
      <c r="A102" s="867">
        <v>58</v>
      </c>
      <c r="B102" s="863" t="s">
        <v>1462</v>
      </c>
      <c r="C102" s="849">
        <v>1935</v>
      </c>
      <c r="D102" s="863" t="s">
        <v>2088</v>
      </c>
      <c r="E102" s="871">
        <v>270000</v>
      </c>
      <c r="F102" s="851"/>
      <c r="G102" s="862"/>
      <c r="H102" s="871">
        <f t="shared" si="1"/>
        <v>270000</v>
      </c>
      <c r="I102" s="852"/>
      <c r="J102" s="853"/>
    </row>
    <row r="103" spans="1:10" ht="18.75" customHeight="1">
      <c r="A103" s="867">
        <v>59</v>
      </c>
      <c r="B103" s="863" t="s">
        <v>311</v>
      </c>
      <c r="C103" s="849">
        <v>1935</v>
      </c>
      <c r="D103" s="863" t="s">
        <v>2121</v>
      </c>
      <c r="E103" s="871">
        <v>270000</v>
      </c>
      <c r="F103" s="851"/>
      <c r="G103" s="862"/>
      <c r="H103" s="871">
        <f t="shared" si="1"/>
        <v>270000</v>
      </c>
      <c r="I103" s="851"/>
      <c r="J103" s="853"/>
    </row>
    <row r="104" spans="1:10" ht="18.75" customHeight="1">
      <c r="A104" s="867">
        <v>60</v>
      </c>
      <c r="B104" s="863" t="s">
        <v>2000</v>
      </c>
      <c r="C104" s="849">
        <v>1935</v>
      </c>
      <c r="D104" s="863" t="s">
        <v>2089</v>
      </c>
      <c r="E104" s="871">
        <v>270000</v>
      </c>
      <c r="F104" s="851"/>
      <c r="G104" s="862"/>
      <c r="H104" s="871">
        <f t="shared" si="1"/>
        <v>270000</v>
      </c>
      <c r="I104" s="852"/>
      <c r="J104" s="853"/>
    </row>
    <row r="105" spans="1:10" ht="18.75" customHeight="1">
      <c r="A105" s="867">
        <v>61</v>
      </c>
      <c r="B105" s="863" t="s">
        <v>653</v>
      </c>
      <c r="C105" s="849">
        <v>1935</v>
      </c>
      <c r="D105" s="863" t="s">
        <v>2101</v>
      </c>
      <c r="E105" s="871">
        <v>270000</v>
      </c>
      <c r="F105" s="851"/>
      <c r="G105" s="862"/>
      <c r="H105" s="871">
        <f t="shared" si="1"/>
        <v>270000</v>
      </c>
      <c r="I105" s="852"/>
      <c r="J105" s="853"/>
    </row>
    <row r="106" spans="1:10" ht="18.75" customHeight="1">
      <c r="A106" s="867">
        <v>62</v>
      </c>
      <c r="B106" s="863" t="s">
        <v>220</v>
      </c>
      <c r="C106" s="849">
        <v>1935</v>
      </c>
      <c r="D106" s="863" t="s">
        <v>2092</v>
      </c>
      <c r="E106" s="871">
        <v>270000</v>
      </c>
      <c r="F106" s="851"/>
      <c r="G106" s="862"/>
      <c r="H106" s="871">
        <f t="shared" si="1"/>
        <v>270000</v>
      </c>
      <c r="I106" s="851"/>
      <c r="J106" s="853"/>
    </row>
    <row r="107" spans="1:10" ht="18.75" customHeight="1">
      <c r="A107" s="867">
        <v>63</v>
      </c>
      <c r="B107" s="863" t="s">
        <v>221</v>
      </c>
      <c r="C107" s="849">
        <v>1935</v>
      </c>
      <c r="D107" s="863" t="s">
        <v>2116</v>
      </c>
      <c r="E107" s="871">
        <v>270000</v>
      </c>
      <c r="F107" s="851"/>
      <c r="G107" s="862"/>
      <c r="H107" s="871">
        <f t="shared" si="1"/>
        <v>270000</v>
      </c>
      <c r="I107" s="852"/>
      <c r="J107" s="853"/>
    </row>
    <row r="108" spans="1:10" ht="18.75" customHeight="1">
      <c r="A108" s="867">
        <v>64</v>
      </c>
      <c r="B108" s="863" t="s">
        <v>406</v>
      </c>
      <c r="C108" s="849">
        <v>1935</v>
      </c>
      <c r="D108" s="875" t="s">
        <v>127</v>
      </c>
      <c r="E108" s="871">
        <v>270000</v>
      </c>
      <c r="F108" s="851"/>
      <c r="G108" s="862"/>
      <c r="H108" s="871">
        <f t="shared" si="1"/>
        <v>270000</v>
      </c>
      <c r="I108" s="852"/>
      <c r="J108" s="853"/>
    </row>
    <row r="109" spans="1:10" ht="18.75" customHeight="1">
      <c r="A109" s="867">
        <v>65</v>
      </c>
      <c r="B109" s="848" t="s">
        <v>2201</v>
      </c>
      <c r="C109" s="849">
        <v>1924</v>
      </c>
      <c r="D109" s="848" t="s">
        <v>2088</v>
      </c>
      <c r="E109" s="871">
        <v>270000</v>
      </c>
      <c r="F109" s="851"/>
      <c r="G109" s="862"/>
      <c r="H109" s="871">
        <f t="shared" si="1"/>
        <v>270000</v>
      </c>
      <c r="I109" s="852"/>
      <c r="J109" s="853"/>
    </row>
    <row r="110" spans="1:10" ht="18.75" customHeight="1">
      <c r="A110" s="867">
        <v>66</v>
      </c>
      <c r="B110" s="863" t="s">
        <v>2220</v>
      </c>
      <c r="C110" s="849">
        <v>1933</v>
      </c>
      <c r="D110" s="863" t="s">
        <v>2221</v>
      </c>
      <c r="E110" s="871">
        <v>270000</v>
      </c>
      <c r="F110" s="851"/>
      <c r="G110" s="862"/>
      <c r="H110" s="871">
        <f t="shared" si="1"/>
        <v>270000</v>
      </c>
      <c r="I110" s="852"/>
      <c r="J110" s="853"/>
    </row>
    <row r="111" spans="1:10" ht="18.75" customHeight="1">
      <c r="A111" s="867">
        <v>67</v>
      </c>
      <c r="B111" s="863" t="s">
        <v>2004</v>
      </c>
      <c r="C111" s="876">
        <v>1936</v>
      </c>
      <c r="D111" s="875" t="s">
        <v>2121</v>
      </c>
      <c r="E111" s="871">
        <v>270000</v>
      </c>
      <c r="F111" s="851"/>
      <c r="G111" s="862"/>
      <c r="H111" s="871">
        <f t="shared" si="1"/>
        <v>270000</v>
      </c>
      <c r="I111" s="852"/>
      <c r="J111" s="853"/>
    </row>
    <row r="112" spans="1:10" ht="18.75" customHeight="1">
      <c r="A112" s="867">
        <v>68</v>
      </c>
      <c r="B112" s="863" t="s">
        <v>346</v>
      </c>
      <c r="C112" s="876">
        <v>1936</v>
      </c>
      <c r="D112" s="877" t="s">
        <v>2221</v>
      </c>
      <c r="E112" s="871">
        <v>270000</v>
      </c>
      <c r="F112" s="851"/>
      <c r="G112" s="862"/>
      <c r="H112" s="871">
        <f t="shared" si="1"/>
        <v>270000</v>
      </c>
      <c r="I112" s="852"/>
      <c r="J112" s="853"/>
    </row>
    <row r="113" spans="1:10" ht="18.75" customHeight="1">
      <c r="A113" s="867">
        <v>69</v>
      </c>
      <c r="B113" s="863" t="s">
        <v>1062</v>
      </c>
      <c r="C113" s="876">
        <v>1936</v>
      </c>
      <c r="D113" s="877" t="s">
        <v>2089</v>
      </c>
      <c r="E113" s="871">
        <v>270000</v>
      </c>
      <c r="F113" s="851"/>
      <c r="G113" s="862"/>
      <c r="H113" s="871">
        <f>E112+G112</f>
        <v>270000</v>
      </c>
      <c r="I113" s="852"/>
      <c r="J113" s="853"/>
    </row>
    <row r="114" spans="1:10" ht="18.75" customHeight="1">
      <c r="A114" s="867">
        <v>70</v>
      </c>
      <c r="B114" s="856" t="s">
        <v>972</v>
      </c>
      <c r="C114" s="832">
        <v>1936</v>
      </c>
      <c r="D114" s="856" t="s">
        <v>2082</v>
      </c>
      <c r="E114" s="871">
        <v>270000</v>
      </c>
      <c r="F114" s="851"/>
      <c r="G114" s="862"/>
      <c r="H114" s="871">
        <f t="shared" si="1"/>
        <v>270000</v>
      </c>
      <c r="I114" s="852"/>
      <c r="J114" s="853"/>
    </row>
    <row r="115" spans="1:10" ht="18.75" customHeight="1">
      <c r="A115" s="867">
        <v>71</v>
      </c>
      <c r="B115" s="848" t="s">
        <v>410</v>
      </c>
      <c r="C115" s="849">
        <v>1930</v>
      </c>
      <c r="D115" s="848" t="s">
        <v>2092</v>
      </c>
      <c r="E115" s="862">
        <v>270000</v>
      </c>
      <c r="F115" s="851"/>
      <c r="G115" s="862"/>
      <c r="H115" s="862">
        <v>270000</v>
      </c>
      <c r="I115" s="852"/>
      <c r="J115" s="853" t="s">
        <v>825</v>
      </c>
    </row>
    <row r="116" spans="1:10" ht="18.75" customHeight="1">
      <c r="A116" s="867">
        <v>72</v>
      </c>
      <c r="B116" s="848" t="s">
        <v>2178</v>
      </c>
      <c r="C116" s="849">
        <v>1925</v>
      </c>
      <c r="D116" s="848" t="s">
        <v>2179</v>
      </c>
      <c r="E116" s="862">
        <v>270000</v>
      </c>
      <c r="F116" s="851"/>
      <c r="G116" s="862"/>
      <c r="H116" s="862">
        <v>270000</v>
      </c>
      <c r="I116" s="852"/>
      <c r="J116" s="853" t="s">
        <v>825</v>
      </c>
    </row>
    <row r="117" spans="1:10" ht="18.75" customHeight="1">
      <c r="A117" s="867">
        <v>73</v>
      </c>
      <c r="B117" s="863" t="s">
        <v>2180</v>
      </c>
      <c r="C117" s="849">
        <v>1930</v>
      </c>
      <c r="D117" s="863" t="s">
        <v>2089</v>
      </c>
      <c r="E117" s="862">
        <v>270000</v>
      </c>
      <c r="F117" s="851"/>
      <c r="G117" s="862"/>
      <c r="H117" s="862">
        <v>270000</v>
      </c>
      <c r="I117" s="852"/>
      <c r="J117" s="853" t="s">
        <v>825</v>
      </c>
    </row>
    <row r="118" spans="1:10" ht="18.75" customHeight="1">
      <c r="A118" s="867">
        <v>74</v>
      </c>
      <c r="B118" s="863" t="s">
        <v>2190</v>
      </c>
      <c r="C118" s="849">
        <v>1932</v>
      </c>
      <c r="D118" s="863" t="s">
        <v>2089</v>
      </c>
      <c r="E118" s="862">
        <v>270000</v>
      </c>
      <c r="F118" s="851"/>
      <c r="G118" s="862"/>
      <c r="H118" s="862">
        <v>270000</v>
      </c>
      <c r="I118" s="852"/>
      <c r="J118" s="853" t="s">
        <v>825</v>
      </c>
    </row>
    <row r="119" spans="1:10" ht="18.75" customHeight="1">
      <c r="A119" s="867">
        <v>75</v>
      </c>
      <c r="B119" s="863" t="s">
        <v>2191</v>
      </c>
      <c r="C119" s="849">
        <v>1932</v>
      </c>
      <c r="D119" s="863" t="s">
        <v>2089</v>
      </c>
      <c r="E119" s="862">
        <v>270000</v>
      </c>
      <c r="F119" s="851"/>
      <c r="G119" s="862"/>
      <c r="H119" s="862">
        <v>270000</v>
      </c>
      <c r="I119" s="852"/>
      <c r="J119" s="853" t="s">
        <v>825</v>
      </c>
    </row>
    <row r="120" spans="1:10" ht="18.75" customHeight="1">
      <c r="A120" s="867">
        <v>76</v>
      </c>
      <c r="B120" s="848" t="s">
        <v>411</v>
      </c>
      <c r="C120" s="849">
        <v>1930</v>
      </c>
      <c r="D120" s="848" t="s">
        <v>2092</v>
      </c>
      <c r="E120" s="862">
        <v>270000</v>
      </c>
      <c r="F120" s="851"/>
      <c r="G120" s="862"/>
      <c r="H120" s="862">
        <v>270000</v>
      </c>
      <c r="I120" s="852"/>
      <c r="J120" s="853" t="s">
        <v>825</v>
      </c>
    </row>
    <row r="121" spans="1:10" ht="18.75" customHeight="1">
      <c r="A121" s="867">
        <v>77</v>
      </c>
      <c r="B121" s="863" t="s">
        <v>2192</v>
      </c>
      <c r="C121" s="849">
        <v>1932</v>
      </c>
      <c r="D121" s="863" t="s">
        <v>2092</v>
      </c>
      <c r="E121" s="862">
        <v>270000</v>
      </c>
      <c r="F121" s="851"/>
      <c r="G121" s="862"/>
      <c r="H121" s="862">
        <v>270000</v>
      </c>
      <c r="I121" s="852"/>
      <c r="J121" s="853" t="s">
        <v>825</v>
      </c>
    </row>
    <row r="122" spans="1:10" ht="18.75" customHeight="1">
      <c r="A122" s="867">
        <v>78</v>
      </c>
      <c r="B122" s="863" t="s">
        <v>2193</v>
      </c>
      <c r="C122" s="849">
        <v>1932</v>
      </c>
      <c r="D122" s="863" t="s">
        <v>2092</v>
      </c>
      <c r="E122" s="862">
        <v>270000</v>
      </c>
      <c r="F122" s="851"/>
      <c r="G122" s="862"/>
      <c r="H122" s="862">
        <v>270000</v>
      </c>
      <c r="I122" s="852"/>
      <c r="J122" s="853" t="s">
        <v>825</v>
      </c>
    </row>
    <row r="123" spans="1:10" ht="18.75" customHeight="1">
      <c r="A123" s="867">
        <v>79</v>
      </c>
      <c r="B123" s="848" t="s">
        <v>2194</v>
      </c>
      <c r="C123" s="849">
        <v>1931</v>
      </c>
      <c r="D123" s="848" t="s">
        <v>2116</v>
      </c>
      <c r="E123" s="862">
        <v>270000</v>
      </c>
      <c r="F123" s="851"/>
      <c r="G123" s="862"/>
      <c r="H123" s="862">
        <v>270000</v>
      </c>
      <c r="I123" s="852"/>
      <c r="J123" s="853" t="s">
        <v>825</v>
      </c>
    </row>
    <row r="124" spans="1:10" ht="18.75" customHeight="1">
      <c r="A124" s="867">
        <v>80</v>
      </c>
      <c r="B124" s="848" t="s">
        <v>2195</v>
      </c>
      <c r="C124" s="849">
        <v>1922</v>
      </c>
      <c r="D124" s="863" t="s">
        <v>2121</v>
      </c>
      <c r="E124" s="862">
        <v>270000</v>
      </c>
      <c r="F124" s="851"/>
      <c r="G124" s="862"/>
      <c r="H124" s="862">
        <v>270000</v>
      </c>
      <c r="I124" s="852"/>
      <c r="J124" s="853" t="s">
        <v>825</v>
      </c>
    </row>
    <row r="125" spans="1:10" ht="18.75" customHeight="1">
      <c r="A125" s="867">
        <v>81</v>
      </c>
      <c r="B125" s="848" t="s">
        <v>2196</v>
      </c>
      <c r="C125" s="849">
        <v>1928</v>
      </c>
      <c r="D125" s="863" t="s">
        <v>2121</v>
      </c>
      <c r="E125" s="862">
        <v>270000</v>
      </c>
      <c r="F125" s="851"/>
      <c r="G125" s="862"/>
      <c r="H125" s="862">
        <v>270000</v>
      </c>
      <c r="I125" s="852"/>
      <c r="J125" s="853" t="s">
        <v>825</v>
      </c>
    </row>
    <row r="126" spans="1:10" ht="18.75" customHeight="1">
      <c r="A126" s="867">
        <v>82</v>
      </c>
      <c r="B126" s="848" t="s">
        <v>2197</v>
      </c>
      <c r="C126" s="849">
        <v>1925</v>
      </c>
      <c r="D126" s="848" t="s">
        <v>2082</v>
      </c>
      <c r="E126" s="862">
        <v>270000</v>
      </c>
      <c r="F126" s="851"/>
      <c r="G126" s="862"/>
      <c r="H126" s="862">
        <v>270000</v>
      </c>
      <c r="I126" s="852"/>
      <c r="J126" s="853" t="s">
        <v>825</v>
      </c>
    </row>
    <row r="127" spans="1:10" ht="18.75" customHeight="1">
      <c r="A127" s="867">
        <v>83</v>
      </c>
      <c r="B127" s="848" t="s">
        <v>2198</v>
      </c>
      <c r="C127" s="849">
        <v>1929</v>
      </c>
      <c r="D127" s="848" t="s">
        <v>2082</v>
      </c>
      <c r="E127" s="862">
        <v>270000</v>
      </c>
      <c r="F127" s="851"/>
      <c r="G127" s="862"/>
      <c r="H127" s="862">
        <v>270000</v>
      </c>
      <c r="I127" s="852"/>
      <c r="J127" s="853" t="s">
        <v>825</v>
      </c>
    </row>
    <row r="128" spans="1:10" ht="18.75" customHeight="1">
      <c r="A128" s="867">
        <v>84</v>
      </c>
      <c r="B128" s="863" t="s">
        <v>2199</v>
      </c>
      <c r="C128" s="849">
        <v>1930</v>
      </c>
      <c r="D128" s="863" t="s">
        <v>2082</v>
      </c>
      <c r="E128" s="862">
        <v>270000</v>
      </c>
      <c r="F128" s="851"/>
      <c r="G128" s="862"/>
      <c r="H128" s="862">
        <v>270000</v>
      </c>
      <c r="I128" s="852"/>
      <c r="J128" s="853" t="s">
        <v>825</v>
      </c>
    </row>
    <row r="129" spans="1:10" ht="18.75" customHeight="1">
      <c r="A129" s="867">
        <v>85</v>
      </c>
      <c r="B129" s="848" t="s">
        <v>81</v>
      </c>
      <c r="C129" s="849">
        <v>1923</v>
      </c>
      <c r="D129" s="848" t="s">
        <v>2095</v>
      </c>
      <c r="E129" s="862">
        <v>270000</v>
      </c>
      <c r="F129" s="851"/>
      <c r="G129" s="862"/>
      <c r="H129" s="862">
        <v>270000</v>
      </c>
      <c r="I129" s="852"/>
      <c r="J129" s="853" t="s">
        <v>825</v>
      </c>
    </row>
    <row r="130" spans="1:10" ht="18.75" customHeight="1">
      <c r="A130" s="867">
        <v>86</v>
      </c>
      <c r="B130" s="848" t="s">
        <v>2200</v>
      </c>
      <c r="C130" s="849">
        <v>1930</v>
      </c>
      <c r="D130" s="848" t="s">
        <v>2088</v>
      </c>
      <c r="E130" s="862">
        <v>270000</v>
      </c>
      <c r="F130" s="851"/>
      <c r="G130" s="862"/>
      <c r="H130" s="862">
        <v>270000</v>
      </c>
      <c r="I130" s="852"/>
      <c r="J130" s="853" t="s">
        <v>825</v>
      </c>
    </row>
    <row r="131" spans="1:10" ht="18.75" customHeight="1">
      <c r="A131" s="867">
        <v>87</v>
      </c>
      <c r="B131" s="848" t="s">
        <v>2202</v>
      </c>
      <c r="C131" s="849">
        <v>1922</v>
      </c>
      <c r="D131" s="848" t="s">
        <v>2088</v>
      </c>
      <c r="E131" s="862">
        <v>270000</v>
      </c>
      <c r="F131" s="851"/>
      <c r="G131" s="862"/>
      <c r="H131" s="862">
        <v>270000</v>
      </c>
      <c r="I131" s="852"/>
      <c r="J131" s="853" t="s">
        <v>825</v>
      </c>
    </row>
    <row r="132" spans="1:10" ht="18.75" customHeight="1">
      <c r="A132" s="867">
        <v>88</v>
      </c>
      <c r="B132" s="953" t="s">
        <v>412</v>
      </c>
      <c r="C132" s="730">
        <v>1931</v>
      </c>
      <c r="D132" s="953" t="s">
        <v>2088</v>
      </c>
      <c r="E132" s="954">
        <v>0</v>
      </c>
      <c r="F132" s="697"/>
      <c r="G132" s="954"/>
      <c r="H132" s="954">
        <v>0</v>
      </c>
      <c r="I132" s="852"/>
      <c r="J132" s="853" t="s">
        <v>1117</v>
      </c>
    </row>
    <row r="133" spans="1:10" ht="18.75" customHeight="1">
      <c r="A133" s="867">
        <v>89</v>
      </c>
      <c r="B133" s="848" t="s">
        <v>2203</v>
      </c>
      <c r="C133" s="849">
        <v>1925</v>
      </c>
      <c r="D133" s="848" t="s">
        <v>2163</v>
      </c>
      <c r="E133" s="862">
        <v>270000</v>
      </c>
      <c r="F133" s="851"/>
      <c r="G133" s="862"/>
      <c r="H133" s="862">
        <v>270000</v>
      </c>
      <c r="I133" s="852"/>
      <c r="J133" s="853" t="s">
        <v>825</v>
      </c>
    </row>
    <row r="134" spans="1:10" ht="18.75" customHeight="1">
      <c r="A134" s="867">
        <v>90</v>
      </c>
      <c r="B134" s="848" t="s">
        <v>2213</v>
      </c>
      <c r="C134" s="849">
        <v>1926</v>
      </c>
      <c r="D134" s="848" t="s">
        <v>2163</v>
      </c>
      <c r="E134" s="862">
        <v>270000</v>
      </c>
      <c r="F134" s="851"/>
      <c r="G134" s="862"/>
      <c r="H134" s="862">
        <v>270000</v>
      </c>
      <c r="I134" s="852"/>
      <c r="J134" s="853" t="s">
        <v>825</v>
      </c>
    </row>
    <row r="135" spans="1:10" ht="18.75" customHeight="1">
      <c r="A135" s="867">
        <v>91</v>
      </c>
      <c r="B135" s="863" t="s">
        <v>2214</v>
      </c>
      <c r="C135" s="849">
        <v>1920</v>
      </c>
      <c r="D135" s="863" t="s">
        <v>2104</v>
      </c>
      <c r="E135" s="862">
        <v>270000</v>
      </c>
      <c r="F135" s="851"/>
      <c r="G135" s="862"/>
      <c r="H135" s="862">
        <v>270000</v>
      </c>
      <c r="I135" s="852"/>
      <c r="J135" s="853" t="s">
        <v>825</v>
      </c>
    </row>
    <row r="136" spans="1:10" ht="18.75" customHeight="1">
      <c r="A136" s="867">
        <v>92</v>
      </c>
      <c r="B136" s="863" t="s">
        <v>2215</v>
      </c>
      <c r="C136" s="849">
        <v>1927</v>
      </c>
      <c r="D136" s="863" t="s">
        <v>2104</v>
      </c>
      <c r="E136" s="862">
        <v>270000</v>
      </c>
      <c r="F136" s="851"/>
      <c r="G136" s="862"/>
      <c r="H136" s="862">
        <v>270000</v>
      </c>
      <c r="I136" s="852"/>
      <c r="J136" s="853" t="s">
        <v>825</v>
      </c>
    </row>
    <row r="137" spans="1:10" ht="18.75" customHeight="1">
      <c r="A137" s="867">
        <v>93</v>
      </c>
      <c r="B137" s="863" t="s">
        <v>2216</v>
      </c>
      <c r="C137" s="849">
        <v>1928</v>
      </c>
      <c r="D137" s="863" t="s">
        <v>2217</v>
      </c>
      <c r="E137" s="862">
        <v>270000</v>
      </c>
      <c r="F137" s="851"/>
      <c r="G137" s="862"/>
      <c r="H137" s="862">
        <v>270000</v>
      </c>
      <c r="I137" s="852"/>
      <c r="J137" s="853" t="s">
        <v>825</v>
      </c>
    </row>
    <row r="138" spans="1:10" ht="18.75" customHeight="1">
      <c r="A138" s="867">
        <v>94</v>
      </c>
      <c r="B138" s="848" t="s">
        <v>2218</v>
      </c>
      <c r="C138" s="849">
        <v>1932</v>
      </c>
      <c r="D138" s="863" t="s">
        <v>2121</v>
      </c>
      <c r="E138" s="862">
        <v>270000</v>
      </c>
      <c r="F138" s="851"/>
      <c r="G138" s="862"/>
      <c r="H138" s="862">
        <v>270000</v>
      </c>
      <c r="I138" s="852"/>
      <c r="J138" s="853" t="s">
        <v>825</v>
      </c>
    </row>
    <row r="139" spans="1:10" ht="18.75" customHeight="1">
      <c r="A139" s="867">
        <v>95</v>
      </c>
      <c r="B139" s="863" t="s">
        <v>2219</v>
      </c>
      <c r="C139" s="849">
        <v>1932</v>
      </c>
      <c r="D139" s="848" t="s">
        <v>2095</v>
      </c>
      <c r="E139" s="862">
        <v>270000</v>
      </c>
      <c r="F139" s="851"/>
      <c r="G139" s="862"/>
      <c r="H139" s="862">
        <v>270000</v>
      </c>
      <c r="I139" s="852"/>
      <c r="J139" s="853" t="s">
        <v>825</v>
      </c>
    </row>
    <row r="140" spans="1:10" ht="18.75" customHeight="1">
      <c r="A140" s="867">
        <v>96</v>
      </c>
      <c r="B140" s="863" t="s">
        <v>2222</v>
      </c>
      <c r="C140" s="849">
        <v>1930</v>
      </c>
      <c r="D140" s="863" t="s">
        <v>2104</v>
      </c>
      <c r="E140" s="862">
        <v>270000</v>
      </c>
      <c r="F140" s="851"/>
      <c r="G140" s="862"/>
      <c r="H140" s="862">
        <v>270000</v>
      </c>
      <c r="I140" s="852"/>
      <c r="J140" s="853" t="s">
        <v>825</v>
      </c>
    </row>
    <row r="141" spans="1:10" ht="18.75" customHeight="1">
      <c r="A141" s="867">
        <v>97</v>
      </c>
      <c r="B141" s="863" t="s">
        <v>2137</v>
      </c>
      <c r="C141" s="849">
        <v>1935</v>
      </c>
      <c r="D141" s="863" t="s">
        <v>2116</v>
      </c>
      <c r="E141" s="862">
        <v>270000</v>
      </c>
      <c r="F141" s="851"/>
      <c r="G141" s="862"/>
      <c r="H141" s="862">
        <v>270000</v>
      </c>
      <c r="I141" s="852"/>
      <c r="J141" s="853" t="s">
        <v>825</v>
      </c>
    </row>
    <row r="142" spans="1:10" ht="18.75" customHeight="1">
      <c r="A142" s="867">
        <v>98</v>
      </c>
      <c r="B142" s="863" t="s">
        <v>222</v>
      </c>
      <c r="C142" s="849">
        <v>1935</v>
      </c>
      <c r="D142" s="863" t="s">
        <v>2101</v>
      </c>
      <c r="E142" s="862">
        <v>270000</v>
      </c>
      <c r="F142" s="851"/>
      <c r="G142" s="862"/>
      <c r="H142" s="862">
        <v>270000</v>
      </c>
      <c r="I142" s="852"/>
      <c r="J142" s="853" t="s">
        <v>825</v>
      </c>
    </row>
    <row r="143" spans="1:10" ht="18.75" customHeight="1">
      <c r="A143" s="867">
        <v>99</v>
      </c>
      <c r="B143" s="863" t="s">
        <v>2003</v>
      </c>
      <c r="C143" s="849">
        <v>1936</v>
      </c>
      <c r="D143" s="863" t="s">
        <v>2101</v>
      </c>
      <c r="E143" s="862">
        <v>270000</v>
      </c>
      <c r="F143" s="851"/>
      <c r="G143" s="862"/>
      <c r="H143" s="862">
        <f>SUM(E143:G143)</f>
        <v>270000</v>
      </c>
      <c r="I143" s="852"/>
      <c r="J143" s="853" t="s">
        <v>825</v>
      </c>
    </row>
    <row r="144" spans="1:10" ht="18.75" customHeight="1">
      <c r="A144" s="867">
        <v>100</v>
      </c>
      <c r="B144" s="863" t="s">
        <v>2159</v>
      </c>
      <c r="C144" s="849">
        <v>1930</v>
      </c>
      <c r="D144" s="863" t="s">
        <v>2088</v>
      </c>
      <c r="E144" s="862">
        <v>270000</v>
      </c>
      <c r="F144" s="851"/>
      <c r="G144" s="862"/>
      <c r="H144" s="850">
        <f>SUM(E144:G144)</f>
        <v>270000</v>
      </c>
      <c r="I144" s="852"/>
      <c r="J144" s="853" t="s">
        <v>825</v>
      </c>
    </row>
    <row r="145" spans="1:10" ht="18.75" customHeight="1">
      <c r="A145" s="867">
        <v>101</v>
      </c>
      <c r="B145" s="848" t="s">
        <v>2154</v>
      </c>
      <c r="C145" s="849">
        <v>1920</v>
      </c>
      <c r="D145" s="848" t="s">
        <v>2088</v>
      </c>
      <c r="E145" s="862">
        <v>270000</v>
      </c>
      <c r="F145" s="851"/>
      <c r="G145" s="862"/>
      <c r="H145" s="850">
        <f>SUM(E145:G145)</f>
        <v>270000</v>
      </c>
      <c r="I145" s="852"/>
      <c r="J145" s="853" t="s">
        <v>825</v>
      </c>
    </row>
    <row r="146" spans="1:10" ht="18.75" customHeight="1">
      <c r="A146" s="867">
        <v>102</v>
      </c>
      <c r="B146" s="863" t="s">
        <v>405</v>
      </c>
      <c r="C146" s="849">
        <v>1925</v>
      </c>
      <c r="D146" s="863" t="s">
        <v>2095</v>
      </c>
      <c r="E146" s="862">
        <v>270000</v>
      </c>
      <c r="F146" s="851"/>
      <c r="G146" s="862"/>
      <c r="H146" s="850">
        <f aca="true" t="shared" si="2" ref="H146:H153">SUM(E146:G146)</f>
        <v>270000</v>
      </c>
      <c r="I146" s="852"/>
      <c r="J146" s="853" t="s">
        <v>825</v>
      </c>
    </row>
    <row r="147" spans="1:10" ht="18.75" customHeight="1">
      <c r="A147" s="867">
        <v>103</v>
      </c>
      <c r="B147" s="863" t="s">
        <v>2147</v>
      </c>
      <c r="C147" s="849">
        <v>1928</v>
      </c>
      <c r="D147" s="863" t="s">
        <v>2082</v>
      </c>
      <c r="E147" s="862">
        <v>270000</v>
      </c>
      <c r="F147" s="851"/>
      <c r="G147" s="862"/>
      <c r="H147" s="850">
        <f t="shared" si="2"/>
        <v>270000</v>
      </c>
      <c r="I147" s="852"/>
      <c r="J147" s="853" t="s">
        <v>825</v>
      </c>
    </row>
    <row r="148" spans="1:10" ht="18.75" customHeight="1">
      <c r="A148" s="867">
        <v>104</v>
      </c>
      <c r="B148" s="863" t="s">
        <v>2145</v>
      </c>
      <c r="C148" s="849">
        <v>1930</v>
      </c>
      <c r="D148" s="863" t="s">
        <v>2082</v>
      </c>
      <c r="E148" s="862">
        <v>270000</v>
      </c>
      <c r="F148" s="851"/>
      <c r="G148" s="862"/>
      <c r="H148" s="850">
        <f t="shared" si="2"/>
        <v>270000</v>
      </c>
      <c r="I148" s="852"/>
      <c r="J148" s="853" t="s">
        <v>825</v>
      </c>
    </row>
    <row r="149" spans="1:10" ht="18.75" customHeight="1">
      <c r="A149" s="867">
        <v>105</v>
      </c>
      <c r="B149" s="953" t="s">
        <v>164</v>
      </c>
      <c r="C149" s="730">
        <v>1920</v>
      </c>
      <c r="D149" s="953" t="s">
        <v>2082</v>
      </c>
      <c r="E149" s="954">
        <v>0</v>
      </c>
      <c r="F149" s="697"/>
      <c r="G149" s="954"/>
      <c r="H149" s="816">
        <f t="shared" si="2"/>
        <v>0</v>
      </c>
      <c r="I149" s="852"/>
      <c r="J149" s="853" t="s">
        <v>1117</v>
      </c>
    </row>
    <row r="150" spans="1:10" ht="18.75" customHeight="1">
      <c r="A150" s="867">
        <v>106</v>
      </c>
      <c r="B150" s="848" t="s">
        <v>2136</v>
      </c>
      <c r="C150" s="849">
        <v>1925</v>
      </c>
      <c r="D150" s="848" t="s">
        <v>2082</v>
      </c>
      <c r="E150" s="862">
        <v>270000</v>
      </c>
      <c r="F150" s="851"/>
      <c r="G150" s="862"/>
      <c r="H150" s="850">
        <f t="shared" si="2"/>
        <v>270000</v>
      </c>
      <c r="I150" s="852"/>
      <c r="J150" s="853" t="s">
        <v>825</v>
      </c>
    </row>
    <row r="151" spans="1:12" ht="18.75" customHeight="1">
      <c r="A151" s="867">
        <v>107</v>
      </c>
      <c r="B151" s="848" t="s">
        <v>2131</v>
      </c>
      <c r="C151" s="849">
        <v>1927</v>
      </c>
      <c r="D151" s="848" t="s">
        <v>2082</v>
      </c>
      <c r="E151" s="862">
        <v>270000</v>
      </c>
      <c r="F151" s="851"/>
      <c r="G151" s="862"/>
      <c r="H151" s="850">
        <f t="shared" si="2"/>
        <v>270000</v>
      </c>
      <c r="I151" s="852"/>
      <c r="J151" s="853" t="s">
        <v>825</v>
      </c>
      <c r="L151" s="832" t="s">
        <v>1101</v>
      </c>
    </row>
    <row r="152" spans="1:10" ht="18.75" customHeight="1">
      <c r="A152" s="867">
        <v>108</v>
      </c>
      <c r="B152" s="863" t="s">
        <v>1379</v>
      </c>
      <c r="C152" s="876">
        <v>1936</v>
      </c>
      <c r="D152" s="878" t="s">
        <v>418</v>
      </c>
      <c r="E152" s="862">
        <v>270000</v>
      </c>
      <c r="F152" s="851"/>
      <c r="G152" s="862"/>
      <c r="H152" s="850">
        <f t="shared" si="2"/>
        <v>270000</v>
      </c>
      <c r="I152" s="852"/>
      <c r="J152" s="853" t="s">
        <v>825</v>
      </c>
    </row>
    <row r="153" spans="1:10" ht="18.75" customHeight="1">
      <c r="A153" s="867">
        <v>109</v>
      </c>
      <c r="B153" s="863" t="s">
        <v>2148</v>
      </c>
      <c r="C153" s="849">
        <v>1928</v>
      </c>
      <c r="D153" s="879" t="s">
        <v>2082</v>
      </c>
      <c r="E153" s="862">
        <v>270000</v>
      </c>
      <c r="F153" s="851"/>
      <c r="G153" s="862"/>
      <c r="H153" s="850">
        <f t="shared" si="2"/>
        <v>270000</v>
      </c>
      <c r="I153" s="852"/>
      <c r="J153" s="853" t="s">
        <v>825</v>
      </c>
    </row>
    <row r="154" spans="1:10" ht="18.75" customHeight="1">
      <c r="A154" s="867">
        <v>110</v>
      </c>
      <c r="B154" s="863" t="s">
        <v>311</v>
      </c>
      <c r="C154" s="849">
        <v>1936</v>
      </c>
      <c r="D154" s="879" t="s">
        <v>2089</v>
      </c>
      <c r="E154" s="862">
        <v>270000</v>
      </c>
      <c r="F154" s="851"/>
      <c r="G154" s="862"/>
      <c r="H154" s="850">
        <f>E154+G154</f>
        <v>270000</v>
      </c>
      <c r="I154" s="852"/>
      <c r="J154" s="853" t="s">
        <v>825</v>
      </c>
    </row>
    <row r="155" spans="1:10" ht="18.75" customHeight="1">
      <c r="A155" s="867">
        <v>111</v>
      </c>
      <c r="B155" s="863" t="s">
        <v>2484</v>
      </c>
      <c r="C155" s="863">
        <v>1936</v>
      </c>
      <c r="D155" s="863" t="s">
        <v>2163</v>
      </c>
      <c r="E155" s="862">
        <v>270000</v>
      </c>
      <c r="F155" s="851"/>
      <c r="G155" s="862"/>
      <c r="H155" s="850">
        <f>E155+G155</f>
        <v>270000</v>
      </c>
      <c r="I155" s="852"/>
      <c r="J155" s="853"/>
    </row>
    <row r="156" spans="1:10" ht="18.75" customHeight="1">
      <c r="A156" s="867">
        <v>112</v>
      </c>
      <c r="B156" s="863" t="s">
        <v>1673</v>
      </c>
      <c r="C156" s="863">
        <v>1937</v>
      </c>
      <c r="D156" s="863" t="s">
        <v>2082</v>
      </c>
      <c r="E156" s="862">
        <v>270000</v>
      </c>
      <c r="G156" s="832"/>
      <c r="H156" s="880">
        <f aca="true" t="shared" si="3" ref="H156:H170">G156+E156</f>
        <v>270000</v>
      </c>
      <c r="I156" s="852"/>
      <c r="J156" s="853" t="s">
        <v>825</v>
      </c>
    </row>
    <row r="157" spans="1:10" ht="18.75" customHeight="1">
      <c r="A157" s="867">
        <v>113</v>
      </c>
      <c r="B157" s="863" t="s">
        <v>76</v>
      </c>
      <c r="C157" s="863">
        <v>1937</v>
      </c>
      <c r="D157" s="863" t="s">
        <v>2088</v>
      </c>
      <c r="E157" s="862">
        <v>270000</v>
      </c>
      <c r="F157" s="862"/>
      <c r="G157" s="862"/>
      <c r="H157" s="862">
        <f t="shared" si="3"/>
        <v>270000</v>
      </c>
      <c r="I157" s="852"/>
      <c r="J157" s="853"/>
    </row>
    <row r="158" spans="1:10" ht="18.75" customHeight="1">
      <c r="A158" s="867">
        <v>114</v>
      </c>
      <c r="B158" s="863" t="s">
        <v>619</v>
      </c>
      <c r="C158" s="863">
        <v>1937</v>
      </c>
      <c r="D158" s="863" t="s">
        <v>163</v>
      </c>
      <c r="E158" s="862">
        <v>270000</v>
      </c>
      <c r="F158" s="862"/>
      <c r="G158" s="862"/>
      <c r="H158" s="862">
        <f t="shared" si="3"/>
        <v>270000</v>
      </c>
      <c r="I158" s="852"/>
      <c r="J158" s="853"/>
    </row>
    <row r="159" spans="1:10" ht="18.75" customHeight="1">
      <c r="A159" s="867">
        <v>115</v>
      </c>
      <c r="B159" s="881" t="s">
        <v>2026</v>
      </c>
      <c r="C159" s="881">
        <v>1937</v>
      </c>
      <c r="D159" s="863" t="s">
        <v>2088</v>
      </c>
      <c r="E159" s="862">
        <v>270000</v>
      </c>
      <c r="F159" s="862"/>
      <c r="G159" s="862"/>
      <c r="H159" s="862">
        <f t="shared" si="3"/>
        <v>270000</v>
      </c>
      <c r="I159" s="852"/>
      <c r="J159" s="853"/>
    </row>
    <row r="160" spans="1:10" ht="18.75" customHeight="1">
      <c r="A160" s="867">
        <v>116</v>
      </c>
      <c r="B160" s="882" t="s">
        <v>845</v>
      </c>
      <c r="C160" s="881">
        <v>1937</v>
      </c>
      <c r="D160" s="863" t="s">
        <v>2088</v>
      </c>
      <c r="E160" s="862">
        <v>270000</v>
      </c>
      <c r="F160" s="881"/>
      <c r="G160" s="883"/>
      <c r="H160" s="884">
        <f t="shared" si="3"/>
        <v>270000</v>
      </c>
      <c r="I160" s="852"/>
      <c r="J160" s="853" t="s">
        <v>1882</v>
      </c>
    </row>
    <row r="161" spans="1:10" ht="18.75" customHeight="1">
      <c r="A161" s="867">
        <v>117</v>
      </c>
      <c r="B161" s="863" t="s">
        <v>2372</v>
      </c>
      <c r="C161" s="863">
        <v>1936</v>
      </c>
      <c r="D161" s="863" t="s">
        <v>2101</v>
      </c>
      <c r="E161" s="862">
        <v>270000</v>
      </c>
      <c r="G161" s="883"/>
      <c r="H161" s="880">
        <f t="shared" si="3"/>
        <v>270000</v>
      </c>
      <c r="I161" s="852"/>
      <c r="J161" s="853" t="s">
        <v>825</v>
      </c>
    </row>
    <row r="162" spans="1:10" ht="18.75" customHeight="1">
      <c r="A162" s="867">
        <v>118</v>
      </c>
      <c r="B162" s="863" t="s">
        <v>444</v>
      </c>
      <c r="C162" s="863">
        <v>1937</v>
      </c>
      <c r="D162" s="863" t="s">
        <v>2101</v>
      </c>
      <c r="E162" s="862">
        <v>270000</v>
      </c>
      <c r="F162" s="851"/>
      <c r="G162" s="885"/>
      <c r="H162" s="862">
        <f t="shared" si="3"/>
        <v>270000</v>
      </c>
      <c r="I162" s="852"/>
      <c r="J162" s="853"/>
    </row>
    <row r="163" spans="1:10" ht="18.75" customHeight="1">
      <c r="A163" s="867">
        <v>119</v>
      </c>
      <c r="B163" s="863" t="s">
        <v>445</v>
      </c>
      <c r="C163" s="863">
        <v>1937</v>
      </c>
      <c r="D163" s="863" t="s">
        <v>2089</v>
      </c>
      <c r="E163" s="862">
        <v>270000</v>
      </c>
      <c r="F163" s="851"/>
      <c r="G163" s="885"/>
      <c r="H163" s="862">
        <f>G163+E163</f>
        <v>270000</v>
      </c>
      <c r="I163" s="852"/>
      <c r="J163" s="853"/>
    </row>
    <row r="164" spans="1:10" ht="18.75" customHeight="1">
      <c r="A164" s="867">
        <v>120</v>
      </c>
      <c r="B164" s="882" t="s">
        <v>1816</v>
      </c>
      <c r="C164" s="881">
        <v>1937</v>
      </c>
      <c r="D164" s="863" t="s">
        <v>2121</v>
      </c>
      <c r="E164" s="862">
        <v>270000</v>
      </c>
      <c r="F164" s="851"/>
      <c r="G164" s="885"/>
      <c r="H164" s="862">
        <f>G164+E164</f>
        <v>270000</v>
      </c>
      <c r="I164" s="852"/>
      <c r="J164" s="853"/>
    </row>
    <row r="165" spans="1:10" ht="18.75" customHeight="1">
      <c r="A165" s="867">
        <v>121</v>
      </c>
      <c r="B165" s="863" t="s">
        <v>2275</v>
      </c>
      <c r="C165" s="863">
        <v>1937</v>
      </c>
      <c r="D165" s="863" t="s">
        <v>2104</v>
      </c>
      <c r="E165" s="862">
        <v>270000</v>
      </c>
      <c r="F165" s="851"/>
      <c r="G165" s="885"/>
      <c r="H165" s="862">
        <f>G165+E165</f>
        <v>270000</v>
      </c>
      <c r="I165" s="852"/>
      <c r="J165" s="853"/>
    </row>
    <row r="166" spans="1:10" ht="18.75" customHeight="1">
      <c r="A166" s="867">
        <v>122</v>
      </c>
      <c r="B166" s="882" t="s">
        <v>2125</v>
      </c>
      <c r="C166" s="881">
        <v>1937</v>
      </c>
      <c r="D166" s="863" t="s">
        <v>2121</v>
      </c>
      <c r="E166" s="862">
        <v>270000</v>
      </c>
      <c r="F166" s="851"/>
      <c r="G166" s="885"/>
      <c r="H166" s="862">
        <f>G166+E166</f>
        <v>270000</v>
      </c>
      <c r="I166" s="852"/>
      <c r="J166" s="853"/>
    </row>
    <row r="167" spans="1:10" ht="18.75" customHeight="1">
      <c r="A167" s="867">
        <v>123</v>
      </c>
      <c r="B167" s="953" t="s">
        <v>1738</v>
      </c>
      <c r="C167" s="730">
        <v>1937</v>
      </c>
      <c r="D167" s="953" t="s">
        <v>2163</v>
      </c>
      <c r="E167" s="816">
        <v>270000</v>
      </c>
      <c r="F167" s="697">
        <v>1</v>
      </c>
      <c r="G167" s="816">
        <v>270000</v>
      </c>
      <c r="H167" s="816">
        <f>E167+G167</f>
        <v>540000</v>
      </c>
      <c r="I167" s="852"/>
      <c r="J167" s="853"/>
    </row>
    <row r="168" spans="1:10" ht="18.75" customHeight="1">
      <c r="A168" s="867">
        <v>124</v>
      </c>
      <c r="B168" s="815" t="s">
        <v>1739</v>
      </c>
      <c r="C168" s="692">
        <v>1937</v>
      </c>
      <c r="D168" s="815" t="s">
        <v>2121</v>
      </c>
      <c r="E168" s="816">
        <v>270000</v>
      </c>
      <c r="F168" s="697">
        <v>2</v>
      </c>
      <c r="G168" s="816">
        <v>540000</v>
      </c>
      <c r="H168" s="816">
        <f>E168+G168</f>
        <v>810000</v>
      </c>
      <c r="I168" s="852"/>
      <c r="J168" s="853"/>
    </row>
    <row r="169" spans="1:10" ht="18.75" customHeight="1">
      <c r="A169" s="867">
        <v>125</v>
      </c>
      <c r="B169" s="815" t="s">
        <v>1740</v>
      </c>
      <c r="C169" s="692">
        <v>1937</v>
      </c>
      <c r="D169" s="815" t="s">
        <v>2092</v>
      </c>
      <c r="E169" s="816">
        <v>270000</v>
      </c>
      <c r="F169" s="697">
        <v>5</v>
      </c>
      <c r="G169" s="816">
        <v>1350000</v>
      </c>
      <c r="H169" s="816">
        <f>E169+G169</f>
        <v>1620000</v>
      </c>
      <c r="I169" s="852"/>
      <c r="J169" s="853"/>
    </row>
    <row r="170" spans="1:10" ht="18.75" customHeight="1">
      <c r="A170" s="886"/>
      <c r="B170" s="1522" t="s">
        <v>2519</v>
      </c>
      <c r="C170" s="1523"/>
      <c r="D170" s="1524"/>
      <c r="E170" s="887">
        <f>SUM(E45:E169)</f>
        <v>32940000</v>
      </c>
      <c r="F170" s="888"/>
      <c r="G170" s="889">
        <f>SUM(G161:G169)</f>
        <v>2160000</v>
      </c>
      <c r="H170" s="887">
        <f t="shared" si="3"/>
        <v>35100000</v>
      </c>
      <c r="I170" s="840"/>
      <c r="J170" s="842"/>
    </row>
    <row r="171" spans="1:10" ht="18.75" customHeight="1">
      <c r="A171" s="843">
        <v>7</v>
      </c>
      <c r="B171" s="1525" t="s">
        <v>63</v>
      </c>
      <c r="C171" s="1526"/>
      <c r="D171" s="1526"/>
      <c r="E171" s="1526"/>
      <c r="F171" s="845"/>
      <c r="G171" s="844"/>
      <c r="H171" s="844"/>
      <c r="I171" s="845"/>
      <c r="J171" s="846"/>
    </row>
    <row r="172" spans="1:10" ht="18.75" customHeight="1">
      <c r="A172" s="847">
        <v>1</v>
      </c>
      <c r="B172" s="863" t="s">
        <v>2224</v>
      </c>
      <c r="C172" s="849">
        <v>1993</v>
      </c>
      <c r="D172" s="863" t="s">
        <v>2121</v>
      </c>
      <c r="E172" s="850">
        <v>405000</v>
      </c>
      <c r="F172" s="852"/>
      <c r="G172" s="853" t="s">
        <v>1101</v>
      </c>
      <c r="H172" s="850">
        <f>E172</f>
        <v>405000</v>
      </c>
      <c r="I172" s="861"/>
      <c r="J172" s="842"/>
    </row>
    <row r="173" spans="1:10" ht="18.75" customHeight="1">
      <c r="A173" s="847">
        <v>2</v>
      </c>
      <c r="B173" s="863" t="s">
        <v>2226</v>
      </c>
      <c r="C173" s="849">
        <v>1972</v>
      </c>
      <c r="D173" s="863" t="s">
        <v>2088</v>
      </c>
      <c r="E173" s="850">
        <v>405000</v>
      </c>
      <c r="F173" s="852"/>
      <c r="G173" s="853"/>
      <c r="H173" s="850">
        <f aca="true" t="shared" si="4" ref="H173:H181">E173+G173</f>
        <v>405000</v>
      </c>
      <c r="I173" s="861"/>
      <c r="J173" s="842"/>
    </row>
    <row r="174" spans="1:10" ht="18.75" customHeight="1">
      <c r="A174" s="847">
        <v>3</v>
      </c>
      <c r="B174" s="863" t="s">
        <v>2227</v>
      </c>
      <c r="C174" s="849">
        <v>1985</v>
      </c>
      <c r="D174" s="863" t="s">
        <v>2082</v>
      </c>
      <c r="E174" s="850">
        <v>405000</v>
      </c>
      <c r="F174" s="852"/>
      <c r="G174" s="853"/>
      <c r="H174" s="850">
        <f t="shared" si="4"/>
        <v>405000</v>
      </c>
      <c r="I174" s="861"/>
      <c r="J174" s="842"/>
    </row>
    <row r="175" spans="1:10" ht="18.75" customHeight="1">
      <c r="A175" s="847">
        <v>4</v>
      </c>
      <c r="B175" s="863" t="s">
        <v>2228</v>
      </c>
      <c r="C175" s="849">
        <v>1969</v>
      </c>
      <c r="D175" s="863" t="s">
        <v>2089</v>
      </c>
      <c r="E175" s="850">
        <v>405000</v>
      </c>
      <c r="F175" s="852"/>
      <c r="G175" s="853"/>
      <c r="H175" s="850">
        <f t="shared" si="4"/>
        <v>405000</v>
      </c>
      <c r="I175" s="861"/>
      <c r="J175" s="842"/>
    </row>
    <row r="176" spans="1:10" ht="18.75" customHeight="1">
      <c r="A176" s="847">
        <v>5</v>
      </c>
      <c r="B176" s="863" t="s">
        <v>2239</v>
      </c>
      <c r="C176" s="849">
        <v>1960</v>
      </c>
      <c r="D176" s="863" t="s">
        <v>2095</v>
      </c>
      <c r="E176" s="850">
        <v>405000</v>
      </c>
      <c r="F176" s="852"/>
      <c r="G176" s="853"/>
      <c r="H176" s="850">
        <f t="shared" si="4"/>
        <v>405000</v>
      </c>
      <c r="I176" s="861"/>
      <c r="J176" s="842"/>
    </row>
    <row r="177" spans="1:10" ht="18.75" customHeight="1">
      <c r="A177" s="847">
        <v>6</v>
      </c>
      <c r="B177" s="863" t="s">
        <v>2241</v>
      </c>
      <c r="C177" s="849">
        <v>1969</v>
      </c>
      <c r="D177" s="863" t="s">
        <v>2088</v>
      </c>
      <c r="E177" s="850">
        <v>405000</v>
      </c>
      <c r="F177" s="852"/>
      <c r="G177" s="862"/>
      <c r="H177" s="850">
        <f t="shared" si="4"/>
        <v>405000</v>
      </c>
      <c r="I177" s="861"/>
      <c r="J177" s="842"/>
    </row>
    <row r="178" spans="1:10" ht="18.75" customHeight="1">
      <c r="A178" s="847">
        <v>7</v>
      </c>
      <c r="B178" s="863" t="s">
        <v>2242</v>
      </c>
      <c r="C178" s="849">
        <v>1992</v>
      </c>
      <c r="D178" s="863" t="s">
        <v>2101</v>
      </c>
      <c r="E178" s="850">
        <v>405000</v>
      </c>
      <c r="F178" s="852"/>
      <c r="G178" s="862"/>
      <c r="H178" s="850">
        <f t="shared" si="4"/>
        <v>405000</v>
      </c>
      <c r="I178" s="861"/>
      <c r="J178" s="842"/>
    </row>
    <row r="179" spans="1:10" ht="18.75" customHeight="1">
      <c r="A179" s="847">
        <v>8</v>
      </c>
      <c r="B179" s="863" t="s">
        <v>1463</v>
      </c>
      <c r="C179" s="849">
        <v>1957</v>
      </c>
      <c r="D179" s="863" t="s">
        <v>2082</v>
      </c>
      <c r="E179" s="850">
        <v>405000</v>
      </c>
      <c r="F179" s="852"/>
      <c r="G179" s="853"/>
      <c r="H179" s="850">
        <f t="shared" si="4"/>
        <v>405000</v>
      </c>
      <c r="I179" s="861"/>
      <c r="J179" s="842"/>
    </row>
    <row r="180" spans="1:10" ht="18.75" customHeight="1">
      <c r="A180" s="847">
        <v>9</v>
      </c>
      <c r="B180" s="863" t="s">
        <v>1473</v>
      </c>
      <c r="C180" s="849">
        <v>1968</v>
      </c>
      <c r="D180" s="863" t="s">
        <v>2121</v>
      </c>
      <c r="E180" s="850">
        <v>405000</v>
      </c>
      <c r="F180" s="852"/>
      <c r="G180" s="853"/>
      <c r="H180" s="850">
        <f t="shared" si="4"/>
        <v>405000</v>
      </c>
      <c r="I180" s="861"/>
      <c r="J180" s="842"/>
    </row>
    <row r="181" spans="1:10" ht="18.75" customHeight="1">
      <c r="A181" s="847">
        <v>10</v>
      </c>
      <c r="B181" s="863" t="s">
        <v>1472</v>
      </c>
      <c r="C181" s="849">
        <v>1967</v>
      </c>
      <c r="D181" s="863" t="s">
        <v>2095</v>
      </c>
      <c r="E181" s="850">
        <v>405000</v>
      </c>
      <c r="F181" s="852"/>
      <c r="G181" s="853"/>
      <c r="H181" s="850">
        <f t="shared" si="4"/>
        <v>405000</v>
      </c>
      <c r="I181" s="861"/>
      <c r="J181" s="842"/>
    </row>
    <row r="182" spans="1:10" ht="18.75" customHeight="1">
      <c r="A182" s="847">
        <v>11</v>
      </c>
      <c r="B182" s="848" t="s">
        <v>2244</v>
      </c>
      <c r="C182" s="849">
        <v>1967</v>
      </c>
      <c r="D182" s="848" t="s">
        <v>2095</v>
      </c>
      <c r="E182" s="850">
        <v>405000</v>
      </c>
      <c r="F182" s="852"/>
      <c r="G182" s="853"/>
      <c r="H182" s="850">
        <v>405000</v>
      </c>
      <c r="I182" s="861"/>
      <c r="J182" s="853" t="s">
        <v>825</v>
      </c>
    </row>
    <row r="183" spans="1:10" ht="18.75" customHeight="1">
      <c r="A183" s="847">
        <v>12</v>
      </c>
      <c r="B183" s="848" t="s">
        <v>344</v>
      </c>
      <c r="C183" s="849">
        <v>1982</v>
      </c>
      <c r="D183" s="848" t="s">
        <v>2095</v>
      </c>
      <c r="E183" s="850">
        <v>405000</v>
      </c>
      <c r="F183" s="852"/>
      <c r="G183" s="853"/>
      <c r="H183" s="850">
        <v>405000</v>
      </c>
      <c r="I183" s="861"/>
      <c r="J183" s="853" t="s">
        <v>825</v>
      </c>
    </row>
    <row r="184" spans="1:10" ht="18.75" customHeight="1">
      <c r="A184" s="847">
        <v>13</v>
      </c>
      <c r="B184" s="848" t="s">
        <v>2245</v>
      </c>
      <c r="C184" s="849">
        <v>1978</v>
      </c>
      <c r="D184" s="848" t="s">
        <v>2095</v>
      </c>
      <c r="E184" s="850">
        <v>405000</v>
      </c>
      <c r="F184" s="852"/>
      <c r="G184" s="853"/>
      <c r="H184" s="850">
        <v>405000</v>
      </c>
      <c r="I184" s="861"/>
      <c r="J184" s="853" t="s">
        <v>825</v>
      </c>
    </row>
    <row r="185" spans="1:10" ht="18.75" customHeight="1">
      <c r="A185" s="847">
        <v>14</v>
      </c>
      <c r="B185" s="863" t="s">
        <v>2246</v>
      </c>
      <c r="C185" s="849">
        <v>1972</v>
      </c>
      <c r="D185" s="863" t="s">
        <v>2082</v>
      </c>
      <c r="E185" s="850">
        <v>405000</v>
      </c>
      <c r="F185" s="852"/>
      <c r="G185" s="853"/>
      <c r="H185" s="850">
        <v>405000</v>
      </c>
      <c r="I185" s="861"/>
      <c r="J185" s="853" t="s">
        <v>825</v>
      </c>
    </row>
    <row r="186" spans="1:10" ht="18.75" customHeight="1">
      <c r="A186" s="847">
        <v>15</v>
      </c>
      <c r="B186" s="863" t="s">
        <v>2247</v>
      </c>
      <c r="C186" s="849">
        <v>1960</v>
      </c>
      <c r="D186" s="863" t="s">
        <v>2248</v>
      </c>
      <c r="E186" s="850">
        <v>405000</v>
      </c>
      <c r="F186" s="852"/>
      <c r="G186" s="853"/>
      <c r="H186" s="850">
        <v>405000</v>
      </c>
      <c r="I186" s="861"/>
      <c r="J186" s="853" t="s">
        <v>825</v>
      </c>
    </row>
    <row r="187" spans="1:10" ht="18.75" customHeight="1">
      <c r="A187" s="847">
        <v>16</v>
      </c>
      <c r="B187" s="863" t="s">
        <v>420</v>
      </c>
      <c r="C187" s="849">
        <v>1962</v>
      </c>
      <c r="D187" s="863" t="s">
        <v>2249</v>
      </c>
      <c r="E187" s="850">
        <v>405000</v>
      </c>
      <c r="F187" s="852"/>
      <c r="G187" s="853"/>
      <c r="H187" s="850">
        <v>405000</v>
      </c>
      <c r="I187" s="861"/>
      <c r="J187" s="853" t="s">
        <v>825</v>
      </c>
    </row>
    <row r="188" spans="1:10" ht="18.75" customHeight="1">
      <c r="A188" s="847">
        <v>17</v>
      </c>
      <c r="B188" s="863" t="s">
        <v>2250</v>
      </c>
      <c r="C188" s="849">
        <v>1970</v>
      </c>
      <c r="D188" s="863" t="s">
        <v>2082</v>
      </c>
      <c r="E188" s="850">
        <v>405000</v>
      </c>
      <c r="F188" s="852"/>
      <c r="G188" s="853"/>
      <c r="H188" s="850">
        <v>405000</v>
      </c>
      <c r="I188" s="861"/>
      <c r="J188" s="853" t="s">
        <v>825</v>
      </c>
    </row>
    <row r="189" spans="1:10" ht="18.75" customHeight="1">
      <c r="A189" s="847">
        <v>18</v>
      </c>
      <c r="B189" s="863" t="s">
        <v>345</v>
      </c>
      <c r="C189" s="849">
        <v>1962</v>
      </c>
      <c r="D189" s="863" t="s">
        <v>2248</v>
      </c>
      <c r="E189" s="850">
        <v>405000</v>
      </c>
      <c r="F189" s="852"/>
      <c r="G189" s="853"/>
      <c r="H189" s="850">
        <v>405000</v>
      </c>
      <c r="I189" s="861"/>
      <c r="J189" s="853" t="s">
        <v>825</v>
      </c>
    </row>
    <row r="190" spans="1:10" ht="18.75" customHeight="1">
      <c r="A190" s="847">
        <v>19</v>
      </c>
      <c r="B190" s="863" t="s">
        <v>2252</v>
      </c>
      <c r="C190" s="849">
        <v>1968</v>
      </c>
      <c r="D190" s="863" t="s">
        <v>2121</v>
      </c>
      <c r="E190" s="850">
        <v>405000</v>
      </c>
      <c r="F190" s="852"/>
      <c r="G190" s="853"/>
      <c r="H190" s="850">
        <v>405000</v>
      </c>
      <c r="I190" s="861"/>
      <c r="J190" s="853" t="s">
        <v>825</v>
      </c>
    </row>
    <row r="191" spans="1:10" ht="18.75" customHeight="1">
      <c r="A191" s="847">
        <v>20</v>
      </c>
      <c r="B191" s="863" t="s">
        <v>2253</v>
      </c>
      <c r="C191" s="849">
        <v>1959</v>
      </c>
      <c r="D191" s="863" t="s">
        <v>1475</v>
      </c>
      <c r="E191" s="850">
        <v>405000</v>
      </c>
      <c r="F191" s="852"/>
      <c r="G191" s="853"/>
      <c r="H191" s="850">
        <v>405000</v>
      </c>
      <c r="I191" s="861"/>
      <c r="J191" s="853" t="s">
        <v>825</v>
      </c>
    </row>
    <row r="192" spans="1:10" ht="18.75" customHeight="1">
      <c r="A192" s="847">
        <v>21</v>
      </c>
      <c r="B192" s="863" t="s">
        <v>2254</v>
      </c>
      <c r="C192" s="849">
        <v>1974</v>
      </c>
      <c r="D192" s="863" t="s">
        <v>2089</v>
      </c>
      <c r="E192" s="850">
        <v>405000</v>
      </c>
      <c r="F192" s="852"/>
      <c r="G192" s="853"/>
      <c r="H192" s="850">
        <v>405000</v>
      </c>
      <c r="I192" s="861"/>
      <c r="J192" s="853" t="s">
        <v>825</v>
      </c>
    </row>
    <row r="193" spans="1:10" ht="18.75" customHeight="1">
      <c r="A193" s="847">
        <v>22</v>
      </c>
      <c r="B193" s="863" t="s">
        <v>2260</v>
      </c>
      <c r="C193" s="849">
        <v>1961</v>
      </c>
      <c r="D193" s="863" t="s">
        <v>2089</v>
      </c>
      <c r="E193" s="850">
        <v>405000</v>
      </c>
      <c r="F193" s="852"/>
      <c r="G193" s="853"/>
      <c r="H193" s="850">
        <v>405000</v>
      </c>
      <c r="I193" s="861"/>
      <c r="J193" s="853" t="s">
        <v>825</v>
      </c>
    </row>
    <row r="194" spans="1:10" ht="18.75" customHeight="1">
      <c r="A194" s="847">
        <v>23</v>
      </c>
      <c r="B194" s="863" t="s">
        <v>2276</v>
      </c>
      <c r="C194" s="849">
        <v>1961</v>
      </c>
      <c r="D194" s="863" t="s">
        <v>2082</v>
      </c>
      <c r="E194" s="850">
        <v>405000</v>
      </c>
      <c r="F194" s="852"/>
      <c r="G194" s="853"/>
      <c r="H194" s="850">
        <v>405000</v>
      </c>
      <c r="I194" s="861"/>
      <c r="J194" s="853" t="s">
        <v>825</v>
      </c>
    </row>
    <row r="195" spans="1:10" ht="18.75" customHeight="1">
      <c r="A195" s="847">
        <v>24</v>
      </c>
      <c r="B195" s="863" t="s">
        <v>2277</v>
      </c>
      <c r="C195" s="849">
        <v>1967</v>
      </c>
      <c r="D195" s="863" t="s">
        <v>2092</v>
      </c>
      <c r="E195" s="850">
        <v>405000</v>
      </c>
      <c r="F195" s="852"/>
      <c r="G195" s="853"/>
      <c r="H195" s="850">
        <v>405000</v>
      </c>
      <c r="I195" s="861"/>
      <c r="J195" s="853" t="s">
        <v>825</v>
      </c>
    </row>
    <row r="196" spans="1:10" ht="18.75" customHeight="1">
      <c r="A196" s="847">
        <v>25</v>
      </c>
      <c r="B196" s="863" t="s">
        <v>2278</v>
      </c>
      <c r="C196" s="849">
        <v>1969</v>
      </c>
      <c r="D196" s="863" t="s">
        <v>2121</v>
      </c>
      <c r="E196" s="850">
        <v>405000</v>
      </c>
      <c r="F196" s="852"/>
      <c r="G196" s="853"/>
      <c r="H196" s="850">
        <v>405000</v>
      </c>
      <c r="I196" s="861"/>
      <c r="J196" s="853" t="s">
        <v>825</v>
      </c>
    </row>
    <row r="197" spans="1:10" ht="18.75" customHeight="1">
      <c r="A197" s="847">
        <v>26</v>
      </c>
      <c r="B197" s="863" t="s">
        <v>2280</v>
      </c>
      <c r="C197" s="849">
        <v>1978</v>
      </c>
      <c r="D197" s="863" t="s">
        <v>2082</v>
      </c>
      <c r="E197" s="850">
        <v>405000</v>
      </c>
      <c r="F197" s="852"/>
      <c r="G197" s="853"/>
      <c r="H197" s="850">
        <v>405000</v>
      </c>
      <c r="I197" s="861"/>
      <c r="J197" s="853" t="s">
        <v>825</v>
      </c>
    </row>
    <row r="198" spans="1:10" ht="18.75" customHeight="1">
      <c r="A198" s="847">
        <v>27</v>
      </c>
      <c r="B198" s="863" t="s">
        <v>1476</v>
      </c>
      <c r="C198" s="849">
        <v>1972</v>
      </c>
      <c r="D198" s="863" t="s">
        <v>2082</v>
      </c>
      <c r="E198" s="850">
        <v>405000</v>
      </c>
      <c r="F198" s="852"/>
      <c r="G198" s="853"/>
      <c r="H198" s="850">
        <v>405000</v>
      </c>
      <c r="I198" s="861"/>
      <c r="J198" s="853" t="s">
        <v>825</v>
      </c>
    </row>
    <row r="199" spans="1:10" ht="18.75" customHeight="1">
      <c r="A199" s="847">
        <v>28</v>
      </c>
      <c r="B199" s="863" t="s">
        <v>1477</v>
      </c>
      <c r="C199" s="849">
        <v>1966</v>
      </c>
      <c r="D199" s="863" t="s">
        <v>2121</v>
      </c>
      <c r="E199" s="850">
        <v>405000</v>
      </c>
      <c r="F199" s="852"/>
      <c r="G199" s="853"/>
      <c r="H199" s="850">
        <v>405000</v>
      </c>
      <c r="I199" s="861"/>
      <c r="J199" s="853" t="s">
        <v>825</v>
      </c>
    </row>
    <row r="200" spans="1:10" ht="18.75" customHeight="1">
      <c r="A200" s="847">
        <v>29</v>
      </c>
      <c r="B200" s="863" t="s">
        <v>1478</v>
      </c>
      <c r="C200" s="849">
        <v>1980</v>
      </c>
      <c r="D200" s="863" t="s">
        <v>2082</v>
      </c>
      <c r="E200" s="850">
        <v>405000</v>
      </c>
      <c r="F200" s="852"/>
      <c r="G200" s="853"/>
      <c r="H200" s="850">
        <v>405000</v>
      </c>
      <c r="I200" s="861"/>
      <c r="J200" s="853" t="s">
        <v>825</v>
      </c>
    </row>
    <row r="201" spans="1:10" ht="18.75" customHeight="1">
      <c r="A201" s="847">
        <v>30</v>
      </c>
      <c r="B201" s="863" t="s">
        <v>1474</v>
      </c>
      <c r="C201" s="849">
        <v>1993</v>
      </c>
      <c r="D201" s="863" t="s">
        <v>2104</v>
      </c>
      <c r="E201" s="850">
        <v>405000</v>
      </c>
      <c r="F201" s="852"/>
      <c r="G201" s="850"/>
      <c r="H201" s="850">
        <f aca="true" t="shared" si="5" ref="H201:H209">SUM(E201:G201)</f>
        <v>405000</v>
      </c>
      <c r="I201" s="861"/>
      <c r="J201" s="853" t="s">
        <v>825</v>
      </c>
    </row>
    <row r="202" spans="1:10" ht="18.75" customHeight="1">
      <c r="A202" s="847">
        <v>31</v>
      </c>
      <c r="B202" s="863" t="s">
        <v>2229</v>
      </c>
      <c r="C202" s="849">
        <v>1995</v>
      </c>
      <c r="D202" s="863" t="s">
        <v>2101</v>
      </c>
      <c r="E202" s="850">
        <v>405000</v>
      </c>
      <c r="F202" s="852"/>
      <c r="G202" s="850"/>
      <c r="H202" s="850">
        <f t="shared" si="5"/>
        <v>405000</v>
      </c>
      <c r="I202" s="861"/>
      <c r="J202" s="853" t="s">
        <v>825</v>
      </c>
    </row>
    <row r="203" spans="1:10" ht="18.75" customHeight="1">
      <c r="A203" s="847">
        <v>32</v>
      </c>
      <c r="B203" s="863" t="s">
        <v>2230</v>
      </c>
      <c r="C203" s="849">
        <v>1978</v>
      </c>
      <c r="D203" s="863" t="s">
        <v>2095</v>
      </c>
      <c r="E203" s="850">
        <v>405000</v>
      </c>
      <c r="F203" s="852"/>
      <c r="G203" s="850"/>
      <c r="H203" s="850">
        <f t="shared" si="5"/>
        <v>405000</v>
      </c>
      <c r="I203" s="861"/>
      <c r="J203" s="853" t="s">
        <v>825</v>
      </c>
    </row>
    <row r="204" spans="1:10" ht="18.75" customHeight="1">
      <c r="A204" s="847">
        <v>33</v>
      </c>
      <c r="B204" s="863" t="s">
        <v>2225</v>
      </c>
      <c r="C204" s="849">
        <v>1988</v>
      </c>
      <c r="D204" s="863" t="s">
        <v>2121</v>
      </c>
      <c r="E204" s="850">
        <v>405000</v>
      </c>
      <c r="F204" s="852"/>
      <c r="G204" s="850"/>
      <c r="H204" s="850">
        <f t="shared" si="5"/>
        <v>405000</v>
      </c>
      <c r="I204" s="861"/>
      <c r="J204" s="853" t="s">
        <v>825</v>
      </c>
    </row>
    <row r="205" spans="1:10" ht="18.75" customHeight="1">
      <c r="A205" s="847">
        <v>34</v>
      </c>
      <c r="B205" s="848" t="s">
        <v>1989</v>
      </c>
      <c r="C205" s="849">
        <v>1981</v>
      </c>
      <c r="D205" s="848" t="s">
        <v>2082</v>
      </c>
      <c r="E205" s="850">
        <v>405000</v>
      </c>
      <c r="F205" s="852"/>
      <c r="G205" s="850"/>
      <c r="H205" s="850">
        <f t="shared" si="5"/>
        <v>405000</v>
      </c>
      <c r="I205" s="861"/>
      <c r="J205" s="853"/>
    </row>
    <row r="206" spans="1:10" ht="18.75" customHeight="1">
      <c r="A206" s="847">
        <v>35</v>
      </c>
      <c r="B206" s="848" t="s">
        <v>617</v>
      </c>
      <c r="C206" s="849">
        <v>1972</v>
      </c>
      <c r="D206" s="848" t="s">
        <v>2485</v>
      </c>
      <c r="E206" s="850">
        <v>405000</v>
      </c>
      <c r="F206" s="852"/>
      <c r="G206" s="850"/>
      <c r="H206" s="850">
        <f t="shared" si="5"/>
        <v>405000</v>
      </c>
      <c r="I206" s="861"/>
      <c r="J206" s="853"/>
    </row>
    <row r="207" spans="1:10" ht="18.75" customHeight="1">
      <c r="A207" s="847">
        <v>36</v>
      </c>
      <c r="B207" s="848" t="s">
        <v>2486</v>
      </c>
      <c r="C207" s="849">
        <v>1984</v>
      </c>
      <c r="D207" s="848" t="s">
        <v>2163</v>
      </c>
      <c r="E207" s="850">
        <v>405000</v>
      </c>
      <c r="F207" s="852"/>
      <c r="G207" s="850"/>
      <c r="H207" s="850">
        <f t="shared" si="5"/>
        <v>405000</v>
      </c>
      <c r="I207" s="861"/>
      <c r="J207" s="853"/>
    </row>
    <row r="208" spans="1:10" ht="18.75" customHeight="1">
      <c r="A208" s="847">
        <v>37</v>
      </c>
      <c r="B208" s="848" t="s">
        <v>2487</v>
      </c>
      <c r="C208" s="849">
        <v>1969</v>
      </c>
      <c r="D208" s="848" t="s">
        <v>2488</v>
      </c>
      <c r="E208" s="850">
        <v>405000</v>
      </c>
      <c r="F208" s="852"/>
      <c r="G208" s="850"/>
      <c r="H208" s="850">
        <f t="shared" si="5"/>
        <v>405000</v>
      </c>
      <c r="I208" s="861"/>
      <c r="J208" s="853"/>
    </row>
    <row r="209" spans="1:10" ht="18.75" customHeight="1">
      <c r="A209" s="847">
        <v>38</v>
      </c>
      <c r="B209" s="882" t="s">
        <v>2489</v>
      </c>
      <c r="C209" s="881">
        <v>1998</v>
      </c>
      <c r="D209" s="882" t="s">
        <v>2101</v>
      </c>
      <c r="E209" s="850">
        <v>405000</v>
      </c>
      <c r="F209" s="852"/>
      <c r="G209" s="850"/>
      <c r="H209" s="850">
        <f t="shared" si="5"/>
        <v>405000</v>
      </c>
      <c r="I209" s="861"/>
      <c r="J209" s="853"/>
    </row>
    <row r="210" spans="1:10" ht="18.75" customHeight="1">
      <c r="A210" s="847">
        <v>39</v>
      </c>
      <c r="B210" s="848" t="s">
        <v>846</v>
      </c>
      <c r="C210" s="849">
        <v>1964</v>
      </c>
      <c r="D210" s="848" t="s">
        <v>847</v>
      </c>
      <c r="E210" s="850">
        <v>405000</v>
      </c>
      <c r="F210" s="852"/>
      <c r="G210" s="850"/>
      <c r="H210" s="850">
        <f aca="true" t="shared" si="6" ref="H210:H216">G210+E210</f>
        <v>405000</v>
      </c>
      <c r="I210" s="861"/>
      <c r="J210" s="853" t="s">
        <v>825</v>
      </c>
    </row>
    <row r="211" spans="1:10" ht="18.75" customHeight="1">
      <c r="A211" s="847">
        <v>40</v>
      </c>
      <c r="B211" s="848" t="s">
        <v>848</v>
      </c>
      <c r="C211" s="849">
        <v>1967</v>
      </c>
      <c r="D211" s="848" t="s">
        <v>847</v>
      </c>
      <c r="E211" s="850">
        <v>405000</v>
      </c>
      <c r="F211" s="852"/>
      <c r="G211" s="850"/>
      <c r="H211" s="850">
        <f t="shared" si="6"/>
        <v>405000</v>
      </c>
      <c r="I211" s="890"/>
      <c r="J211" s="853" t="s">
        <v>825</v>
      </c>
    </row>
    <row r="212" spans="1:10" ht="18.75" customHeight="1">
      <c r="A212" s="847">
        <v>41</v>
      </c>
      <c r="B212" s="848" t="s">
        <v>849</v>
      </c>
      <c r="C212" s="849">
        <v>1965</v>
      </c>
      <c r="D212" s="848" t="s">
        <v>850</v>
      </c>
      <c r="E212" s="850">
        <v>405000</v>
      </c>
      <c r="F212" s="852"/>
      <c r="G212" s="850"/>
      <c r="H212" s="850">
        <f t="shared" si="6"/>
        <v>405000</v>
      </c>
      <c r="I212" s="890"/>
      <c r="J212" s="853" t="s">
        <v>825</v>
      </c>
    </row>
    <row r="213" spans="1:10" ht="18.75" customHeight="1">
      <c r="A213" s="847">
        <v>42</v>
      </c>
      <c r="B213" s="848" t="s">
        <v>851</v>
      </c>
      <c r="C213" s="849">
        <v>1971</v>
      </c>
      <c r="D213" s="848" t="s">
        <v>2121</v>
      </c>
      <c r="E213" s="850">
        <v>405000</v>
      </c>
      <c r="F213" s="852"/>
      <c r="G213" s="850"/>
      <c r="H213" s="850">
        <f t="shared" si="6"/>
        <v>405000</v>
      </c>
      <c r="I213" s="890"/>
      <c r="J213" s="853" t="s">
        <v>825</v>
      </c>
    </row>
    <row r="214" spans="1:10" ht="18.75" customHeight="1">
      <c r="A214" s="847">
        <v>43</v>
      </c>
      <c r="B214" s="848" t="s">
        <v>2492</v>
      </c>
      <c r="C214" s="849">
        <v>1965</v>
      </c>
      <c r="D214" s="848" t="s">
        <v>2101</v>
      </c>
      <c r="E214" s="850">
        <v>405000</v>
      </c>
      <c r="F214" s="852"/>
      <c r="G214" s="850"/>
      <c r="H214" s="850">
        <f t="shared" si="6"/>
        <v>405000</v>
      </c>
      <c r="I214" s="890"/>
      <c r="J214" s="853"/>
    </row>
    <row r="215" spans="1:12" ht="18.75" customHeight="1">
      <c r="A215" s="847">
        <v>44</v>
      </c>
      <c r="B215" s="882" t="s">
        <v>852</v>
      </c>
      <c r="C215" s="881">
        <v>1967</v>
      </c>
      <c r="D215" s="848" t="s">
        <v>2082</v>
      </c>
      <c r="E215" s="850">
        <v>405000</v>
      </c>
      <c r="F215" s="852"/>
      <c r="G215" s="850"/>
      <c r="H215" s="850">
        <f t="shared" si="6"/>
        <v>405000</v>
      </c>
      <c r="I215" s="890"/>
      <c r="J215" s="853" t="s">
        <v>825</v>
      </c>
      <c r="K215" s="1506"/>
      <c r="L215" s="1507"/>
    </row>
    <row r="216" spans="1:10" ht="18.75" customHeight="1">
      <c r="A216" s="839"/>
      <c r="B216" s="1499" t="s">
        <v>2519</v>
      </c>
      <c r="C216" s="1500"/>
      <c r="D216" s="1501"/>
      <c r="E216" s="860">
        <f>SUM(E172:E215)</f>
        <v>17820000</v>
      </c>
      <c r="F216" s="861"/>
      <c r="G216" s="858">
        <f>SUM(G210:G215)</f>
        <v>0</v>
      </c>
      <c r="H216" s="860">
        <f t="shared" si="6"/>
        <v>17820000</v>
      </c>
      <c r="I216" s="861"/>
      <c r="J216" s="853"/>
    </row>
    <row r="217" spans="1:10" ht="18.75" customHeight="1">
      <c r="A217" s="839">
        <v>9</v>
      </c>
      <c r="B217" s="1502" t="s">
        <v>64</v>
      </c>
      <c r="C217" s="1503"/>
      <c r="D217" s="1503"/>
      <c r="E217" s="1503"/>
      <c r="F217" s="1503"/>
      <c r="G217" s="1504"/>
      <c r="H217" s="842"/>
      <c r="I217" s="861"/>
      <c r="J217" s="853"/>
    </row>
    <row r="218" spans="1:10" ht="18.75" customHeight="1">
      <c r="A218" s="852">
        <v>1</v>
      </c>
      <c r="B218" s="865" t="s">
        <v>2281</v>
      </c>
      <c r="C218" s="852">
        <v>2003</v>
      </c>
      <c r="D218" s="865" t="s">
        <v>2089</v>
      </c>
      <c r="E218" s="862">
        <v>540000</v>
      </c>
      <c r="F218" s="852"/>
      <c r="G218" s="853"/>
      <c r="H218" s="862">
        <f>E218+G218</f>
        <v>540000</v>
      </c>
      <c r="I218" s="861"/>
      <c r="J218" s="853"/>
    </row>
    <row r="219" spans="1:10" ht="18.75" customHeight="1">
      <c r="A219" s="852">
        <v>2</v>
      </c>
      <c r="B219" s="865" t="s">
        <v>2282</v>
      </c>
      <c r="C219" s="852">
        <v>2006</v>
      </c>
      <c r="D219" s="865" t="s">
        <v>2092</v>
      </c>
      <c r="E219" s="862">
        <v>540000</v>
      </c>
      <c r="F219" s="852"/>
      <c r="G219" s="862"/>
      <c r="H219" s="862">
        <f>E219+G219</f>
        <v>540000</v>
      </c>
      <c r="I219" s="861"/>
      <c r="J219" s="853"/>
    </row>
    <row r="220" spans="1:10" ht="18.75" customHeight="1">
      <c r="A220" s="852">
        <v>3</v>
      </c>
      <c r="B220" s="865" t="s">
        <v>343</v>
      </c>
      <c r="C220" s="852">
        <v>2010</v>
      </c>
      <c r="D220" s="865" t="s">
        <v>2286</v>
      </c>
      <c r="E220" s="862">
        <v>540000</v>
      </c>
      <c r="F220" s="852"/>
      <c r="G220" s="862"/>
      <c r="H220" s="862">
        <f>E220+G220</f>
        <v>540000</v>
      </c>
      <c r="I220" s="861"/>
      <c r="J220" s="853"/>
    </row>
    <row r="221" spans="1:10" ht="18.75" customHeight="1">
      <c r="A221" s="852">
        <v>4</v>
      </c>
      <c r="B221" s="865" t="s">
        <v>2283</v>
      </c>
      <c r="C221" s="852">
        <v>2009</v>
      </c>
      <c r="D221" s="865" t="s">
        <v>2082</v>
      </c>
      <c r="E221" s="862">
        <v>540000</v>
      </c>
      <c r="F221" s="852"/>
      <c r="G221" s="853"/>
      <c r="H221" s="862">
        <v>540000</v>
      </c>
      <c r="I221" s="861"/>
      <c r="J221" s="853" t="s">
        <v>825</v>
      </c>
    </row>
    <row r="222" spans="1:10" ht="18.75" customHeight="1">
      <c r="A222" s="852">
        <v>5</v>
      </c>
      <c r="B222" s="865" t="s">
        <v>2284</v>
      </c>
      <c r="C222" s="852">
        <v>2007</v>
      </c>
      <c r="D222" s="865" t="s">
        <v>2082</v>
      </c>
      <c r="E222" s="862">
        <v>540000</v>
      </c>
      <c r="F222" s="852"/>
      <c r="G222" s="853"/>
      <c r="H222" s="862">
        <v>540000</v>
      </c>
      <c r="I222" s="861"/>
      <c r="J222" s="853" t="s">
        <v>825</v>
      </c>
    </row>
    <row r="223" spans="1:10" ht="18.75" customHeight="1">
      <c r="A223" s="852">
        <v>6</v>
      </c>
      <c r="B223" s="865" t="s">
        <v>1479</v>
      </c>
      <c r="C223" s="852">
        <v>2008</v>
      </c>
      <c r="D223" s="865" t="s">
        <v>2104</v>
      </c>
      <c r="E223" s="862">
        <v>540000</v>
      </c>
      <c r="F223" s="852"/>
      <c r="G223" s="853"/>
      <c r="H223" s="862">
        <v>540000</v>
      </c>
      <c r="I223" s="861"/>
      <c r="J223" s="853" t="s">
        <v>825</v>
      </c>
    </row>
    <row r="224" spans="1:10" ht="18.75" customHeight="1">
      <c r="A224" s="852">
        <v>7</v>
      </c>
      <c r="B224" s="865" t="s">
        <v>2492</v>
      </c>
      <c r="C224" s="852">
        <v>2004</v>
      </c>
      <c r="D224" s="865" t="s">
        <v>2082</v>
      </c>
      <c r="E224" s="862">
        <v>540000</v>
      </c>
      <c r="F224" s="852"/>
      <c r="G224" s="853"/>
      <c r="H224" s="862">
        <v>540000</v>
      </c>
      <c r="I224" s="890"/>
      <c r="J224" s="853" t="s">
        <v>825</v>
      </c>
    </row>
    <row r="225" spans="1:10" ht="18.75" customHeight="1">
      <c r="A225" s="852">
        <v>8</v>
      </c>
      <c r="B225" s="865" t="s">
        <v>2493</v>
      </c>
      <c r="C225" s="852">
        <v>2012</v>
      </c>
      <c r="D225" s="865" t="s">
        <v>2082</v>
      </c>
      <c r="E225" s="862">
        <v>540000</v>
      </c>
      <c r="F225" s="852"/>
      <c r="G225" s="853"/>
      <c r="H225" s="862">
        <v>540000</v>
      </c>
      <c r="I225" s="890"/>
      <c r="J225" s="853" t="s">
        <v>825</v>
      </c>
    </row>
    <row r="226" spans="1:10" ht="18.75" customHeight="1">
      <c r="A226" s="852">
        <v>9</v>
      </c>
      <c r="B226" s="865" t="s">
        <v>2494</v>
      </c>
      <c r="C226" s="852">
        <v>2009</v>
      </c>
      <c r="D226" s="865" t="s">
        <v>2082</v>
      </c>
      <c r="E226" s="862">
        <v>540000</v>
      </c>
      <c r="F226" s="852"/>
      <c r="G226" s="853"/>
      <c r="H226" s="862">
        <v>540000</v>
      </c>
      <c r="I226" s="890"/>
      <c r="J226" s="853" t="s">
        <v>825</v>
      </c>
    </row>
    <row r="227" spans="1:10" ht="18.75" customHeight="1">
      <c r="A227" s="852">
        <v>10</v>
      </c>
      <c r="B227" s="856" t="s">
        <v>2495</v>
      </c>
      <c r="C227" s="891">
        <v>2009</v>
      </c>
      <c r="D227" s="856" t="s">
        <v>2101</v>
      </c>
      <c r="E227" s="862">
        <v>540000</v>
      </c>
      <c r="F227" s="852"/>
      <c r="G227" s="862"/>
      <c r="H227" s="862">
        <v>540000</v>
      </c>
      <c r="I227" s="890"/>
      <c r="J227" s="853" t="s">
        <v>825</v>
      </c>
    </row>
    <row r="228" spans="1:10" ht="18.75" customHeight="1">
      <c r="A228" s="852">
        <v>11</v>
      </c>
      <c r="B228" s="892" t="s">
        <v>2496</v>
      </c>
      <c r="C228" s="852">
        <v>2008</v>
      </c>
      <c r="D228" s="865" t="s">
        <v>2082</v>
      </c>
      <c r="E228" s="862">
        <v>540000</v>
      </c>
      <c r="F228" s="852"/>
      <c r="G228" s="862"/>
      <c r="H228" s="862">
        <v>540000</v>
      </c>
      <c r="I228" s="890"/>
      <c r="J228" s="853"/>
    </row>
    <row r="229" spans="1:10" ht="18.75" customHeight="1">
      <c r="A229" s="852">
        <v>12</v>
      </c>
      <c r="B229" s="892" t="s">
        <v>853</v>
      </c>
      <c r="C229" s="852">
        <v>2006</v>
      </c>
      <c r="D229" s="865" t="s">
        <v>2082</v>
      </c>
      <c r="E229" s="862">
        <v>540000</v>
      </c>
      <c r="F229" s="852"/>
      <c r="G229" s="862"/>
      <c r="H229" s="862">
        <f>G229+E229</f>
        <v>540000</v>
      </c>
      <c r="I229" s="890"/>
      <c r="J229" s="853"/>
    </row>
    <row r="230" spans="1:10" ht="18.75" customHeight="1">
      <c r="A230" s="852"/>
      <c r="B230" s="1499" t="s">
        <v>2519</v>
      </c>
      <c r="C230" s="1500"/>
      <c r="D230" s="1501"/>
      <c r="E230" s="858">
        <f>SUM(E218:E229)</f>
        <v>6480000</v>
      </c>
      <c r="F230" s="861"/>
      <c r="G230" s="858"/>
      <c r="H230" s="858">
        <f>SUM(H218:H229)</f>
        <v>6480000</v>
      </c>
      <c r="I230" s="852"/>
      <c r="J230" s="853"/>
    </row>
    <row r="231" spans="1:10" ht="18.75" customHeight="1">
      <c r="A231" s="839">
        <v>11</v>
      </c>
      <c r="B231" s="1502" t="s">
        <v>65</v>
      </c>
      <c r="C231" s="1503"/>
      <c r="D231" s="1503"/>
      <c r="E231" s="1503"/>
      <c r="F231" s="1503"/>
      <c r="G231" s="1504"/>
      <c r="H231" s="842"/>
      <c r="I231" s="861" t="s">
        <v>1101</v>
      </c>
      <c r="J231" s="842"/>
    </row>
    <row r="232" spans="1:10" ht="18.75" customHeight="1">
      <c r="A232" s="852">
        <v>1</v>
      </c>
      <c r="B232" s="865" t="s">
        <v>2287</v>
      </c>
      <c r="C232" s="852">
        <v>1949</v>
      </c>
      <c r="D232" s="865" t="s">
        <v>2163</v>
      </c>
      <c r="E232" s="893">
        <v>540000</v>
      </c>
      <c r="F232" s="852"/>
      <c r="G232" s="853"/>
      <c r="H232" s="862">
        <f aca="true" t="shared" si="7" ref="H232:H238">G232+E232</f>
        <v>540000</v>
      </c>
      <c r="I232" s="861"/>
      <c r="J232" s="853"/>
    </row>
    <row r="233" spans="1:10" ht="18.75" customHeight="1">
      <c r="A233" s="852">
        <v>2</v>
      </c>
      <c r="B233" s="865" t="s">
        <v>2288</v>
      </c>
      <c r="C233" s="852">
        <v>1946</v>
      </c>
      <c r="D233" s="865" t="s">
        <v>421</v>
      </c>
      <c r="E233" s="893">
        <v>540000</v>
      </c>
      <c r="F233" s="852"/>
      <c r="G233" s="853"/>
      <c r="H233" s="862">
        <f t="shared" si="7"/>
        <v>540000</v>
      </c>
      <c r="I233" s="861"/>
      <c r="J233" s="853"/>
    </row>
    <row r="234" spans="1:10" ht="18.75" customHeight="1">
      <c r="A234" s="852">
        <v>3</v>
      </c>
      <c r="B234" s="865" t="s">
        <v>2290</v>
      </c>
      <c r="C234" s="852">
        <v>1937</v>
      </c>
      <c r="D234" s="865" t="s">
        <v>2088</v>
      </c>
      <c r="E234" s="893">
        <v>540000</v>
      </c>
      <c r="F234" s="852"/>
      <c r="G234" s="853"/>
      <c r="H234" s="862">
        <f t="shared" si="7"/>
        <v>540000</v>
      </c>
      <c r="I234" s="861"/>
      <c r="J234" s="853"/>
    </row>
    <row r="235" spans="1:10" ht="18.75" customHeight="1">
      <c r="A235" s="852">
        <v>4</v>
      </c>
      <c r="B235" s="865" t="s">
        <v>2291</v>
      </c>
      <c r="C235" s="852">
        <v>1948</v>
      </c>
      <c r="D235" s="863" t="s">
        <v>2101</v>
      </c>
      <c r="E235" s="893">
        <v>540000</v>
      </c>
      <c r="F235" s="852"/>
      <c r="G235" s="862"/>
      <c r="H235" s="862">
        <f t="shared" si="7"/>
        <v>540000</v>
      </c>
      <c r="I235" s="861"/>
      <c r="J235" s="853"/>
    </row>
    <row r="236" spans="1:10" ht="18.75" customHeight="1">
      <c r="A236" s="852">
        <v>5</v>
      </c>
      <c r="B236" s="865" t="s">
        <v>1285</v>
      </c>
      <c r="C236" s="852">
        <v>1930</v>
      </c>
      <c r="D236" s="863" t="s">
        <v>2095</v>
      </c>
      <c r="E236" s="893">
        <v>540000</v>
      </c>
      <c r="F236" s="852"/>
      <c r="G236" s="862"/>
      <c r="H236" s="862">
        <f t="shared" si="7"/>
        <v>540000</v>
      </c>
      <c r="I236" s="861"/>
      <c r="J236" s="853"/>
    </row>
    <row r="237" spans="1:10" ht="18.75" customHeight="1">
      <c r="A237" s="852">
        <v>6</v>
      </c>
      <c r="B237" s="865" t="s">
        <v>1480</v>
      </c>
      <c r="C237" s="865">
        <v>1950</v>
      </c>
      <c r="D237" s="865" t="s">
        <v>2095</v>
      </c>
      <c r="E237" s="893">
        <v>540000</v>
      </c>
      <c r="F237" s="853"/>
      <c r="G237" s="853"/>
      <c r="H237" s="862">
        <f t="shared" si="7"/>
        <v>540000</v>
      </c>
      <c r="I237" s="861"/>
      <c r="J237" s="853"/>
    </row>
    <row r="238" spans="1:10" ht="18.75" customHeight="1">
      <c r="A238" s="852">
        <v>7</v>
      </c>
      <c r="B238" s="892" t="s">
        <v>1698</v>
      </c>
      <c r="C238" s="894">
        <v>1936</v>
      </c>
      <c r="D238" s="895" t="s">
        <v>2116</v>
      </c>
      <c r="E238" s="896">
        <v>540000</v>
      </c>
      <c r="F238" s="894"/>
      <c r="G238" s="850"/>
      <c r="H238" s="862">
        <f t="shared" si="7"/>
        <v>540000</v>
      </c>
      <c r="I238" s="861"/>
      <c r="J238" s="842"/>
    </row>
    <row r="239" spans="1:10" ht="18.75" customHeight="1">
      <c r="A239" s="852">
        <v>8</v>
      </c>
      <c r="B239" s="865" t="s">
        <v>2293</v>
      </c>
      <c r="C239" s="852">
        <v>1933</v>
      </c>
      <c r="D239" s="863" t="s">
        <v>2089</v>
      </c>
      <c r="E239" s="862">
        <v>540000</v>
      </c>
      <c r="F239" s="852"/>
      <c r="G239" s="862"/>
      <c r="H239" s="862">
        <v>540000</v>
      </c>
      <c r="I239" s="861"/>
      <c r="J239" s="897" t="s">
        <v>825</v>
      </c>
    </row>
    <row r="240" spans="1:10" ht="18.75" customHeight="1">
      <c r="A240" s="852">
        <v>9</v>
      </c>
      <c r="B240" s="865" t="s">
        <v>2294</v>
      </c>
      <c r="C240" s="852">
        <v>1943</v>
      </c>
      <c r="D240" s="863" t="s">
        <v>2101</v>
      </c>
      <c r="E240" s="862">
        <v>540000</v>
      </c>
      <c r="F240" s="852"/>
      <c r="G240" s="862"/>
      <c r="H240" s="862">
        <v>540000</v>
      </c>
      <c r="I240" s="861"/>
      <c r="J240" s="897" t="s">
        <v>825</v>
      </c>
    </row>
    <row r="241" spans="1:12" ht="18.75" customHeight="1">
      <c r="A241" s="852">
        <v>10</v>
      </c>
      <c r="B241" s="865" t="s">
        <v>509</v>
      </c>
      <c r="C241" s="852">
        <v>1941</v>
      </c>
      <c r="D241" s="863" t="s">
        <v>2089</v>
      </c>
      <c r="E241" s="862">
        <v>540000</v>
      </c>
      <c r="F241" s="852"/>
      <c r="G241" s="862"/>
      <c r="H241" s="862">
        <v>540000</v>
      </c>
      <c r="I241" s="861"/>
      <c r="J241" s="897" t="s">
        <v>825</v>
      </c>
      <c r="K241" s="1495"/>
      <c r="L241" s="1496"/>
    </row>
    <row r="242" spans="1:10" ht="18.75" customHeight="1">
      <c r="A242" s="852">
        <v>11</v>
      </c>
      <c r="B242" s="863" t="s">
        <v>2279</v>
      </c>
      <c r="C242" s="849">
        <v>1954</v>
      </c>
      <c r="D242" s="863" t="s">
        <v>2092</v>
      </c>
      <c r="E242" s="862">
        <v>540000</v>
      </c>
      <c r="F242" s="852"/>
      <c r="G242" s="862"/>
      <c r="H242" s="862">
        <v>540000</v>
      </c>
      <c r="I242" s="861"/>
      <c r="J242" s="897" t="s">
        <v>825</v>
      </c>
    </row>
    <row r="243" spans="1:10" ht="18.75" customHeight="1">
      <c r="A243" s="852">
        <v>12</v>
      </c>
      <c r="B243" s="865" t="s">
        <v>2289</v>
      </c>
      <c r="C243" s="852">
        <v>1946</v>
      </c>
      <c r="D243" s="865" t="s">
        <v>2089</v>
      </c>
      <c r="E243" s="862">
        <v>540000</v>
      </c>
      <c r="F243" s="852"/>
      <c r="G243" s="862"/>
      <c r="H243" s="862">
        <f aca="true" t="shared" si="8" ref="H243:H250">SUM(E243:G243)</f>
        <v>540000</v>
      </c>
      <c r="I243" s="861"/>
      <c r="J243" s="897" t="s">
        <v>825</v>
      </c>
    </row>
    <row r="244" spans="1:10" ht="18.75" customHeight="1">
      <c r="A244" s="852">
        <v>13</v>
      </c>
      <c r="B244" s="865" t="s">
        <v>2292</v>
      </c>
      <c r="C244" s="852">
        <v>1945</v>
      </c>
      <c r="D244" s="863" t="s">
        <v>2101</v>
      </c>
      <c r="E244" s="862">
        <v>540000</v>
      </c>
      <c r="F244" s="852"/>
      <c r="G244" s="862"/>
      <c r="H244" s="862">
        <f t="shared" si="8"/>
        <v>540000</v>
      </c>
      <c r="I244" s="861"/>
      <c r="J244" s="897" t="s">
        <v>825</v>
      </c>
    </row>
    <row r="245" spans="1:10" ht="18.75" customHeight="1">
      <c r="A245" s="852">
        <v>15</v>
      </c>
      <c r="B245" s="865" t="s">
        <v>2490</v>
      </c>
      <c r="C245" s="852">
        <v>1942</v>
      </c>
      <c r="D245" s="863" t="s">
        <v>1484</v>
      </c>
      <c r="E245" s="862">
        <v>540000</v>
      </c>
      <c r="F245" s="852"/>
      <c r="G245" s="862"/>
      <c r="H245" s="862">
        <f t="shared" si="8"/>
        <v>540000</v>
      </c>
      <c r="I245" s="890"/>
      <c r="J245" s="897" t="s">
        <v>825</v>
      </c>
    </row>
    <row r="246" spans="1:10" ht="18.75" customHeight="1">
      <c r="A246" s="852">
        <v>16</v>
      </c>
      <c r="B246" s="865" t="s">
        <v>2491</v>
      </c>
      <c r="C246" s="852">
        <v>1940</v>
      </c>
      <c r="D246" s="863" t="s">
        <v>2082</v>
      </c>
      <c r="E246" s="862">
        <v>540000</v>
      </c>
      <c r="F246" s="852"/>
      <c r="G246" s="862"/>
      <c r="H246" s="862">
        <f t="shared" si="8"/>
        <v>540000</v>
      </c>
      <c r="I246" s="890"/>
      <c r="J246" s="897" t="s">
        <v>825</v>
      </c>
    </row>
    <row r="247" spans="1:10" ht="18.75" customHeight="1">
      <c r="A247" s="852">
        <v>17</v>
      </c>
      <c r="B247" s="865" t="s">
        <v>1021</v>
      </c>
      <c r="C247" s="852">
        <v>1938</v>
      </c>
      <c r="D247" s="863" t="s">
        <v>1484</v>
      </c>
      <c r="E247" s="862">
        <v>540000</v>
      </c>
      <c r="F247" s="852"/>
      <c r="G247" s="862"/>
      <c r="H247" s="862">
        <f t="shared" si="8"/>
        <v>540000</v>
      </c>
      <c r="I247" s="890"/>
      <c r="J247" s="897" t="s">
        <v>825</v>
      </c>
    </row>
    <row r="248" spans="1:10" ht="18.75" customHeight="1">
      <c r="A248" s="852">
        <v>18</v>
      </c>
      <c r="B248" s="898" t="s">
        <v>1699</v>
      </c>
      <c r="C248" s="899">
        <v>1925</v>
      </c>
      <c r="D248" s="900" t="s">
        <v>1700</v>
      </c>
      <c r="E248" s="901">
        <v>540000</v>
      </c>
      <c r="F248" s="902"/>
      <c r="G248" s="901"/>
      <c r="H248" s="901">
        <f t="shared" si="8"/>
        <v>540000</v>
      </c>
      <c r="I248" s="890"/>
      <c r="J248" s="897" t="s">
        <v>825</v>
      </c>
    </row>
    <row r="249" spans="1:10" ht="18.75" customHeight="1">
      <c r="A249" s="852">
        <v>19</v>
      </c>
      <c r="B249" s="863" t="s">
        <v>2240</v>
      </c>
      <c r="C249" s="849">
        <v>1956</v>
      </c>
      <c r="D249" s="863" t="s">
        <v>2088</v>
      </c>
      <c r="E249" s="901">
        <v>540000</v>
      </c>
      <c r="F249" s="902"/>
      <c r="G249" s="901"/>
      <c r="H249" s="901">
        <f>G249+E249</f>
        <v>540000</v>
      </c>
      <c r="I249" s="890"/>
      <c r="J249" s="897" t="s">
        <v>825</v>
      </c>
    </row>
    <row r="250" spans="1:10" ht="18.75" customHeight="1">
      <c r="A250" s="903">
        <v>20</v>
      </c>
      <c r="B250" s="904" t="s">
        <v>1701</v>
      </c>
      <c r="C250" s="905">
        <v>1956</v>
      </c>
      <c r="D250" s="906" t="s">
        <v>1700</v>
      </c>
      <c r="E250" s="901">
        <v>540000</v>
      </c>
      <c r="F250" s="902"/>
      <c r="G250" s="901"/>
      <c r="H250" s="901">
        <f t="shared" si="8"/>
        <v>540000</v>
      </c>
      <c r="I250" s="890"/>
      <c r="J250" s="897"/>
    </row>
    <row r="251" spans="1:10" ht="18.75" customHeight="1">
      <c r="A251" s="852">
        <v>21</v>
      </c>
      <c r="B251" s="904" t="s">
        <v>2239</v>
      </c>
      <c r="C251" s="905">
        <v>1944</v>
      </c>
      <c r="D251" s="906" t="s">
        <v>2121</v>
      </c>
      <c r="E251" s="901">
        <v>540000</v>
      </c>
      <c r="F251" s="902"/>
      <c r="G251" s="901"/>
      <c r="H251" s="901">
        <f>G251+E251</f>
        <v>540000</v>
      </c>
      <c r="I251" s="890"/>
      <c r="J251" s="897"/>
    </row>
    <row r="252" spans="1:10" ht="18.75" customHeight="1">
      <c r="A252" s="903">
        <v>22</v>
      </c>
      <c r="B252" s="904" t="s">
        <v>855</v>
      </c>
      <c r="C252" s="905">
        <v>1937</v>
      </c>
      <c r="D252" s="906" t="s">
        <v>2121</v>
      </c>
      <c r="E252" s="901">
        <v>540000</v>
      </c>
      <c r="F252" s="902"/>
      <c r="G252" s="901"/>
      <c r="H252" s="901">
        <f>G252+E252</f>
        <v>540000</v>
      </c>
      <c r="I252" s="890"/>
      <c r="J252" s="897"/>
    </row>
    <row r="253" spans="1:10" ht="18.75" customHeight="1">
      <c r="A253" s="852">
        <v>23</v>
      </c>
      <c r="B253" s="904" t="s">
        <v>854</v>
      </c>
      <c r="C253" s="907">
        <v>1954</v>
      </c>
      <c r="D253" s="863" t="s">
        <v>2089</v>
      </c>
      <c r="E253" s="901">
        <v>540000</v>
      </c>
      <c r="F253" s="902"/>
      <c r="G253" s="901"/>
      <c r="H253" s="901">
        <f>G253+E253</f>
        <v>540000</v>
      </c>
      <c r="I253" s="890"/>
      <c r="J253" s="897"/>
    </row>
    <row r="254" spans="1:10" ht="18.75" customHeight="1">
      <c r="A254" s="903">
        <v>24</v>
      </c>
      <c r="B254" s="956" t="s">
        <v>1741</v>
      </c>
      <c r="C254" s="957">
        <v>1942</v>
      </c>
      <c r="D254" s="691" t="s">
        <v>2092</v>
      </c>
      <c r="E254" s="958">
        <v>540000</v>
      </c>
      <c r="F254" s="959"/>
      <c r="G254" s="958"/>
      <c r="H254" s="958">
        <f>G253+E253</f>
        <v>540000</v>
      </c>
      <c r="I254" s="890"/>
      <c r="J254" s="897"/>
    </row>
    <row r="255" spans="1:10" ht="18.75" customHeight="1">
      <c r="A255" s="852">
        <v>25</v>
      </c>
      <c r="B255" s="956" t="s">
        <v>1742</v>
      </c>
      <c r="C255" s="957">
        <v>1945</v>
      </c>
      <c r="D255" s="691" t="s">
        <v>2088</v>
      </c>
      <c r="E255" s="958">
        <v>540000</v>
      </c>
      <c r="F255" s="959"/>
      <c r="G255" s="958"/>
      <c r="H255" s="958">
        <f>G255+E255</f>
        <v>540000</v>
      </c>
      <c r="I255" s="890"/>
      <c r="J255" s="897"/>
    </row>
    <row r="256" spans="1:10" ht="18.75" customHeight="1">
      <c r="A256" s="852"/>
      <c r="B256" s="1499" t="s">
        <v>2519</v>
      </c>
      <c r="C256" s="1500"/>
      <c r="D256" s="1501"/>
      <c r="E256" s="908">
        <f>SUM(E232:E255)</f>
        <v>12960000</v>
      </c>
      <c r="F256" s="908"/>
      <c r="G256" s="909"/>
      <c r="H256" s="908">
        <f>G256+E256</f>
        <v>12960000</v>
      </c>
      <c r="I256" s="852"/>
      <c r="J256" s="853"/>
    </row>
    <row r="257" spans="1:10" ht="18.75" customHeight="1">
      <c r="A257" s="839">
        <v>13</v>
      </c>
      <c r="B257" s="1502" t="s">
        <v>66</v>
      </c>
      <c r="C257" s="1503"/>
      <c r="D257" s="1503"/>
      <c r="E257" s="1503"/>
      <c r="F257" s="1503"/>
      <c r="G257" s="1504"/>
      <c r="H257" s="842"/>
      <c r="I257" s="861"/>
      <c r="J257" s="842"/>
    </row>
    <row r="258" spans="1:10" ht="18.75" customHeight="1">
      <c r="A258" s="847">
        <v>1</v>
      </c>
      <c r="B258" s="863" t="s">
        <v>2296</v>
      </c>
      <c r="C258" s="849">
        <v>1997</v>
      </c>
      <c r="D258" s="863" t="s">
        <v>2121</v>
      </c>
      <c r="E258" s="850">
        <v>540000</v>
      </c>
      <c r="F258" s="852"/>
      <c r="G258" s="853"/>
      <c r="H258" s="850">
        <f aca="true" t="shared" si="9" ref="H258:H264">E258+G258</f>
        <v>540000</v>
      </c>
      <c r="I258" s="861"/>
      <c r="J258" s="842"/>
    </row>
    <row r="259" spans="1:10" ht="18.75" customHeight="1">
      <c r="A259" s="847">
        <v>2</v>
      </c>
      <c r="B259" s="863" t="s">
        <v>340</v>
      </c>
      <c r="C259" s="849">
        <v>1987</v>
      </c>
      <c r="D259" s="863" t="s">
        <v>2121</v>
      </c>
      <c r="E259" s="850">
        <v>540000</v>
      </c>
      <c r="F259" s="852"/>
      <c r="G259" s="853"/>
      <c r="H259" s="850">
        <f t="shared" si="9"/>
        <v>540000</v>
      </c>
      <c r="I259" s="861"/>
      <c r="J259" s="842"/>
    </row>
    <row r="260" spans="1:10" ht="18.75" customHeight="1">
      <c r="A260" s="847">
        <v>3</v>
      </c>
      <c r="B260" s="863" t="s">
        <v>2297</v>
      </c>
      <c r="C260" s="849">
        <v>1994</v>
      </c>
      <c r="D260" s="863" t="s">
        <v>2121</v>
      </c>
      <c r="E260" s="850">
        <v>540000</v>
      </c>
      <c r="F260" s="852"/>
      <c r="G260" s="853"/>
      <c r="H260" s="850">
        <f t="shared" si="9"/>
        <v>540000</v>
      </c>
      <c r="I260" s="861"/>
      <c r="J260" s="842"/>
    </row>
    <row r="261" spans="1:10" ht="18.75" customHeight="1">
      <c r="A261" s="847">
        <v>4</v>
      </c>
      <c r="B261" s="863" t="s">
        <v>2201</v>
      </c>
      <c r="C261" s="849">
        <v>1987</v>
      </c>
      <c r="D261" s="863" t="s">
        <v>2082</v>
      </c>
      <c r="E261" s="850">
        <v>540000</v>
      </c>
      <c r="F261" s="852"/>
      <c r="G261" s="862"/>
      <c r="H261" s="850">
        <f t="shared" si="9"/>
        <v>540000</v>
      </c>
      <c r="I261" s="861"/>
      <c r="J261" s="842"/>
    </row>
    <row r="262" spans="1:10" ht="18.75" customHeight="1">
      <c r="A262" s="847">
        <v>5</v>
      </c>
      <c r="B262" s="865" t="s">
        <v>2298</v>
      </c>
      <c r="C262" s="852">
        <v>1999</v>
      </c>
      <c r="D262" s="865" t="s">
        <v>2163</v>
      </c>
      <c r="E262" s="850">
        <v>540000</v>
      </c>
      <c r="F262" s="852"/>
      <c r="G262" s="853"/>
      <c r="H262" s="850">
        <f t="shared" si="9"/>
        <v>540000</v>
      </c>
      <c r="I262" s="861"/>
      <c r="J262" s="842"/>
    </row>
    <row r="263" spans="1:10" ht="18.75" customHeight="1">
      <c r="A263" s="847">
        <v>6</v>
      </c>
      <c r="B263" s="865" t="s">
        <v>1481</v>
      </c>
      <c r="C263" s="852">
        <v>1962</v>
      </c>
      <c r="D263" s="865" t="s">
        <v>2089</v>
      </c>
      <c r="E263" s="850">
        <v>540000</v>
      </c>
      <c r="F263" s="852"/>
      <c r="G263" s="853"/>
      <c r="H263" s="850">
        <f t="shared" si="9"/>
        <v>540000</v>
      </c>
      <c r="I263" s="861"/>
      <c r="J263" s="842"/>
    </row>
    <row r="264" spans="1:10" ht="18.75" customHeight="1">
      <c r="A264" s="847">
        <v>7</v>
      </c>
      <c r="B264" s="865" t="s">
        <v>2585</v>
      </c>
      <c r="C264" s="852">
        <v>2000</v>
      </c>
      <c r="D264" s="865" t="s">
        <v>2088</v>
      </c>
      <c r="E264" s="850">
        <v>540000</v>
      </c>
      <c r="F264" s="852"/>
      <c r="G264" s="853"/>
      <c r="H264" s="850">
        <f t="shared" si="9"/>
        <v>540000</v>
      </c>
      <c r="I264" s="861"/>
      <c r="J264" s="910"/>
    </row>
    <row r="265" spans="1:10" ht="18.75" customHeight="1">
      <c r="A265" s="847">
        <v>8</v>
      </c>
      <c r="B265" s="848" t="s">
        <v>2299</v>
      </c>
      <c r="C265" s="849">
        <v>1989</v>
      </c>
      <c r="D265" s="863" t="s">
        <v>2121</v>
      </c>
      <c r="E265" s="850">
        <v>540000</v>
      </c>
      <c r="F265" s="852"/>
      <c r="G265" s="853"/>
      <c r="H265" s="850">
        <v>540000</v>
      </c>
      <c r="I265" s="861"/>
      <c r="J265" s="897" t="s">
        <v>825</v>
      </c>
    </row>
    <row r="266" spans="1:10" ht="18.75" customHeight="1">
      <c r="A266" s="847">
        <v>9</v>
      </c>
      <c r="B266" s="848" t="s">
        <v>2300</v>
      </c>
      <c r="C266" s="849">
        <v>1963</v>
      </c>
      <c r="D266" s="848" t="s">
        <v>2082</v>
      </c>
      <c r="E266" s="850">
        <v>540000</v>
      </c>
      <c r="F266" s="852"/>
      <c r="G266" s="853"/>
      <c r="H266" s="850">
        <v>540000</v>
      </c>
      <c r="I266" s="861"/>
      <c r="J266" s="897" t="s">
        <v>825</v>
      </c>
    </row>
    <row r="267" spans="1:10" ht="18.75" customHeight="1">
      <c r="A267" s="847">
        <v>10</v>
      </c>
      <c r="B267" s="848" t="s">
        <v>2301</v>
      </c>
      <c r="C267" s="849">
        <v>1972</v>
      </c>
      <c r="D267" s="848" t="s">
        <v>2088</v>
      </c>
      <c r="E267" s="850">
        <v>540000</v>
      </c>
      <c r="F267" s="852"/>
      <c r="G267" s="853"/>
      <c r="H267" s="850">
        <v>540000</v>
      </c>
      <c r="I267" s="861"/>
      <c r="J267" s="897" t="s">
        <v>825</v>
      </c>
    </row>
    <row r="268" spans="1:10" ht="18.75" customHeight="1">
      <c r="A268" s="847">
        <v>11</v>
      </c>
      <c r="B268" s="863" t="s">
        <v>877</v>
      </c>
      <c r="C268" s="849">
        <v>1993</v>
      </c>
      <c r="D268" s="863" t="s">
        <v>2082</v>
      </c>
      <c r="E268" s="850">
        <v>540000</v>
      </c>
      <c r="F268" s="852"/>
      <c r="G268" s="853"/>
      <c r="H268" s="850">
        <v>540000</v>
      </c>
      <c r="I268" s="861"/>
      <c r="J268" s="897" t="s">
        <v>825</v>
      </c>
    </row>
    <row r="269" spans="1:10" ht="18.75" customHeight="1">
      <c r="A269" s="847">
        <v>12</v>
      </c>
      <c r="B269" s="863" t="s">
        <v>2302</v>
      </c>
      <c r="C269" s="849">
        <v>1984</v>
      </c>
      <c r="D269" s="863" t="s">
        <v>2092</v>
      </c>
      <c r="E269" s="850">
        <v>540000</v>
      </c>
      <c r="F269" s="852"/>
      <c r="G269" s="853"/>
      <c r="H269" s="850">
        <v>540000</v>
      </c>
      <c r="I269" s="852"/>
      <c r="J269" s="897" t="s">
        <v>825</v>
      </c>
    </row>
    <row r="270" spans="1:10" ht="18.75" customHeight="1">
      <c r="A270" s="847">
        <v>13</v>
      </c>
      <c r="B270" s="863" t="s">
        <v>2303</v>
      </c>
      <c r="C270" s="849">
        <v>1963</v>
      </c>
      <c r="D270" s="863" t="s">
        <v>2092</v>
      </c>
      <c r="E270" s="850">
        <v>540000</v>
      </c>
      <c r="F270" s="852"/>
      <c r="G270" s="853"/>
      <c r="H270" s="850">
        <v>540000</v>
      </c>
      <c r="I270" s="852"/>
      <c r="J270" s="897" t="s">
        <v>825</v>
      </c>
    </row>
    <row r="271" spans="1:10" ht="18.75" customHeight="1">
      <c r="A271" s="847">
        <v>14</v>
      </c>
      <c r="B271" s="863" t="s">
        <v>2304</v>
      </c>
      <c r="C271" s="849">
        <v>1977</v>
      </c>
      <c r="D271" s="863" t="s">
        <v>2095</v>
      </c>
      <c r="E271" s="850">
        <v>540000</v>
      </c>
      <c r="F271" s="852"/>
      <c r="G271" s="853"/>
      <c r="H271" s="850">
        <v>540000</v>
      </c>
      <c r="I271" s="852"/>
      <c r="J271" s="897" t="s">
        <v>825</v>
      </c>
    </row>
    <row r="272" spans="1:10" ht="18.75" customHeight="1">
      <c r="A272" s="847">
        <v>15</v>
      </c>
      <c r="B272" s="863" t="s">
        <v>2305</v>
      </c>
      <c r="C272" s="849">
        <v>1983</v>
      </c>
      <c r="D272" s="863" t="s">
        <v>2095</v>
      </c>
      <c r="E272" s="850">
        <v>540000</v>
      </c>
      <c r="F272" s="852"/>
      <c r="G272" s="853"/>
      <c r="H272" s="850">
        <v>540000</v>
      </c>
      <c r="I272" s="852"/>
      <c r="J272" s="897" t="s">
        <v>825</v>
      </c>
    </row>
    <row r="273" spans="1:10" ht="18.75" customHeight="1">
      <c r="A273" s="847">
        <v>16</v>
      </c>
      <c r="B273" s="863" t="s">
        <v>2306</v>
      </c>
      <c r="C273" s="849">
        <v>1985</v>
      </c>
      <c r="D273" s="863" t="s">
        <v>2095</v>
      </c>
      <c r="E273" s="850">
        <v>540000</v>
      </c>
      <c r="F273" s="852"/>
      <c r="G273" s="853"/>
      <c r="H273" s="850">
        <v>540000</v>
      </c>
      <c r="I273" s="852"/>
      <c r="J273" s="897" t="s">
        <v>825</v>
      </c>
    </row>
    <row r="274" spans="1:10" ht="18.75" customHeight="1">
      <c r="A274" s="847">
        <v>17</v>
      </c>
      <c r="B274" s="863" t="s">
        <v>2307</v>
      </c>
      <c r="C274" s="849">
        <v>1989</v>
      </c>
      <c r="D274" s="863" t="s">
        <v>2095</v>
      </c>
      <c r="E274" s="850">
        <v>540000</v>
      </c>
      <c r="F274" s="852"/>
      <c r="G274" s="853"/>
      <c r="H274" s="850">
        <v>540000</v>
      </c>
      <c r="I274" s="852"/>
      <c r="J274" s="897" t="s">
        <v>825</v>
      </c>
    </row>
    <row r="275" spans="1:10" ht="18.75" customHeight="1">
      <c r="A275" s="847">
        <v>18</v>
      </c>
      <c r="B275" s="863" t="s">
        <v>2308</v>
      </c>
      <c r="C275" s="849">
        <v>1988</v>
      </c>
      <c r="D275" s="863" t="s">
        <v>2082</v>
      </c>
      <c r="E275" s="850">
        <v>540000</v>
      </c>
      <c r="F275" s="852"/>
      <c r="G275" s="853"/>
      <c r="H275" s="850">
        <v>540000</v>
      </c>
      <c r="I275" s="873"/>
      <c r="J275" s="897" t="s">
        <v>825</v>
      </c>
    </row>
    <row r="276" spans="1:10" ht="18.75" customHeight="1">
      <c r="A276" s="847">
        <v>19</v>
      </c>
      <c r="B276" s="863" t="s">
        <v>2309</v>
      </c>
      <c r="C276" s="849">
        <v>1990</v>
      </c>
      <c r="D276" s="863" t="s">
        <v>2088</v>
      </c>
      <c r="E276" s="850">
        <v>540000</v>
      </c>
      <c r="F276" s="852"/>
      <c r="G276" s="853"/>
      <c r="H276" s="853">
        <v>540000</v>
      </c>
      <c r="I276" s="853"/>
      <c r="J276" s="897" t="s">
        <v>825</v>
      </c>
    </row>
    <row r="277" spans="1:10" ht="18.75" customHeight="1">
      <c r="A277" s="847">
        <v>20</v>
      </c>
      <c r="B277" s="863" t="s">
        <v>2330</v>
      </c>
      <c r="C277" s="849">
        <v>1963</v>
      </c>
      <c r="D277" s="863" t="s">
        <v>2088</v>
      </c>
      <c r="E277" s="850">
        <v>540000</v>
      </c>
      <c r="F277" s="852"/>
      <c r="G277" s="853"/>
      <c r="H277" s="853">
        <v>540000</v>
      </c>
      <c r="I277" s="853"/>
      <c r="J277" s="897" t="s">
        <v>825</v>
      </c>
    </row>
    <row r="278" spans="1:10" ht="18.75" customHeight="1">
      <c r="A278" s="847">
        <v>21</v>
      </c>
      <c r="B278" s="848" t="s">
        <v>2243</v>
      </c>
      <c r="C278" s="849">
        <v>1959</v>
      </c>
      <c r="D278" s="848" t="s">
        <v>2095</v>
      </c>
      <c r="E278" s="850">
        <v>540000</v>
      </c>
      <c r="F278" s="911"/>
      <c r="G278" s="862"/>
      <c r="H278" s="850">
        <f>E278+G278</f>
        <v>540000</v>
      </c>
      <c r="I278" s="853"/>
      <c r="J278" s="897" t="s">
        <v>825</v>
      </c>
    </row>
    <row r="279" spans="1:10" ht="18.75" customHeight="1">
      <c r="A279" s="839"/>
      <c r="B279" s="1499" t="s">
        <v>2519</v>
      </c>
      <c r="C279" s="1500"/>
      <c r="D279" s="1501"/>
      <c r="E279" s="860">
        <f>SUM(E258:E278)</f>
        <v>11340000</v>
      </c>
      <c r="F279" s="912"/>
      <c r="G279" s="858"/>
      <c r="H279" s="860">
        <f>G279+E279</f>
        <v>11340000</v>
      </c>
      <c r="I279" s="852"/>
      <c r="J279" s="853"/>
    </row>
    <row r="280" spans="1:10" ht="18.75" customHeight="1">
      <c r="A280" s="839">
        <v>15</v>
      </c>
      <c r="B280" s="1502" t="s">
        <v>67</v>
      </c>
      <c r="C280" s="1503"/>
      <c r="D280" s="1503"/>
      <c r="E280" s="1503"/>
      <c r="F280" s="1503"/>
      <c r="G280" s="1504"/>
      <c r="H280" s="858"/>
      <c r="I280" s="861"/>
      <c r="J280" s="842"/>
    </row>
    <row r="281" spans="1:10" ht="18.75" customHeight="1">
      <c r="A281" s="847">
        <v>1</v>
      </c>
      <c r="B281" s="865" t="s">
        <v>2582</v>
      </c>
      <c r="C281" s="852">
        <v>2009</v>
      </c>
      <c r="D281" s="865" t="s">
        <v>2082</v>
      </c>
      <c r="E281" s="862">
        <v>675000</v>
      </c>
      <c r="F281" s="852"/>
      <c r="G281" s="853"/>
      <c r="H281" s="862">
        <f>E281+G281</f>
        <v>675000</v>
      </c>
      <c r="I281" s="861"/>
      <c r="J281" s="842"/>
    </row>
    <row r="282" spans="1:10" ht="18.75" customHeight="1">
      <c r="A282" s="847">
        <v>2</v>
      </c>
      <c r="B282" s="865" t="s">
        <v>2583</v>
      </c>
      <c r="C282" s="852">
        <v>2007</v>
      </c>
      <c r="D282" s="865" t="s">
        <v>2082</v>
      </c>
      <c r="E282" s="862">
        <v>675000</v>
      </c>
      <c r="F282" s="852"/>
      <c r="G282" s="853"/>
      <c r="H282" s="862">
        <f aca="true" t="shared" si="10" ref="H282:H287">E282+G282</f>
        <v>675000</v>
      </c>
      <c r="I282" s="861"/>
      <c r="J282" s="842"/>
    </row>
    <row r="283" spans="1:10" ht="18.75" customHeight="1">
      <c r="A283" s="847">
        <v>3</v>
      </c>
      <c r="B283" s="865" t="s">
        <v>2584</v>
      </c>
      <c r="C283" s="852">
        <v>2003</v>
      </c>
      <c r="D283" s="865" t="s">
        <v>2082</v>
      </c>
      <c r="E283" s="862">
        <v>675000</v>
      </c>
      <c r="F283" s="852"/>
      <c r="G283" s="853"/>
      <c r="H283" s="862">
        <f t="shared" si="10"/>
        <v>675000</v>
      </c>
      <c r="I283" s="861"/>
      <c r="J283" s="842"/>
    </row>
    <row r="284" spans="1:10" ht="18.75" customHeight="1">
      <c r="A284" s="847">
        <v>4</v>
      </c>
      <c r="B284" s="865" t="s">
        <v>2586</v>
      </c>
      <c r="C284" s="852">
        <v>2008</v>
      </c>
      <c r="D284" s="865" t="s">
        <v>2092</v>
      </c>
      <c r="E284" s="862">
        <v>675000</v>
      </c>
      <c r="F284" s="852"/>
      <c r="G284" s="853"/>
      <c r="H284" s="862">
        <f t="shared" si="10"/>
        <v>675000</v>
      </c>
      <c r="I284" s="861"/>
      <c r="J284" s="842"/>
    </row>
    <row r="285" spans="1:10" ht="18.75" customHeight="1">
      <c r="A285" s="847">
        <v>5</v>
      </c>
      <c r="B285" s="865" t="s">
        <v>2587</v>
      </c>
      <c r="C285" s="852">
        <v>2012</v>
      </c>
      <c r="D285" s="865" t="s">
        <v>2248</v>
      </c>
      <c r="E285" s="862">
        <v>675000</v>
      </c>
      <c r="F285" s="852"/>
      <c r="G285" s="853"/>
      <c r="H285" s="862">
        <f t="shared" si="10"/>
        <v>675000</v>
      </c>
      <c r="I285" s="861"/>
      <c r="J285" s="842"/>
    </row>
    <row r="286" spans="1:10" ht="18.75" customHeight="1">
      <c r="A286" s="847">
        <v>6</v>
      </c>
      <c r="B286" s="865" t="s">
        <v>1482</v>
      </c>
      <c r="C286" s="852">
        <v>2013</v>
      </c>
      <c r="D286" s="865" t="s">
        <v>2089</v>
      </c>
      <c r="E286" s="862">
        <v>675000</v>
      </c>
      <c r="F286" s="852"/>
      <c r="G286" s="853"/>
      <c r="H286" s="862">
        <f t="shared" si="10"/>
        <v>675000</v>
      </c>
      <c r="I286" s="861"/>
      <c r="J286" s="842"/>
    </row>
    <row r="287" spans="1:10" ht="18.75" customHeight="1">
      <c r="A287" s="847">
        <v>7</v>
      </c>
      <c r="B287" s="865" t="s">
        <v>1483</v>
      </c>
      <c r="C287" s="852">
        <v>2013</v>
      </c>
      <c r="D287" s="865" t="s">
        <v>2082</v>
      </c>
      <c r="E287" s="862">
        <v>675000</v>
      </c>
      <c r="F287" s="852"/>
      <c r="G287" s="853"/>
      <c r="H287" s="862">
        <f t="shared" si="10"/>
        <v>675000</v>
      </c>
      <c r="I287" s="861"/>
      <c r="J287" s="842"/>
    </row>
    <row r="288" spans="1:10" ht="18.75" customHeight="1">
      <c r="A288" s="847">
        <v>8</v>
      </c>
      <c r="B288" s="865" t="s">
        <v>2588</v>
      </c>
      <c r="C288" s="852">
        <v>2008</v>
      </c>
      <c r="D288" s="865" t="s">
        <v>2082</v>
      </c>
      <c r="E288" s="862">
        <v>675000</v>
      </c>
      <c r="F288" s="852"/>
      <c r="G288" s="853"/>
      <c r="H288" s="862">
        <v>675000</v>
      </c>
      <c r="I288" s="861"/>
      <c r="J288" s="897" t="s">
        <v>825</v>
      </c>
    </row>
    <row r="289" spans="1:10" ht="18.75" customHeight="1">
      <c r="A289" s="847">
        <v>9</v>
      </c>
      <c r="B289" s="865" t="s">
        <v>2589</v>
      </c>
      <c r="C289" s="852">
        <v>2001</v>
      </c>
      <c r="D289" s="865" t="s">
        <v>2082</v>
      </c>
      <c r="E289" s="862">
        <v>675000</v>
      </c>
      <c r="F289" s="852"/>
      <c r="G289" s="853"/>
      <c r="H289" s="862">
        <v>675000</v>
      </c>
      <c r="I289" s="861"/>
      <c r="J289" s="897" t="s">
        <v>825</v>
      </c>
    </row>
    <row r="290" spans="1:10" ht="18.75" customHeight="1">
      <c r="A290" s="847">
        <v>10</v>
      </c>
      <c r="B290" s="865" t="s">
        <v>2590</v>
      </c>
      <c r="C290" s="852">
        <v>2006</v>
      </c>
      <c r="D290" s="865" t="s">
        <v>2088</v>
      </c>
      <c r="E290" s="862">
        <v>675000</v>
      </c>
      <c r="F290" s="852"/>
      <c r="G290" s="853"/>
      <c r="H290" s="862">
        <v>675000</v>
      </c>
      <c r="I290" s="861"/>
      <c r="J290" s="897" t="s">
        <v>825</v>
      </c>
    </row>
    <row r="291" spans="1:10" ht="18.75" customHeight="1">
      <c r="A291" s="855">
        <v>11</v>
      </c>
      <c r="B291" s="856" t="s">
        <v>2497</v>
      </c>
      <c r="C291" s="891">
        <v>2015</v>
      </c>
      <c r="D291" s="856" t="s">
        <v>2121</v>
      </c>
      <c r="E291" s="913">
        <v>675000</v>
      </c>
      <c r="F291" s="903"/>
      <c r="G291" s="913"/>
      <c r="H291" s="862">
        <v>675000</v>
      </c>
      <c r="I291" s="890"/>
      <c r="J291" s="897" t="s">
        <v>825</v>
      </c>
    </row>
    <row r="292" spans="1:10" ht="18.75" customHeight="1">
      <c r="A292" s="852">
        <v>12</v>
      </c>
      <c r="B292" s="882" t="s">
        <v>856</v>
      </c>
      <c r="C292" s="881">
        <v>2010</v>
      </c>
      <c r="D292" s="882" t="s">
        <v>2116</v>
      </c>
      <c r="E292" s="913">
        <v>675000</v>
      </c>
      <c r="F292" s="852"/>
      <c r="G292" s="862"/>
      <c r="H292" s="862">
        <f>G292+E292</f>
        <v>675000</v>
      </c>
      <c r="I292" s="890"/>
      <c r="J292" s="897"/>
    </row>
    <row r="293" spans="1:10" ht="18.75" customHeight="1">
      <c r="A293" s="839"/>
      <c r="B293" s="1499" t="s">
        <v>2519</v>
      </c>
      <c r="C293" s="1500"/>
      <c r="D293" s="1501"/>
      <c r="E293" s="914">
        <f>SUM(E281:E292)</f>
        <v>8100000</v>
      </c>
      <c r="F293" s="915"/>
      <c r="G293" s="858"/>
      <c r="H293" s="858">
        <f>G293+E293</f>
        <v>8100000</v>
      </c>
      <c r="I293" s="861"/>
      <c r="J293" s="842"/>
    </row>
    <row r="294" spans="1:10" ht="18.75" customHeight="1">
      <c r="A294" s="839">
        <v>17</v>
      </c>
      <c r="B294" s="1502" t="s">
        <v>68</v>
      </c>
      <c r="C294" s="1503"/>
      <c r="D294" s="1503"/>
      <c r="E294" s="1503"/>
      <c r="F294" s="1503"/>
      <c r="G294" s="1504"/>
      <c r="H294" s="858"/>
      <c r="I294" s="861"/>
      <c r="J294" s="842"/>
    </row>
    <row r="295" spans="1:10" ht="18.75" customHeight="1">
      <c r="A295" s="847">
        <v>1</v>
      </c>
      <c r="B295" s="955" t="s">
        <v>2591</v>
      </c>
      <c r="C295" s="693">
        <v>1940</v>
      </c>
      <c r="D295" s="955" t="s">
        <v>2089</v>
      </c>
      <c r="E295" s="954">
        <v>0</v>
      </c>
      <c r="F295" s="693"/>
      <c r="G295" s="694"/>
      <c r="H295" s="954">
        <f>E295+G295</f>
        <v>0</v>
      </c>
      <c r="I295" s="861"/>
      <c r="J295" s="853" t="s">
        <v>1117</v>
      </c>
    </row>
    <row r="296" spans="1:10" ht="18.75" customHeight="1">
      <c r="A296" s="847">
        <v>2</v>
      </c>
      <c r="B296" s="865" t="s">
        <v>2592</v>
      </c>
      <c r="C296" s="852">
        <v>1941</v>
      </c>
      <c r="D296" s="865" t="s">
        <v>2089</v>
      </c>
      <c r="E296" s="862">
        <v>675000</v>
      </c>
      <c r="F296" s="852"/>
      <c r="G296" s="862"/>
      <c r="H296" s="862">
        <f>E296+G296</f>
        <v>675000</v>
      </c>
      <c r="I296" s="861"/>
      <c r="J296" s="842"/>
    </row>
    <row r="297" spans="1:10" ht="18.75" customHeight="1">
      <c r="A297" s="847">
        <v>3</v>
      </c>
      <c r="B297" s="865" t="s">
        <v>2285</v>
      </c>
      <c r="C297" s="852">
        <v>1939</v>
      </c>
      <c r="D297" s="865" t="s">
        <v>1484</v>
      </c>
      <c r="E297" s="862">
        <v>675000</v>
      </c>
      <c r="F297" s="852"/>
      <c r="G297" s="853"/>
      <c r="H297" s="862">
        <f>E297+G297</f>
        <v>675000</v>
      </c>
      <c r="I297" s="861"/>
      <c r="J297" s="842"/>
    </row>
    <row r="298" spans="1:15" ht="18.75" customHeight="1">
      <c r="A298" s="847">
        <v>4</v>
      </c>
      <c r="B298" s="916" t="s">
        <v>366</v>
      </c>
      <c r="C298" s="917">
        <v>1937</v>
      </c>
      <c r="D298" s="918" t="s">
        <v>2121</v>
      </c>
      <c r="E298" s="862">
        <v>675000</v>
      </c>
      <c r="F298" s="894"/>
      <c r="G298" s="850"/>
      <c r="H298" s="862">
        <f>E298+G298</f>
        <v>675000</v>
      </c>
      <c r="I298" s="861"/>
      <c r="J298" s="842"/>
      <c r="L298" s="848"/>
      <c r="M298" s="849"/>
      <c r="N298" s="848"/>
      <c r="O298" s="890"/>
    </row>
    <row r="299" spans="1:15" ht="18.75" customHeight="1">
      <c r="A299" s="847">
        <v>5</v>
      </c>
      <c r="B299" s="865" t="s">
        <v>2593</v>
      </c>
      <c r="C299" s="852">
        <v>1932</v>
      </c>
      <c r="D299" s="865" t="s">
        <v>2089</v>
      </c>
      <c r="E299" s="862">
        <v>675000</v>
      </c>
      <c r="F299" s="852"/>
      <c r="G299" s="853"/>
      <c r="H299" s="862">
        <v>675000</v>
      </c>
      <c r="I299" s="861"/>
      <c r="J299" s="897" t="s">
        <v>825</v>
      </c>
      <c r="L299" s="919"/>
      <c r="M299" s="902"/>
      <c r="N299" s="920"/>
      <c r="O299" s="921"/>
    </row>
    <row r="300" spans="1:10" ht="18.75" customHeight="1">
      <c r="A300" s="847">
        <v>6</v>
      </c>
      <c r="B300" s="955" t="s">
        <v>1896</v>
      </c>
      <c r="C300" s="693">
        <v>1934</v>
      </c>
      <c r="D300" s="955" t="s">
        <v>2121</v>
      </c>
      <c r="E300" s="954">
        <v>0</v>
      </c>
      <c r="F300" s="693"/>
      <c r="G300" s="694"/>
      <c r="H300" s="954">
        <v>675000</v>
      </c>
      <c r="I300" s="861"/>
      <c r="J300" s="897" t="s">
        <v>1117</v>
      </c>
    </row>
    <row r="301" spans="1:10" ht="18.75" customHeight="1">
      <c r="A301" s="847">
        <v>7</v>
      </c>
      <c r="B301" s="920" t="s">
        <v>219</v>
      </c>
      <c r="C301" s="922">
        <v>1935</v>
      </c>
      <c r="D301" s="920" t="s">
        <v>2101</v>
      </c>
      <c r="E301" s="901">
        <v>675000</v>
      </c>
      <c r="F301" s="923"/>
      <c r="G301" s="901"/>
      <c r="H301" s="901">
        <f>E301+G301</f>
        <v>675000</v>
      </c>
      <c r="I301" s="861"/>
      <c r="J301" s="897"/>
    </row>
    <row r="302" spans="1:10" ht="18.75" customHeight="1">
      <c r="A302" s="847">
        <v>8</v>
      </c>
      <c r="B302" s="920" t="s">
        <v>857</v>
      </c>
      <c r="C302" s="922">
        <v>1941</v>
      </c>
      <c r="D302" s="920" t="s">
        <v>2121</v>
      </c>
      <c r="E302" s="901">
        <v>675000</v>
      </c>
      <c r="F302" s="923"/>
      <c r="G302" s="901"/>
      <c r="H302" s="901">
        <f>G302+E302</f>
        <v>675000</v>
      </c>
      <c r="I302" s="861"/>
      <c r="J302" s="897"/>
    </row>
    <row r="303" spans="1:10" ht="18.75" customHeight="1">
      <c r="A303" s="847">
        <v>9</v>
      </c>
      <c r="B303" s="920" t="s">
        <v>2119</v>
      </c>
      <c r="C303" s="922">
        <v>1928</v>
      </c>
      <c r="D303" s="920" t="s">
        <v>2116</v>
      </c>
      <c r="E303" s="901">
        <v>675000</v>
      </c>
      <c r="F303" s="923"/>
      <c r="G303" s="901"/>
      <c r="H303" s="901">
        <f>E303+G303</f>
        <v>675000</v>
      </c>
      <c r="I303" s="921"/>
      <c r="J303" s="924"/>
    </row>
    <row r="304" spans="1:10" ht="18.75" customHeight="1">
      <c r="A304" s="847">
        <v>10</v>
      </c>
      <c r="B304" s="960" t="s">
        <v>1743</v>
      </c>
      <c r="C304" s="961">
        <v>1951</v>
      </c>
      <c r="D304" s="960" t="s">
        <v>2174</v>
      </c>
      <c r="E304" s="958">
        <v>675000</v>
      </c>
      <c r="F304" s="962"/>
      <c r="G304" s="958"/>
      <c r="H304" s="958">
        <f>E304+G304</f>
        <v>675000</v>
      </c>
      <c r="I304" s="921"/>
      <c r="J304" s="924"/>
    </row>
    <row r="305" spans="1:10" ht="18.75" customHeight="1">
      <c r="A305" s="847">
        <v>11</v>
      </c>
      <c r="B305" s="920" t="s">
        <v>2109</v>
      </c>
      <c r="C305" s="922">
        <v>1930</v>
      </c>
      <c r="D305" s="920" t="s">
        <v>2089</v>
      </c>
      <c r="E305" s="901">
        <v>675000</v>
      </c>
      <c r="F305" s="923"/>
      <c r="G305" s="901"/>
      <c r="H305" s="901">
        <f>G305+E305</f>
        <v>675000</v>
      </c>
      <c r="I305" s="921"/>
      <c r="J305" s="924"/>
    </row>
    <row r="306" spans="1:10" ht="18.75" customHeight="1">
      <c r="A306" s="861"/>
      <c r="B306" s="925" t="s">
        <v>2519</v>
      </c>
      <c r="C306" s="849"/>
      <c r="D306" s="849"/>
      <c r="E306" s="858">
        <f>SUM(E295:E305)</f>
        <v>6075000</v>
      </c>
      <c r="F306" s="858"/>
      <c r="G306" s="858">
        <f>SUM(G303:G305)</f>
        <v>0</v>
      </c>
      <c r="H306" s="858">
        <f>G306+E306</f>
        <v>6075000</v>
      </c>
      <c r="I306" s="861"/>
      <c r="J306" s="842"/>
    </row>
    <row r="307" spans="1:10" ht="18.75" customHeight="1">
      <c r="A307" s="839">
        <v>19</v>
      </c>
      <c r="B307" s="1502" t="s">
        <v>69</v>
      </c>
      <c r="C307" s="1503"/>
      <c r="D307" s="1503"/>
      <c r="E307" s="1503"/>
      <c r="F307" s="1503"/>
      <c r="G307" s="1504"/>
      <c r="H307" s="858"/>
      <c r="I307" s="861"/>
      <c r="J307" s="842"/>
    </row>
    <row r="308" spans="1:10" ht="18.75" customHeight="1">
      <c r="A308" s="849">
        <v>1</v>
      </c>
      <c r="B308" s="863" t="s">
        <v>2594</v>
      </c>
      <c r="C308" s="849">
        <v>1954</v>
      </c>
      <c r="D308" s="863" t="s">
        <v>2121</v>
      </c>
      <c r="E308" s="926">
        <v>270000</v>
      </c>
      <c r="F308" s="927"/>
      <c r="G308" s="926"/>
      <c r="H308" s="926">
        <f>E308+G308</f>
        <v>270000</v>
      </c>
      <c r="I308" s="849"/>
      <c r="J308" s="928"/>
    </row>
    <row r="309" spans="1:10" ht="18.75" customHeight="1">
      <c r="A309" s="849">
        <v>2</v>
      </c>
      <c r="B309" s="863" t="s">
        <v>2595</v>
      </c>
      <c r="C309" s="849">
        <v>1970</v>
      </c>
      <c r="D309" s="863" t="s">
        <v>2082</v>
      </c>
      <c r="E309" s="926">
        <v>270000</v>
      </c>
      <c r="F309" s="927"/>
      <c r="G309" s="926"/>
      <c r="H309" s="926">
        <f aca="true" t="shared" si="11" ref="H309:H338">E309+G309</f>
        <v>270000</v>
      </c>
      <c r="I309" s="849"/>
      <c r="J309" s="928"/>
    </row>
    <row r="310" spans="1:10" ht="18.75" customHeight="1">
      <c r="A310" s="849">
        <v>3</v>
      </c>
      <c r="B310" s="863" t="s">
        <v>2596</v>
      </c>
      <c r="C310" s="849">
        <v>1983</v>
      </c>
      <c r="D310" s="863" t="s">
        <v>2088</v>
      </c>
      <c r="E310" s="926">
        <v>270000</v>
      </c>
      <c r="F310" s="927"/>
      <c r="G310" s="926"/>
      <c r="H310" s="926">
        <f t="shared" si="11"/>
        <v>270000</v>
      </c>
      <c r="I310" s="849"/>
      <c r="J310" s="928"/>
    </row>
    <row r="311" spans="1:10" ht="18.75" customHeight="1">
      <c r="A311" s="849">
        <v>4</v>
      </c>
      <c r="B311" s="863" t="s">
        <v>2597</v>
      </c>
      <c r="C311" s="849">
        <v>1968</v>
      </c>
      <c r="D311" s="863" t="s">
        <v>2121</v>
      </c>
      <c r="E311" s="926">
        <v>270000</v>
      </c>
      <c r="F311" s="927"/>
      <c r="G311" s="926"/>
      <c r="H311" s="926">
        <f t="shared" si="11"/>
        <v>270000</v>
      </c>
      <c r="I311" s="849"/>
      <c r="J311" s="928"/>
    </row>
    <row r="312" spans="1:10" ht="18.75" customHeight="1">
      <c r="A312" s="849">
        <v>5</v>
      </c>
      <c r="B312" s="863" t="s">
        <v>2598</v>
      </c>
      <c r="C312" s="849">
        <v>1954</v>
      </c>
      <c r="D312" s="863" t="s">
        <v>2082</v>
      </c>
      <c r="E312" s="926">
        <v>270000</v>
      </c>
      <c r="F312" s="927"/>
      <c r="G312" s="926"/>
      <c r="H312" s="926">
        <f t="shared" si="11"/>
        <v>270000</v>
      </c>
      <c r="I312" s="849"/>
      <c r="J312" s="928"/>
    </row>
    <row r="313" spans="1:10" ht="18.75" customHeight="1">
      <c r="A313" s="849">
        <v>6</v>
      </c>
      <c r="B313" s="863" t="s">
        <v>2599</v>
      </c>
      <c r="C313" s="849">
        <v>1959</v>
      </c>
      <c r="D313" s="863" t="s">
        <v>2121</v>
      </c>
      <c r="E313" s="926">
        <v>270000</v>
      </c>
      <c r="F313" s="927"/>
      <c r="G313" s="926"/>
      <c r="H313" s="926">
        <f t="shared" si="11"/>
        <v>270000</v>
      </c>
      <c r="I313" s="849"/>
      <c r="J313" s="928"/>
    </row>
    <row r="314" spans="1:10" ht="18.75" customHeight="1">
      <c r="A314" s="849">
        <v>7</v>
      </c>
      <c r="B314" s="863" t="s">
        <v>2600</v>
      </c>
      <c r="C314" s="849">
        <v>1964</v>
      </c>
      <c r="D314" s="863" t="s">
        <v>2121</v>
      </c>
      <c r="E314" s="926">
        <v>270000</v>
      </c>
      <c r="F314" s="927"/>
      <c r="G314" s="926"/>
      <c r="H314" s="926">
        <f t="shared" si="11"/>
        <v>270000</v>
      </c>
      <c r="I314" s="849"/>
      <c r="J314" s="928"/>
    </row>
    <row r="315" spans="1:10" ht="18.75" customHeight="1">
      <c r="A315" s="849">
        <v>8</v>
      </c>
      <c r="B315" s="863" t="s">
        <v>2601</v>
      </c>
      <c r="C315" s="849">
        <v>1940</v>
      </c>
      <c r="D315" s="863" t="s">
        <v>2092</v>
      </c>
      <c r="E315" s="926">
        <v>270000</v>
      </c>
      <c r="F315" s="927"/>
      <c r="G315" s="926"/>
      <c r="H315" s="926">
        <f t="shared" si="11"/>
        <v>270000</v>
      </c>
      <c r="I315" s="849"/>
      <c r="J315" s="928"/>
    </row>
    <row r="316" spans="1:10" ht="18.75" customHeight="1">
      <c r="A316" s="849">
        <v>9</v>
      </c>
      <c r="B316" s="863" t="s">
        <v>2602</v>
      </c>
      <c r="C316" s="849">
        <v>1965</v>
      </c>
      <c r="D316" s="863" t="s">
        <v>2092</v>
      </c>
      <c r="E316" s="926">
        <v>270000</v>
      </c>
      <c r="F316" s="927"/>
      <c r="G316" s="926"/>
      <c r="H316" s="926">
        <f t="shared" si="11"/>
        <v>270000</v>
      </c>
      <c r="I316" s="849"/>
      <c r="J316" s="928"/>
    </row>
    <row r="317" spans="1:10" ht="18.75" customHeight="1">
      <c r="A317" s="849">
        <v>10</v>
      </c>
      <c r="B317" s="863" t="s">
        <v>2603</v>
      </c>
      <c r="C317" s="849">
        <v>1959</v>
      </c>
      <c r="D317" s="863" t="s">
        <v>2089</v>
      </c>
      <c r="E317" s="926">
        <v>270000</v>
      </c>
      <c r="F317" s="927"/>
      <c r="G317" s="926"/>
      <c r="H317" s="926">
        <f t="shared" si="11"/>
        <v>270000</v>
      </c>
      <c r="I317" s="849"/>
      <c r="J317" s="928"/>
    </row>
    <row r="318" spans="1:10" ht="18.75" customHeight="1">
      <c r="A318" s="849">
        <v>11</v>
      </c>
      <c r="B318" s="691" t="s">
        <v>2604</v>
      </c>
      <c r="C318" s="730">
        <v>1974</v>
      </c>
      <c r="D318" s="691" t="s">
        <v>2089</v>
      </c>
      <c r="E318" s="817">
        <v>0</v>
      </c>
      <c r="F318" s="818"/>
      <c r="G318" s="817"/>
      <c r="H318" s="817">
        <f t="shared" si="11"/>
        <v>0</v>
      </c>
      <c r="I318" s="849"/>
      <c r="J318" s="928" t="s">
        <v>1736</v>
      </c>
    </row>
    <row r="319" spans="1:10" ht="18.75" customHeight="1">
      <c r="A319" s="849">
        <v>12</v>
      </c>
      <c r="B319" s="863" t="s">
        <v>2595</v>
      </c>
      <c r="C319" s="849">
        <v>1977</v>
      </c>
      <c r="D319" s="863" t="s">
        <v>2082</v>
      </c>
      <c r="E319" s="926">
        <v>270000</v>
      </c>
      <c r="F319" s="927"/>
      <c r="G319" s="926"/>
      <c r="H319" s="926">
        <f t="shared" si="11"/>
        <v>270000</v>
      </c>
      <c r="I319" s="849"/>
      <c r="J319" s="928"/>
    </row>
    <row r="320" spans="1:10" ht="18.75" customHeight="1">
      <c r="A320" s="849">
        <v>13</v>
      </c>
      <c r="B320" s="863" t="s">
        <v>2605</v>
      </c>
      <c r="C320" s="849">
        <v>1976</v>
      </c>
      <c r="D320" s="863" t="s">
        <v>2082</v>
      </c>
      <c r="E320" s="926">
        <v>270000</v>
      </c>
      <c r="F320" s="927"/>
      <c r="G320" s="926"/>
      <c r="H320" s="926">
        <f t="shared" si="11"/>
        <v>270000</v>
      </c>
      <c r="I320" s="849"/>
      <c r="J320" s="928"/>
    </row>
    <row r="321" spans="1:10" ht="18.75" customHeight="1">
      <c r="A321" s="849">
        <v>14</v>
      </c>
      <c r="B321" s="863" t="s">
        <v>2606</v>
      </c>
      <c r="C321" s="849">
        <v>1977</v>
      </c>
      <c r="D321" s="863" t="s">
        <v>2082</v>
      </c>
      <c r="E321" s="926">
        <v>270000</v>
      </c>
      <c r="F321" s="927"/>
      <c r="G321" s="926"/>
      <c r="H321" s="926">
        <f t="shared" si="11"/>
        <v>270000</v>
      </c>
      <c r="I321" s="849"/>
      <c r="J321" s="928"/>
    </row>
    <row r="322" spans="1:10" ht="18.75" customHeight="1">
      <c r="A322" s="849">
        <v>15</v>
      </c>
      <c r="B322" s="863" t="s">
        <v>2607</v>
      </c>
      <c r="C322" s="849">
        <v>1979</v>
      </c>
      <c r="D322" s="863" t="s">
        <v>2082</v>
      </c>
      <c r="E322" s="926">
        <v>270000</v>
      </c>
      <c r="F322" s="927"/>
      <c r="G322" s="926"/>
      <c r="H322" s="926">
        <f t="shared" si="11"/>
        <v>270000</v>
      </c>
      <c r="I322" s="849"/>
      <c r="J322" s="928"/>
    </row>
    <row r="323" spans="1:10" ht="18.75" customHeight="1">
      <c r="A323" s="849">
        <v>16</v>
      </c>
      <c r="B323" s="863" t="s">
        <v>2608</v>
      </c>
      <c r="C323" s="849">
        <v>1982</v>
      </c>
      <c r="D323" s="863" t="s">
        <v>2082</v>
      </c>
      <c r="E323" s="926">
        <v>270000</v>
      </c>
      <c r="F323" s="927"/>
      <c r="G323" s="926"/>
      <c r="H323" s="926">
        <f t="shared" si="11"/>
        <v>270000</v>
      </c>
      <c r="I323" s="849"/>
      <c r="J323" s="928"/>
    </row>
    <row r="324" spans="1:10" ht="18.75" customHeight="1">
      <c r="A324" s="849">
        <v>17</v>
      </c>
      <c r="B324" s="863" t="s">
        <v>2609</v>
      </c>
      <c r="C324" s="849">
        <v>1976</v>
      </c>
      <c r="D324" s="863" t="s">
        <v>2155</v>
      </c>
      <c r="E324" s="926">
        <v>270000</v>
      </c>
      <c r="F324" s="927"/>
      <c r="G324" s="926"/>
      <c r="H324" s="926">
        <f t="shared" si="11"/>
        <v>270000</v>
      </c>
      <c r="I324" s="849"/>
      <c r="J324" s="928"/>
    </row>
    <row r="325" spans="1:10" ht="18.75" customHeight="1">
      <c r="A325" s="849">
        <v>18</v>
      </c>
      <c r="B325" s="863" t="s">
        <v>2610</v>
      </c>
      <c r="C325" s="849">
        <v>1968</v>
      </c>
      <c r="D325" s="863" t="s">
        <v>2163</v>
      </c>
      <c r="E325" s="926">
        <v>270000</v>
      </c>
      <c r="F325" s="927"/>
      <c r="G325" s="926"/>
      <c r="H325" s="926">
        <f t="shared" si="11"/>
        <v>270000</v>
      </c>
      <c r="I325" s="849"/>
      <c r="J325" s="928"/>
    </row>
    <row r="326" spans="1:10" ht="18.75" customHeight="1">
      <c r="A326" s="849">
        <v>19</v>
      </c>
      <c r="B326" s="863" t="s">
        <v>2611</v>
      </c>
      <c r="C326" s="849">
        <v>1986</v>
      </c>
      <c r="D326" s="863" t="s">
        <v>2092</v>
      </c>
      <c r="E326" s="926">
        <v>270000</v>
      </c>
      <c r="F326" s="927"/>
      <c r="G326" s="926"/>
      <c r="H326" s="926">
        <f t="shared" si="11"/>
        <v>270000</v>
      </c>
      <c r="I326" s="849"/>
      <c r="J326" s="928"/>
    </row>
    <row r="327" spans="1:10" ht="18.75" customHeight="1">
      <c r="A327" s="849">
        <v>20</v>
      </c>
      <c r="B327" s="863" t="s">
        <v>2223</v>
      </c>
      <c r="C327" s="849">
        <v>1968</v>
      </c>
      <c r="D327" s="863" t="s">
        <v>2121</v>
      </c>
      <c r="E327" s="926">
        <v>270000</v>
      </c>
      <c r="F327" s="927"/>
      <c r="G327" s="926"/>
      <c r="H327" s="926">
        <f t="shared" si="11"/>
        <v>270000</v>
      </c>
      <c r="I327" s="849"/>
      <c r="J327" s="928"/>
    </row>
    <row r="328" spans="1:10" ht="18.75" customHeight="1">
      <c r="A328" s="849">
        <v>21</v>
      </c>
      <c r="B328" s="863" t="s">
        <v>2613</v>
      </c>
      <c r="C328" s="849">
        <v>1965</v>
      </c>
      <c r="D328" s="863" t="s">
        <v>2082</v>
      </c>
      <c r="E328" s="926">
        <v>270000</v>
      </c>
      <c r="F328" s="927"/>
      <c r="G328" s="926"/>
      <c r="H328" s="926">
        <f t="shared" si="11"/>
        <v>270000</v>
      </c>
      <c r="I328" s="849"/>
      <c r="J328" s="928"/>
    </row>
    <row r="329" spans="1:10" ht="18.75" customHeight="1">
      <c r="A329" s="849">
        <v>22</v>
      </c>
      <c r="B329" s="863" t="s">
        <v>2614</v>
      </c>
      <c r="C329" s="849">
        <v>1950</v>
      </c>
      <c r="D329" s="863" t="s">
        <v>2089</v>
      </c>
      <c r="E329" s="926">
        <v>270000</v>
      </c>
      <c r="F329" s="927"/>
      <c r="G329" s="926"/>
      <c r="H329" s="926">
        <f t="shared" si="11"/>
        <v>270000</v>
      </c>
      <c r="I329" s="849"/>
      <c r="J329" s="928"/>
    </row>
    <row r="330" spans="1:10" ht="18.75" customHeight="1">
      <c r="A330" s="849">
        <v>23</v>
      </c>
      <c r="B330" s="691" t="s">
        <v>2621</v>
      </c>
      <c r="C330" s="730">
        <v>1964</v>
      </c>
      <c r="D330" s="691" t="s">
        <v>2121</v>
      </c>
      <c r="E330" s="817">
        <v>0</v>
      </c>
      <c r="F330" s="818"/>
      <c r="G330" s="817"/>
      <c r="H330" s="817">
        <f t="shared" si="11"/>
        <v>0</v>
      </c>
      <c r="I330" s="849"/>
      <c r="J330" s="928" t="s">
        <v>1735</v>
      </c>
    </row>
    <row r="331" spans="1:10" ht="18.75" customHeight="1">
      <c r="A331" s="849">
        <v>24</v>
      </c>
      <c r="B331" s="863" t="s">
        <v>1485</v>
      </c>
      <c r="C331" s="849">
        <v>1965</v>
      </c>
      <c r="D331" s="863" t="s">
        <v>2089</v>
      </c>
      <c r="E331" s="926">
        <v>270000</v>
      </c>
      <c r="F331" s="927"/>
      <c r="G331" s="926"/>
      <c r="H331" s="926">
        <f t="shared" si="11"/>
        <v>270000</v>
      </c>
      <c r="I331" s="849"/>
      <c r="J331" s="928"/>
    </row>
    <row r="332" spans="1:10" ht="18.75" customHeight="1">
      <c r="A332" s="849">
        <v>25</v>
      </c>
      <c r="B332" s="863" t="s">
        <v>1486</v>
      </c>
      <c r="C332" s="849">
        <v>1967</v>
      </c>
      <c r="D332" s="863" t="s">
        <v>1484</v>
      </c>
      <c r="E332" s="926">
        <v>270000</v>
      </c>
      <c r="F332" s="927"/>
      <c r="G332" s="926"/>
      <c r="H332" s="926">
        <f t="shared" si="11"/>
        <v>270000</v>
      </c>
      <c r="I332" s="849"/>
      <c r="J332" s="928"/>
    </row>
    <row r="333" spans="1:10" ht="18.75" customHeight="1">
      <c r="A333" s="849">
        <v>26</v>
      </c>
      <c r="B333" s="863" t="s">
        <v>1487</v>
      </c>
      <c r="C333" s="849">
        <v>1962</v>
      </c>
      <c r="D333" s="863" t="s">
        <v>2082</v>
      </c>
      <c r="E333" s="926">
        <v>270000</v>
      </c>
      <c r="F333" s="927"/>
      <c r="G333" s="926"/>
      <c r="H333" s="926">
        <f t="shared" si="11"/>
        <v>270000</v>
      </c>
      <c r="I333" s="849"/>
      <c r="J333" s="928"/>
    </row>
    <row r="334" spans="1:10" ht="18.75" customHeight="1">
      <c r="A334" s="849">
        <v>27</v>
      </c>
      <c r="B334" s="863" t="s">
        <v>1488</v>
      </c>
      <c r="C334" s="849">
        <v>1984</v>
      </c>
      <c r="D334" s="863" t="s">
        <v>2089</v>
      </c>
      <c r="E334" s="926">
        <v>270000</v>
      </c>
      <c r="F334" s="927"/>
      <c r="G334" s="926"/>
      <c r="H334" s="926">
        <f t="shared" si="11"/>
        <v>270000</v>
      </c>
      <c r="I334" s="849"/>
      <c r="J334" s="928"/>
    </row>
    <row r="335" spans="1:10" ht="18.75" customHeight="1">
      <c r="A335" s="849">
        <v>28</v>
      </c>
      <c r="B335" s="863" t="s">
        <v>2005</v>
      </c>
      <c r="C335" s="849">
        <v>1939</v>
      </c>
      <c r="D335" s="863" t="s">
        <v>2121</v>
      </c>
      <c r="E335" s="926">
        <v>270000</v>
      </c>
      <c r="F335" s="927"/>
      <c r="G335" s="926"/>
      <c r="H335" s="926">
        <f t="shared" si="11"/>
        <v>270000</v>
      </c>
      <c r="I335" s="849"/>
      <c r="J335" s="928"/>
    </row>
    <row r="336" spans="1:10" ht="18.75" customHeight="1">
      <c r="A336" s="849">
        <v>29</v>
      </c>
      <c r="B336" s="863" t="s">
        <v>2622</v>
      </c>
      <c r="C336" s="849">
        <v>1962</v>
      </c>
      <c r="D336" s="863" t="s">
        <v>2082</v>
      </c>
      <c r="E336" s="926">
        <v>270000</v>
      </c>
      <c r="F336" s="927"/>
      <c r="G336" s="926"/>
      <c r="H336" s="926">
        <f t="shared" si="11"/>
        <v>270000</v>
      </c>
      <c r="I336" s="849"/>
      <c r="J336" s="928"/>
    </row>
    <row r="337" spans="1:10" ht="18.75" customHeight="1">
      <c r="A337" s="849">
        <v>30</v>
      </c>
      <c r="B337" s="863" t="s">
        <v>875</v>
      </c>
      <c r="C337" s="849">
        <v>1967</v>
      </c>
      <c r="D337" s="863" t="s">
        <v>2088</v>
      </c>
      <c r="E337" s="926">
        <v>810000</v>
      </c>
      <c r="F337" s="927"/>
      <c r="G337" s="926"/>
      <c r="H337" s="926">
        <f t="shared" si="11"/>
        <v>810000</v>
      </c>
      <c r="I337" s="849"/>
      <c r="J337" s="928"/>
    </row>
    <row r="338" spans="1:10" ht="18.75" customHeight="1">
      <c r="A338" s="849">
        <v>31</v>
      </c>
      <c r="B338" s="863" t="s">
        <v>1702</v>
      </c>
      <c r="C338" s="849">
        <v>1978</v>
      </c>
      <c r="D338" s="863" t="s">
        <v>2101</v>
      </c>
      <c r="E338" s="926">
        <v>1080000</v>
      </c>
      <c r="F338" s="927"/>
      <c r="G338" s="926"/>
      <c r="H338" s="926">
        <f t="shared" si="11"/>
        <v>1080000</v>
      </c>
      <c r="I338" s="849"/>
      <c r="J338" s="928"/>
    </row>
    <row r="339" spans="1:10" ht="18.75" customHeight="1">
      <c r="A339" s="849">
        <v>32</v>
      </c>
      <c r="B339" s="863" t="s">
        <v>1734</v>
      </c>
      <c r="C339" s="849">
        <v>1946</v>
      </c>
      <c r="D339" s="863" t="s">
        <v>2082</v>
      </c>
      <c r="E339" s="926">
        <v>270000</v>
      </c>
      <c r="F339" s="927"/>
      <c r="G339" s="926"/>
      <c r="H339" s="926">
        <f aca="true" t="shared" si="12" ref="H339:H346">E339+G339</f>
        <v>270000</v>
      </c>
      <c r="I339" s="849"/>
      <c r="J339" s="928"/>
    </row>
    <row r="340" spans="1:10" ht="18.75" customHeight="1">
      <c r="A340" s="849">
        <v>33</v>
      </c>
      <c r="B340" s="863" t="s">
        <v>1703</v>
      </c>
      <c r="C340" s="849">
        <v>1936</v>
      </c>
      <c r="D340" s="863" t="s">
        <v>2101</v>
      </c>
      <c r="E340" s="926">
        <v>270000</v>
      </c>
      <c r="F340" s="927"/>
      <c r="G340" s="926"/>
      <c r="H340" s="926">
        <f t="shared" si="12"/>
        <v>270000</v>
      </c>
      <c r="I340" s="849"/>
      <c r="J340" s="928"/>
    </row>
    <row r="341" spans="1:10" ht="18.75" customHeight="1">
      <c r="A341" s="849">
        <v>34</v>
      </c>
      <c r="B341" s="863" t="s">
        <v>1704</v>
      </c>
      <c r="C341" s="849">
        <v>1985</v>
      </c>
      <c r="D341" s="863" t="s">
        <v>2121</v>
      </c>
      <c r="E341" s="926">
        <v>270000</v>
      </c>
      <c r="F341" s="927"/>
      <c r="G341" s="926"/>
      <c r="H341" s="926">
        <f t="shared" si="12"/>
        <v>270000</v>
      </c>
      <c r="I341" s="849"/>
      <c r="J341" s="928"/>
    </row>
    <row r="342" spans="1:10" ht="18.75" customHeight="1">
      <c r="A342" s="849">
        <v>35</v>
      </c>
      <c r="B342" s="863" t="s">
        <v>1472</v>
      </c>
      <c r="C342" s="849">
        <v>1967</v>
      </c>
      <c r="D342" s="863" t="s">
        <v>2101</v>
      </c>
      <c r="E342" s="926">
        <v>270000</v>
      </c>
      <c r="F342" s="927"/>
      <c r="G342" s="926"/>
      <c r="H342" s="926">
        <f t="shared" si="12"/>
        <v>270000</v>
      </c>
      <c r="I342" s="849"/>
      <c r="J342" s="928"/>
    </row>
    <row r="343" spans="1:16" ht="18.75" customHeight="1">
      <c r="A343" s="849">
        <v>36</v>
      </c>
      <c r="B343" s="863" t="s">
        <v>987</v>
      </c>
      <c r="C343" s="849">
        <v>1946</v>
      </c>
      <c r="D343" s="863" t="s">
        <v>2116</v>
      </c>
      <c r="E343" s="926">
        <v>270000</v>
      </c>
      <c r="F343" s="927"/>
      <c r="G343" s="926"/>
      <c r="H343" s="926">
        <f t="shared" si="12"/>
        <v>270000</v>
      </c>
      <c r="I343" s="929"/>
      <c r="J343" s="930"/>
      <c r="K343" s="1497"/>
      <c r="L343" s="1498"/>
      <c r="M343" s="1498"/>
      <c r="N343" s="1498"/>
      <c r="O343" s="1498"/>
      <c r="P343" s="1498"/>
    </row>
    <row r="344" spans="1:16" ht="18.75" customHeight="1">
      <c r="A344" s="849">
        <v>37</v>
      </c>
      <c r="B344" s="863" t="s">
        <v>1152</v>
      </c>
      <c r="C344" s="849">
        <v>1973</v>
      </c>
      <c r="D344" s="863" t="s">
        <v>1153</v>
      </c>
      <c r="E344" s="926">
        <v>270000</v>
      </c>
      <c r="F344" s="927"/>
      <c r="G344" s="926"/>
      <c r="H344" s="926">
        <f t="shared" si="12"/>
        <v>270000</v>
      </c>
      <c r="I344" s="849"/>
      <c r="J344" s="928"/>
      <c r="K344" s="1497"/>
      <c r="L344" s="1498"/>
      <c r="M344" s="1498"/>
      <c r="N344" s="1498"/>
      <c r="O344" s="1498"/>
      <c r="P344" s="1498"/>
    </row>
    <row r="345" spans="1:10" ht="18.75" customHeight="1">
      <c r="A345" s="849">
        <v>38</v>
      </c>
      <c r="B345" s="863" t="s">
        <v>1150</v>
      </c>
      <c r="C345" s="849">
        <v>1941</v>
      </c>
      <c r="D345" s="863" t="s">
        <v>2121</v>
      </c>
      <c r="E345" s="926">
        <v>270000</v>
      </c>
      <c r="F345" s="927"/>
      <c r="G345" s="926"/>
      <c r="H345" s="926">
        <f t="shared" si="12"/>
        <v>270000</v>
      </c>
      <c r="I345" s="849"/>
      <c r="J345" s="928"/>
    </row>
    <row r="346" spans="1:10" ht="18.75" customHeight="1">
      <c r="A346" s="849">
        <v>39</v>
      </c>
      <c r="B346" s="863" t="s">
        <v>1151</v>
      </c>
      <c r="C346" s="849">
        <v>1974</v>
      </c>
      <c r="D346" s="863" t="s">
        <v>2116</v>
      </c>
      <c r="E346" s="926">
        <v>270000</v>
      </c>
      <c r="F346" s="927"/>
      <c r="G346" s="926"/>
      <c r="H346" s="926">
        <f t="shared" si="12"/>
        <v>270000</v>
      </c>
      <c r="I346" s="849"/>
      <c r="J346" s="928"/>
    </row>
    <row r="347" spans="1:10" ht="18.75" customHeight="1">
      <c r="A347" s="932"/>
      <c r="B347" s="1505" t="s">
        <v>2519</v>
      </c>
      <c r="C347" s="1505"/>
      <c r="D347" s="1505"/>
      <c r="E347" s="933">
        <f>SUM(E308:E346)</f>
        <v>11340000</v>
      </c>
      <c r="F347" s="933">
        <f>SUM(F308:F346)</f>
        <v>0</v>
      </c>
      <c r="G347" s="933">
        <f>SUM(G308:G346)</f>
        <v>0</v>
      </c>
      <c r="H347" s="933">
        <f>SUM(H308:H346)</f>
        <v>11340000</v>
      </c>
      <c r="I347" s="932"/>
      <c r="J347" s="934"/>
    </row>
    <row r="348" spans="1:10" ht="18.75" customHeight="1">
      <c r="A348" s="932">
        <v>20</v>
      </c>
      <c r="B348" s="1499" t="s">
        <v>57</v>
      </c>
      <c r="C348" s="1500"/>
      <c r="D348" s="1500"/>
      <c r="E348" s="1500"/>
      <c r="F348" s="1500"/>
      <c r="G348" s="1501"/>
      <c r="H348" s="926"/>
      <c r="I348" s="849"/>
      <c r="J348" s="928"/>
    </row>
    <row r="349" spans="1:10" ht="18.75" customHeight="1">
      <c r="A349" s="849">
        <v>1</v>
      </c>
      <c r="B349" s="691" t="s">
        <v>2201</v>
      </c>
      <c r="C349" s="730">
        <v>1987</v>
      </c>
      <c r="D349" s="730" t="s">
        <v>2082</v>
      </c>
      <c r="E349" s="817">
        <v>0</v>
      </c>
      <c r="F349" s="818"/>
      <c r="G349" s="817"/>
      <c r="H349" s="817">
        <f>E349+G349</f>
        <v>0</v>
      </c>
      <c r="I349" s="849"/>
      <c r="J349" s="928" t="s">
        <v>1737</v>
      </c>
    </row>
    <row r="350" spans="1:10" ht="18.75" customHeight="1">
      <c r="A350" s="932"/>
      <c r="B350" s="1499" t="s">
        <v>2519</v>
      </c>
      <c r="C350" s="1500"/>
      <c r="D350" s="1501"/>
      <c r="E350" s="933">
        <f>SUM(E349)</f>
        <v>0</v>
      </c>
      <c r="F350" s="933">
        <f>SUM(F349)</f>
        <v>0</v>
      </c>
      <c r="G350" s="933">
        <f>SUM(G349)</f>
        <v>0</v>
      </c>
      <c r="H350" s="933">
        <f>SUM(H349)</f>
        <v>0</v>
      </c>
      <c r="I350" s="932"/>
      <c r="J350" s="934"/>
    </row>
    <row r="351" spans="1:10" ht="18.75" customHeight="1">
      <c r="A351" s="932">
        <v>21</v>
      </c>
      <c r="B351" s="1527" t="s">
        <v>413</v>
      </c>
      <c r="C351" s="1528"/>
      <c r="D351" s="1529"/>
      <c r="E351" s="926"/>
      <c r="F351" s="927"/>
      <c r="G351" s="926"/>
      <c r="H351" s="926"/>
      <c r="I351" s="849"/>
      <c r="J351" s="928"/>
    </row>
    <row r="352" spans="1:10" ht="18.75" customHeight="1">
      <c r="A352" s="932">
        <v>1</v>
      </c>
      <c r="B352" s="1530" t="s">
        <v>1744</v>
      </c>
      <c r="C352" s="1531"/>
      <c r="D352" s="1532"/>
      <c r="E352" s="926" t="s">
        <v>2088</v>
      </c>
      <c r="F352" s="926"/>
      <c r="G352" s="926"/>
      <c r="H352" s="926">
        <v>5400000</v>
      </c>
      <c r="I352" s="849"/>
      <c r="J352" s="928"/>
    </row>
    <row r="353" spans="1:10" ht="18.75" customHeight="1">
      <c r="A353" s="849">
        <v>2</v>
      </c>
      <c r="B353" s="1530" t="s">
        <v>1745</v>
      </c>
      <c r="C353" s="1531"/>
      <c r="D353" s="1532"/>
      <c r="E353" s="926" t="s">
        <v>2089</v>
      </c>
      <c r="F353" s="926"/>
      <c r="G353" s="926"/>
      <c r="H353" s="926">
        <v>5400000</v>
      </c>
      <c r="I353" s="849"/>
      <c r="J353" s="928"/>
    </row>
    <row r="354" spans="1:10" ht="18.75" customHeight="1">
      <c r="A354" s="849"/>
      <c r="B354" s="1499" t="s">
        <v>1705</v>
      </c>
      <c r="C354" s="1500"/>
      <c r="D354" s="1501"/>
      <c r="E354" s="933">
        <f>SUM(E352:E353)</f>
        <v>0</v>
      </c>
      <c r="F354" s="933">
        <f>SUM(F353:F353)</f>
        <v>0</v>
      </c>
      <c r="G354" s="935">
        <f>SUM(G353:G353)</f>
        <v>0</v>
      </c>
      <c r="H354" s="933">
        <f>SUM(H352:H353)</f>
        <v>10800000</v>
      </c>
      <c r="I354" s="849"/>
      <c r="J354" s="928"/>
    </row>
    <row r="355" spans="1:10" ht="18.75" customHeight="1">
      <c r="A355" s="1539" t="s">
        <v>2624</v>
      </c>
      <c r="B355" s="1540"/>
      <c r="C355" s="1541"/>
      <c r="D355" s="932"/>
      <c r="E355" s="933">
        <f>E354+E350+E347+E306+E293+E279+E256+E230+E216+E170+E43+E38+E28+E22</f>
        <v>117585000</v>
      </c>
      <c r="F355" s="933"/>
      <c r="G355" s="935">
        <f>G354+G350+G347+G306+G293+G279+G256+G230+G216++G170+G43+G38+G28+G22</f>
        <v>2160000</v>
      </c>
      <c r="H355" s="933">
        <f>H354+H350+H347+H306+H293+H279+H256+H230+H216+H170+H43+H38+H28+H22</f>
        <v>130545000</v>
      </c>
      <c r="I355" s="932"/>
      <c r="J355" s="934"/>
    </row>
    <row r="356" spans="1:10" ht="18.75" customHeight="1">
      <c r="A356" s="936"/>
      <c r="B356" s="1538" t="s">
        <v>1746</v>
      </c>
      <c r="C356" s="1538"/>
      <c r="D356" s="1538"/>
      <c r="E356" s="1538"/>
      <c r="F356" s="1538"/>
      <c r="G356" s="1538"/>
      <c r="H356" s="1538"/>
      <c r="I356" s="1538"/>
      <c r="J356" s="937"/>
    </row>
    <row r="357" spans="1:10" ht="18.75" customHeight="1">
      <c r="A357" s="936"/>
      <c r="B357" s="938"/>
      <c r="C357" s="939"/>
      <c r="D357" s="940"/>
      <c r="E357" s="941" t="s">
        <v>1708</v>
      </c>
      <c r="F357" s="1533" t="s">
        <v>70</v>
      </c>
      <c r="G357" s="1533"/>
      <c r="H357" s="1533"/>
      <c r="I357" s="1533"/>
      <c r="J357" s="1533"/>
    </row>
    <row r="358" spans="1:10" ht="18.75" customHeight="1">
      <c r="A358" s="936"/>
      <c r="B358" s="1535" t="s">
        <v>1936</v>
      </c>
      <c r="C358" s="1535"/>
      <c r="D358" s="1535"/>
      <c r="E358" s="942" t="s">
        <v>2581</v>
      </c>
      <c r="F358" s="1536" t="s">
        <v>1102</v>
      </c>
      <c r="G358" s="1536"/>
      <c r="H358" s="1536"/>
      <c r="I358" s="1536"/>
      <c r="J358" s="1536"/>
    </row>
    <row r="359" spans="1:10" ht="18.75" customHeight="1">
      <c r="A359" s="936"/>
      <c r="B359" s="938"/>
      <c r="C359" s="943"/>
      <c r="D359" s="940"/>
      <c r="E359" s="944"/>
      <c r="F359" s="943"/>
      <c r="G359" s="944"/>
      <c r="H359" s="944"/>
      <c r="I359" s="943"/>
      <c r="J359" s="944"/>
    </row>
    <row r="360" spans="1:10" ht="18.75" customHeight="1">
      <c r="A360" s="936"/>
      <c r="B360" s="938"/>
      <c r="C360" s="943"/>
      <c r="D360" s="940"/>
      <c r="E360" s="944"/>
      <c r="F360" s="943"/>
      <c r="G360" s="944"/>
      <c r="H360" s="944"/>
      <c r="I360" s="943"/>
      <c r="J360" s="944"/>
    </row>
    <row r="361" spans="1:10" ht="18.75" customHeight="1">
      <c r="A361" s="936"/>
      <c r="B361" s="1537" t="s">
        <v>1935</v>
      </c>
      <c r="C361" s="1537"/>
      <c r="D361" s="945"/>
      <c r="E361" s="946" t="s">
        <v>748</v>
      </c>
      <c r="F361" s="947"/>
      <c r="G361" s="948"/>
      <c r="H361" s="949"/>
      <c r="I361" s="950"/>
      <c r="J361" s="948"/>
    </row>
    <row r="362" spans="1:10" ht="18.75" customHeight="1">
      <c r="A362" s="936"/>
      <c r="B362" s="938"/>
      <c r="C362" s="1534" t="s">
        <v>408</v>
      </c>
      <c r="D362" s="1534"/>
      <c r="E362" s="1534"/>
      <c r="F362" s="1534"/>
      <c r="G362" s="1534"/>
      <c r="H362" s="1534"/>
      <c r="I362" s="1534"/>
      <c r="J362" s="948"/>
    </row>
    <row r="363" spans="1:10" ht="18.75" customHeight="1">
      <c r="A363" s="936"/>
      <c r="B363" s="1534" t="s">
        <v>407</v>
      </c>
      <c r="C363" s="1534"/>
      <c r="D363" s="1534" t="s">
        <v>427</v>
      </c>
      <c r="E363" s="1534"/>
      <c r="F363" s="1534"/>
      <c r="G363" s="1534"/>
      <c r="H363" s="1534"/>
      <c r="I363" s="1534"/>
      <c r="J363" s="1534"/>
    </row>
    <row r="364" spans="1:10" ht="18.75" customHeight="1">
      <c r="A364" s="936"/>
      <c r="B364" s="938"/>
      <c r="C364" s="947"/>
      <c r="D364" s="947"/>
      <c r="E364" s="948"/>
      <c r="F364" s="947"/>
      <c r="G364" s="948"/>
      <c r="H364" s="949"/>
      <c r="I364" s="950"/>
      <c r="J364" s="948"/>
    </row>
    <row r="365" spans="1:10" ht="18.75" customHeight="1">
      <c r="A365" s="936"/>
      <c r="B365" s="931"/>
      <c r="C365" s="936"/>
      <c r="D365" s="936"/>
      <c r="E365" s="937"/>
      <c r="F365" s="936"/>
      <c r="G365" s="937"/>
      <c r="H365" s="937"/>
      <c r="I365" s="936"/>
      <c r="J365" s="937"/>
    </row>
    <row r="366" spans="1:10" ht="18.75" customHeight="1">
      <c r="A366" s="936"/>
      <c r="B366" s="931"/>
      <c r="C366" s="936"/>
      <c r="D366" s="936"/>
      <c r="E366" s="937"/>
      <c r="F366" s="936"/>
      <c r="G366" s="937"/>
      <c r="H366" s="937"/>
      <c r="I366" s="936"/>
      <c r="J366" s="937"/>
    </row>
    <row r="367" spans="1:10" ht="18.75" customHeight="1">
      <c r="A367" s="936"/>
      <c r="B367" s="931"/>
      <c r="C367" s="936"/>
      <c r="D367" s="936"/>
      <c r="E367" s="937"/>
      <c r="F367" s="936"/>
      <c r="G367" s="937"/>
      <c r="H367" s="937"/>
      <c r="I367" s="936"/>
      <c r="J367" s="937"/>
    </row>
    <row r="368" spans="1:10" ht="18.75" customHeight="1">
      <c r="A368" s="936"/>
      <c r="B368" s="931"/>
      <c r="C368" s="936"/>
      <c r="D368" s="936"/>
      <c r="E368" s="937"/>
      <c r="F368" s="936"/>
      <c r="G368" s="937"/>
      <c r="H368" s="937"/>
      <c r="I368" s="936"/>
      <c r="J368" s="937"/>
    </row>
    <row r="369" spans="1:10" ht="18.75" customHeight="1">
      <c r="A369" s="951"/>
      <c r="B369" s="951"/>
      <c r="C369" s="936"/>
      <c r="D369" s="936"/>
      <c r="E369" s="937"/>
      <c r="F369" s="936"/>
      <c r="G369" s="937"/>
      <c r="H369" s="937"/>
      <c r="I369" s="936"/>
      <c r="J369" s="937"/>
    </row>
    <row r="370" spans="1:10" ht="18.75" customHeight="1">
      <c r="A370" s="951"/>
      <c r="B370" s="951"/>
      <c r="C370" s="936"/>
      <c r="D370" s="936"/>
      <c r="E370" s="937"/>
      <c r="F370" s="936"/>
      <c r="G370" s="937"/>
      <c r="H370" s="937"/>
      <c r="I370" s="936"/>
      <c r="J370" s="937"/>
    </row>
    <row r="371" spans="1:10" ht="18.75" customHeight="1">
      <c r="A371" s="951"/>
      <c r="B371" s="951"/>
      <c r="C371" s="936"/>
      <c r="D371" s="936"/>
      <c r="E371" s="937"/>
      <c r="F371" s="936"/>
      <c r="G371" s="937"/>
      <c r="H371" s="937"/>
      <c r="I371" s="936"/>
      <c r="J371" s="937"/>
    </row>
    <row r="372" spans="1:10" ht="18.75" customHeight="1">
      <c r="A372" s="951"/>
      <c r="B372" s="951"/>
      <c r="C372" s="936"/>
      <c r="D372" s="936"/>
      <c r="E372" s="937"/>
      <c r="F372" s="936"/>
      <c r="G372" s="937"/>
      <c r="H372" s="937"/>
      <c r="I372" s="936"/>
      <c r="J372" s="937"/>
    </row>
    <row r="373" spans="1:10" ht="18.75" customHeight="1">
      <c r="A373" s="951"/>
      <c r="B373" s="951"/>
      <c r="C373" s="936"/>
      <c r="D373" s="936"/>
      <c r="E373" s="937"/>
      <c r="F373" s="936"/>
      <c r="G373" s="937"/>
      <c r="H373" s="937"/>
      <c r="I373" s="936"/>
      <c r="J373" s="937"/>
    </row>
  </sheetData>
  <mergeCells count="55">
    <mergeCell ref="B44:E44"/>
    <mergeCell ref="F357:J357"/>
    <mergeCell ref="B363:C363"/>
    <mergeCell ref="D363:J363"/>
    <mergeCell ref="B358:D358"/>
    <mergeCell ref="F358:J358"/>
    <mergeCell ref="B361:C361"/>
    <mergeCell ref="C362:I362"/>
    <mergeCell ref="B356:I356"/>
    <mergeCell ref="A355:C355"/>
    <mergeCell ref="B351:D351"/>
    <mergeCell ref="B353:D353"/>
    <mergeCell ref="B354:D354"/>
    <mergeCell ref="B352:D352"/>
    <mergeCell ref="B170:D170"/>
    <mergeCell ref="B257:G257"/>
    <mergeCell ref="B279:D279"/>
    <mergeCell ref="B280:G280"/>
    <mergeCell ref="B171:E171"/>
    <mergeCell ref="B231:G231"/>
    <mergeCell ref="B216:D216"/>
    <mergeCell ref="B217:G217"/>
    <mergeCell ref="B230:D230"/>
    <mergeCell ref="A2:B2"/>
    <mergeCell ref="D4:G4"/>
    <mergeCell ref="A5:J5"/>
    <mergeCell ref="B3:J3"/>
    <mergeCell ref="E6:E7"/>
    <mergeCell ref="B43:D43"/>
    <mergeCell ref="B38:D38"/>
    <mergeCell ref="B28:D28"/>
    <mergeCell ref="B22:D22"/>
    <mergeCell ref="B23:F23"/>
    <mergeCell ref="B29:E29"/>
    <mergeCell ref="B39:E39"/>
    <mergeCell ref="K215:L215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K241:L241"/>
    <mergeCell ref="K343:P343"/>
    <mergeCell ref="K344:P344"/>
    <mergeCell ref="B350:D350"/>
    <mergeCell ref="B294:G294"/>
    <mergeCell ref="B256:D256"/>
    <mergeCell ref="B293:D293"/>
    <mergeCell ref="B307:G307"/>
    <mergeCell ref="B347:D347"/>
    <mergeCell ref="B348:G348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88"/>
  <sheetViews>
    <sheetView workbookViewId="0" topLeftCell="A369">
      <selection activeCell="G2" sqref="G2"/>
    </sheetView>
  </sheetViews>
  <sheetFormatPr defaultColWidth="9.00390625" defaultRowHeight="18.75" customHeight="1"/>
  <cols>
    <col min="1" max="1" width="3.75390625" style="347" customWidth="1"/>
    <col min="2" max="2" width="19.375" style="348" customWidth="1"/>
    <col min="3" max="3" width="5.625" style="349" customWidth="1"/>
    <col min="4" max="4" width="8.00390625" style="350" customWidth="1"/>
    <col min="5" max="5" width="11.625" style="351" customWidth="1"/>
    <col min="6" max="6" width="6.125" style="160" customWidth="1"/>
    <col min="7" max="7" width="9.50390625" style="160" customWidth="1"/>
    <col min="8" max="8" width="11.25390625" style="351" customWidth="1"/>
    <col min="9" max="9" width="8.375" style="160" customWidth="1"/>
    <col min="10" max="10" width="9.375" style="408" customWidth="1"/>
    <col min="11" max="11" width="23.25390625" style="160" customWidth="1"/>
    <col min="12" max="12" width="9.00390625" style="160" customWidth="1"/>
    <col min="13" max="13" width="10.50390625" style="160" bestFit="1" customWidth="1"/>
    <col min="14" max="16384" width="9.00390625" style="160" customWidth="1"/>
  </cols>
  <sheetData>
    <row r="1" spans="1:10" ht="18.75" customHeight="1">
      <c r="A1" s="154" t="s">
        <v>2079</v>
      </c>
      <c r="B1" s="154"/>
      <c r="C1" s="155"/>
      <c r="D1" s="156"/>
      <c r="E1" s="157"/>
      <c r="F1" s="158"/>
      <c r="G1" s="159"/>
      <c r="H1" s="157"/>
      <c r="I1" s="159"/>
      <c r="J1" s="157"/>
    </row>
    <row r="2" spans="1:10" ht="18.75" customHeight="1">
      <c r="A2" s="1542" t="s">
        <v>454</v>
      </c>
      <c r="B2" s="1542"/>
      <c r="C2" s="155"/>
      <c r="D2" s="156"/>
      <c r="E2" s="157"/>
      <c r="F2" s="158"/>
      <c r="G2" s="159"/>
      <c r="H2" s="157"/>
      <c r="I2" s="159"/>
      <c r="J2" s="157"/>
    </row>
    <row r="3" spans="1:10" ht="18.75" customHeight="1">
      <c r="A3" s="161"/>
      <c r="B3" s="1479" t="s">
        <v>1132</v>
      </c>
      <c r="C3" s="1479"/>
      <c r="D3" s="1479"/>
      <c r="E3" s="1479"/>
      <c r="F3" s="1479"/>
      <c r="G3" s="1479"/>
      <c r="H3" s="1479"/>
      <c r="I3" s="1479"/>
      <c r="J3" s="1479"/>
    </row>
    <row r="4" spans="1:10" ht="18.75" customHeight="1">
      <c r="A4" s="162"/>
      <c r="B4" s="1555" t="s">
        <v>2325</v>
      </c>
      <c r="C4" s="1555"/>
      <c r="D4" s="1555"/>
      <c r="E4" s="1555"/>
      <c r="F4" s="1555"/>
      <c r="G4" s="1555"/>
      <c r="H4" s="1555"/>
      <c r="I4" s="1555"/>
      <c r="J4" s="391"/>
    </row>
    <row r="5" spans="1:10" ht="18.75" customHeight="1">
      <c r="A5" s="162"/>
      <c r="B5" s="163" t="s">
        <v>2231</v>
      </c>
      <c r="C5" s="164"/>
      <c r="D5" s="165"/>
      <c r="E5" s="157"/>
      <c r="F5" s="166"/>
      <c r="G5" s="166"/>
      <c r="H5" s="167"/>
      <c r="I5" s="166"/>
      <c r="J5" s="392"/>
    </row>
    <row r="6" spans="1:10" ht="18.75" customHeight="1">
      <c r="A6" s="1547" t="s">
        <v>1040</v>
      </c>
      <c r="B6" s="1549" t="s">
        <v>1133</v>
      </c>
      <c r="C6" s="1553" t="s">
        <v>1048</v>
      </c>
      <c r="D6" s="1543" t="s">
        <v>1050</v>
      </c>
      <c r="E6" s="168"/>
      <c r="F6" s="1558" t="s">
        <v>1043</v>
      </c>
      <c r="G6" s="1559"/>
      <c r="H6" s="1551" t="s">
        <v>1045</v>
      </c>
      <c r="I6" s="1556" t="s">
        <v>1046</v>
      </c>
      <c r="J6" s="1543" t="s">
        <v>455</v>
      </c>
    </row>
    <row r="7" spans="1:10" ht="18.75" customHeight="1">
      <c r="A7" s="1548"/>
      <c r="B7" s="1550"/>
      <c r="C7" s="1554"/>
      <c r="D7" s="1544"/>
      <c r="E7" s="169" t="s">
        <v>1140</v>
      </c>
      <c r="F7" s="170" t="s">
        <v>2625</v>
      </c>
      <c r="G7" s="171" t="s">
        <v>2615</v>
      </c>
      <c r="H7" s="1552"/>
      <c r="I7" s="1557"/>
      <c r="J7" s="1544"/>
    </row>
    <row r="8" spans="1:10" ht="18.75" customHeight="1">
      <c r="A8" s="1545" t="s">
        <v>2324</v>
      </c>
      <c r="B8" s="1545"/>
      <c r="C8" s="1545"/>
      <c r="D8" s="1545"/>
      <c r="E8" s="1546"/>
      <c r="F8" s="172"/>
      <c r="G8" s="172"/>
      <c r="H8" s="173"/>
      <c r="I8" s="174"/>
      <c r="J8" s="194"/>
    </row>
    <row r="9" spans="1:10" ht="18.75" customHeight="1">
      <c r="A9" s="175">
        <v>1</v>
      </c>
      <c r="B9" s="176" t="s">
        <v>2067</v>
      </c>
      <c r="C9" s="177">
        <v>1999</v>
      </c>
      <c r="D9" s="178" t="s">
        <v>2626</v>
      </c>
      <c r="E9" s="179">
        <v>405000</v>
      </c>
      <c r="F9" s="180"/>
      <c r="G9" s="181"/>
      <c r="H9" s="179">
        <f>E9+G9</f>
        <v>405000</v>
      </c>
      <c r="I9" s="182"/>
      <c r="J9" s="194"/>
    </row>
    <row r="10" spans="1:10" ht="18.75" customHeight="1">
      <c r="A10" s="183"/>
      <c r="B10" s="1560" t="s">
        <v>2519</v>
      </c>
      <c r="C10" s="1561"/>
      <c r="D10" s="1562"/>
      <c r="E10" s="186">
        <f>SUM(E9:E9)</f>
        <v>405000</v>
      </c>
      <c r="F10" s="187"/>
      <c r="G10" s="187"/>
      <c r="H10" s="186">
        <f>SUM(H9:H9)</f>
        <v>405000</v>
      </c>
      <c r="I10" s="188"/>
      <c r="J10" s="393"/>
    </row>
    <row r="11" spans="1:10" ht="18.75" customHeight="1">
      <c r="A11" s="1545" t="s">
        <v>2323</v>
      </c>
      <c r="B11" s="1545"/>
      <c r="C11" s="1545"/>
      <c r="D11" s="1545"/>
      <c r="E11" s="1546"/>
      <c r="F11" s="189"/>
      <c r="G11" s="189"/>
      <c r="H11" s="173"/>
      <c r="I11" s="190"/>
      <c r="J11" s="394"/>
    </row>
    <row r="12" spans="1:10" ht="18.75" customHeight="1">
      <c r="A12" s="175">
        <v>1</v>
      </c>
      <c r="B12" s="176" t="s">
        <v>2641</v>
      </c>
      <c r="C12" s="177">
        <v>1972</v>
      </c>
      <c r="D12" s="191" t="s">
        <v>2642</v>
      </c>
      <c r="E12" s="179">
        <v>270000</v>
      </c>
      <c r="F12" s="180"/>
      <c r="G12" s="181"/>
      <c r="H12" s="173">
        <f>E12+G12</f>
        <v>270000</v>
      </c>
      <c r="I12" s="182"/>
      <c r="J12" s="194"/>
    </row>
    <row r="13" spans="1:10" ht="18.75" customHeight="1">
      <c r="A13" s="175">
        <v>2</v>
      </c>
      <c r="B13" s="176" t="s">
        <v>2643</v>
      </c>
      <c r="C13" s="177">
        <v>1972</v>
      </c>
      <c r="D13" s="178" t="s">
        <v>183</v>
      </c>
      <c r="E13" s="179">
        <v>270000</v>
      </c>
      <c r="F13" s="180"/>
      <c r="G13" s="181"/>
      <c r="H13" s="173">
        <f>E13+G13</f>
        <v>270000</v>
      </c>
      <c r="I13" s="182"/>
      <c r="J13" s="194"/>
    </row>
    <row r="14" spans="1:10" ht="18.75" customHeight="1">
      <c r="A14" s="175">
        <v>3</v>
      </c>
      <c r="B14" s="192" t="s">
        <v>1186</v>
      </c>
      <c r="C14" s="193">
        <v>1988</v>
      </c>
      <c r="D14" s="191" t="s">
        <v>2818</v>
      </c>
      <c r="E14" s="179">
        <v>270000</v>
      </c>
      <c r="F14" s="180"/>
      <c r="G14" s="181"/>
      <c r="H14" s="173">
        <f>E14+G14</f>
        <v>270000</v>
      </c>
      <c r="I14" s="182"/>
      <c r="J14" s="194"/>
    </row>
    <row r="15" spans="1:10" ht="18.75" customHeight="1">
      <c r="A15" s="183"/>
      <c r="B15" s="1560" t="s">
        <v>2519</v>
      </c>
      <c r="C15" s="1561"/>
      <c r="D15" s="1562"/>
      <c r="E15" s="197">
        <f>SUM(E12:E14)</f>
        <v>810000</v>
      </c>
      <c r="F15" s="198"/>
      <c r="G15" s="618"/>
      <c r="H15" s="199">
        <f>SUM(H12:H14)</f>
        <v>810000</v>
      </c>
      <c r="I15" s="200"/>
      <c r="J15" s="395"/>
    </row>
    <row r="16" spans="1:10" ht="18.75" customHeight="1">
      <c r="A16" s="1567" t="s">
        <v>2322</v>
      </c>
      <c r="B16" s="1568"/>
      <c r="C16" s="1568"/>
      <c r="D16" s="1568"/>
      <c r="E16" s="1569"/>
      <c r="F16" s="189"/>
      <c r="G16" s="189"/>
      <c r="H16" s="173"/>
      <c r="I16" s="190"/>
      <c r="J16" s="394"/>
    </row>
    <row r="17" spans="1:10" ht="18.75" customHeight="1">
      <c r="A17" s="175">
        <v>1</v>
      </c>
      <c r="B17" s="195" t="s">
        <v>2650</v>
      </c>
      <c r="C17" s="196">
        <v>1978</v>
      </c>
      <c r="D17" s="174" t="s">
        <v>2651</v>
      </c>
      <c r="E17" s="179">
        <v>540000</v>
      </c>
      <c r="F17" s="180"/>
      <c r="G17" s="181"/>
      <c r="H17" s="173">
        <f>G17+E17</f>
        <v>540000</v>
      </c>
      <c r="I17" s="182"/>
      <c r="J17" s="194"/>
    </row>
    <row r="18" spans="1:10" ht="18.75" customHeight="1">
      <c r="A18" s="175">
        <v>2</v>
      </c>
      <c r="B18" s="176" t="s">
        <v>2648</v>
      </c>
      <c r="C18" s="177">
        <v>1975</v>
      </c>
      <c r="D18" s="174" t="s">
        <v>2645</v>
      </c>
      <c r="E18" s="179">
        <v>540000</v>
      </c>
      <c r="F18" s="180"/>
      <c r="G18" s="181"/>
      <c r="H18" s="173">
        <f>E18+G18</f>
        <v>540000</v>
      </c>
      <c r="I18" s="182"/>
      <c r="J18" s="194"/>
    </row>
    <row r="19" spans="1:10" ht="18.75" customHeight="1">
      <c r="A19" s="175">
        <v>3</v>
      </c>
      <c r="B19" s="176" t="s">
        <v>2646</v>
      </c>
      <c r="C19" s="177">
        <v>1972</v>
      </c>
      <c r="D19" s="174" t="s">
        <v>2645</v>
      </c>
      <c r="E19" s="179">
        <v>540000</v>
      </c>
      <c r="F19" s="180"/>
      <c r="G19" s="181"/>
      <c r="H19" s="173">
        <f>E19+G19</f>
        <v>540000</v>
      </c>
      <c r="I19" s="182"/>
      <c r="J19" s="194"/>
    </row>
    <row r="20" spans="1:10" ht="18.75" customHeight="1">
      <c r="A20" s="175">
        <v>4</v>
      </c>
      <c r="B20" s="195" t="s">
        <v>2182</v>
      </c>
      <c r="C20" s="196">
        <v>1954</v>
      </c>
      <c r="D20" s="174" t="s">
        <v>2181</v>
      </c>
      <c r="E20" s="203">
        <v>540000</v>
      </c>
      <c r="F20" s="180"/>
      <c r="G20" s="181"/>
      <c r="H20" s="204">
        <f>E20+G20</f>
        <v>540000</v>
      </c>
      <c r="I20" s="182"/>
      <c r="J20" s="194"/>
    </row>
    <row r="21" spans="1:10" ht="18.75" customHeight="1">
      <c r="A21" s="175">
        <v>5</v>
      </c>
      <c r="B21" s="205" t="s">
        <v>1658</v>
      </c>
      <c r="C21" s="206">
        <v>1977</v>
      </c>
      <c r="D21" s="207" t="s">
        <v>2183</v>
      </c>
      <c r="E21" s="208">
        <v>540000</v>
      </c>
      <c r="F21" s="209"/>
      <c r="G21" s="209"/>
      <c r="H21" s="210">
        <f>E21+G21</f>
        <v>540000</v>
      </c>
      <c r="I21" s="182"/>
      <c r="J21" s="194"/>
    </row>
    <row r="22" spans="1:10" ht="18.75" customHeight="1">
      <c r="A22" s="211"/>
      <c r="B22" s="1560" t="s">
        <v>2519</v>
      </c>
      <c r="C22" s="1561"/>
      <c r="D22" s="1562"/>
      <c r="E22" s="212">
        <f>SUM(E17:E21)</f>
        <v>2700000</v>
      </c>
      <c r="F22" s="212">
        <f>SUM(F17:F21)</f>
        <v>0</v>
      </c>
      <c r="G22" s="212"/>
      <c r="H22" s="212">
        <f>SUM(H17:H21)</f>
        <v>2700000</v>
      </c>
      <c r="I22" s="213"/>
      <c r="J22" s="396"/>
    </row>
    <row r="23" spans="1:10" ht="18.75" customHeight="1">
      <c r="A23" s="1564" t="s">
        <v>2321</v>
      </c>
      <c r="B23" s="1565"/>
      <c r="C23" s="1565"/>
      <c r="D23" s="1565"/>
      <c r="E23" s="1565"/>
      <c r="F23" s="1565"/>
      <c r="G23" s="1565"/>
      <c r="H23" s="1566"/>
      <c r="I23" s="214"/>
      <c r="J23" s="397"/>
    </row>
    <row r="24" spans="1:10" ht="18.75" customHeight="1">
      <c r="A24" s="215">
        <v>1</v>
      </c>
      <c r="B24" s="216" t="s">
        <v>2652</v>
      </c>
      <c r="C24" s="217">
        <v>1944</v>
      </c>
      <c r="D24" s="201" t="s">
        <v>188</v>
      </c>
      <c r="E24" s="202">
        <v>405000</v>
      </c>
      <c r="F24" s="180"/>
      <c r="G24" s="180"/>
      <c r="H24" s="173">
        <f>E24+G24</f>
        <v>405000</v>
      </c>
      <c r="I24" s="182"/>
      <c r="J24" s="194"/>
    </row>
    <row r="25" spans="1:10" ht="18.75" customHeight="1">
      <c r="A25" s="215">
        <v>2</v>
      </c>
      <c r="B25" s="216" t="s">
        <v>2653</v>
      </c>
      <c r="C25" s="217">
        <v>1938</v>
      </c>
      <c r="D25" s="201" t="s">
        <v>186</v>
      </c>
      <c r="E25" s="202">
        <v>405000</v>
      </c>
      <c r="F25" s="180"/>
      <c r="G25" s="180"/>
      <c r="H25" s="173">
        <f>E25+G25</f>
        <v>405000</v>
      </c>
      <c r="I25" s="182"/>
      <c r="J25" s="194"/>
    </row>
    <row r="26" spans="1:10" ht="18.75" customHeight="1">
      <c r="A26" s="218"/>
      <c r="B26" s="1579" t="s">
        <v>2519</v>
      </c>
      <c r="C26" s="1580"/>
      <c r="D26" s="1581"/>
      <c r="E26" s="219">
        <f>SUM(E24:E25)</f>
        <v>810000</v>
      </c>
      <c r="F26" s="220"/>
      <c r="G26" s="221"/>
      <c r="H26" s="222">
        <f>SUM(H24:H25)</f>
        <v>810000</v>
      </c>
      <c r="I26" s="223"/>
      <c r="J26" s="398"/>
    </row>
    <row r="27" spans="1:10" ht="18.75" customHeight="1">
      <c r="A27" s="1564" t="s">
        <v>2564</v>
      </c>
      <c r="B27" s="1565"/>
      <c r="C27" s="1565"/>
      <c r="D27" s="1565"/>
      <c r="E27" s="1565"/>
      <c r="F27" s="1565"/>
      <c r="G27" s="1565"/>
      <c r="H27" s="1566"/>
      <c r="I27" s="1563"/>
      <c r="J27" s="1563"/>
    </row>
    <row r="28" spans="1:10" ht="18.75" customHeight="1">
      <c r="A28" s="225">
        <v>1</v>
      </c>
      <c r="B28" s="226" t="s">
        <v>2654</v>
      </c>
      <c r="C28" s="227">
        <v>1926</v>
      </c>
      <c r="D28" s="228" t="s">
        <v>186</v>
      </c>
      <c r="E28" s="229">
        <v>540000</v>
      </c>
      <c r="F28" s="230"/>
      <c r="G28" s="231"/>
      <c r="H28" s="232">
        <f>E28+G28</f>
        <v>540000</v>
      </c>
      <c r="I28" s="233"/>
      <c r="J28" s="399"/>
    </row>
    <row r="29" spans="1:10" ht="18.75" customHeight="1">
      <c r="A29" s="175">
        <v>2</v>
      </c>
      <c r="B29" s="176" t="s">
        <v>2658</v>
      </c>
      <c r="C29" s="177">
        <v>1930</v>
      </c>
      <c r="D29" s="201" t="s">
        <v>186</v>
      </c>
      <c r="E29" s="179">
        <v>540000</v>
      </c>
      <c r="F29" s="180"/>
      <c r="G29" s="234"/>
      <c r="H29" s="173">
        <f>E29+G29</f>
        <v>540000</v>
      </c>
      <c r="I29" s="182"/>
      <c r="J29" s="194"/>
    </row>
    <row r="30" spans="1:10" ht="18.75" customHeight="1">
      <c r="A30" s="225">
        <v>3</v>
      </c>
      <c r="B30" s="192" t="s">
        <v>2659</v>
      </c>
      <c r="C30" s="193">
        <v>1932</v>
      </c>
      <c r="D30" s="191" t="s">
        <v>183</v>
      </c>
      <c r="E30" s="179">
        <v>540000</v>
      </c>
      <c r="F30" s="180"/>
      <c r="G30" s="234"/>
      <c r="H30" s="173">
        <f>E30+G30</f>
        <v>540000</v>
      </c>
      <c r="I30" s="182"/>
      <c r="J30" s="194"/>
    </row>
    <row r="31" spans="1:10" ht="18.75" customHeight="1">
      <c r="A31" s="175">
        <v>4</v>
      </c>
      <c r="B31" s="176" t="s">
        <v>2656</v>
      </c>
      <c r="C31" s="177">
        <v>1927</v>
      </c>
      <c r="D31" s="178" t="s">
        <v>2657</v>
      </c>
      <c r="E31" s="179">
        <v>540000</v>
      </c>
      <c r="F31" s="180"/>
      <c r="G31" s="234"/>
      <c r="H31" s="173">
        <f>E31+G31</f>
        <v>540000</v>
      </c>
      <c r="I31" s="182"/>
      <c r="J31" s="194"/>
    </row>
    <row r="32" spans="1:10" ht="18.75" customHeight="1">
      <c r="A32" s="218"/>
      <c r="B32" s="1579" t="s">
        <v>2519</v>
      </c>
      <c r="C32" s="1580"/>
      <c r="D32" s="1581"/>
      <c r="E32" s="219">
        <f>SUM(E28:E31)</f>
        <v>2160000</v>
      </c>
      <c r="F32" s="220"/>
      <c r="G32" s="221"/>
      <c r="H32" s="222">
        <f>SUM(H28:H31)</f>
        <v>2160000</v>
      </c>
      <c r="I32" s="223"/>
      <c r="J32" s="398"/>
    </row>
    <row r="33" spans="1:10" ht="18.75" customHeight="1">
      <c r="A33" s="1564" t="s">
        <v>2320</v>
      </c>
      <c r="B33" s="1565"/>
      <c r="C33" s="1565"/>
      <c r="D33" s="1566"/>
      <c r="E33" s="224"/>
      <c r="F33" s="224"/>
      <c r="G33" s="224"/>
      <c r="H33" s="224"/>
      <c r="I33" s="224"/>
      <c r="J33" s="400"/>
    </row>
    <row r="34" spans="1:10" ht="18.75" customHeight="1">
      <c r="A34" s="225">
        <v>1</v>
      </c>
      <c r="B34" s="226" t="s">
        <v>2662</v>
      </c>
      <c r="C34" s="235">
        <v>1932</v>
      </c>
      <c r="D34" s="236" t="s">
        <v>182</v>
      </c>
      <c r="E34" s="229">
        <v>270000</v>
      </c>
      <c r="F34" s="230"/>
      <c r="G34" s="231"/>
      <c r="H34" s="232">
        <f>E34+G34</f>
        <v>270000</v>
      </c>
      <c r="I34" s="233"/>
      <c r="J34" s="399"/>
    </row>
    <row r="35" spans="1:10" ht="18.75" customHeight="1">
      <c r="A35" s="175">
        <v>2</v>
      </c>
      <c r="B35" s="176" t="s">
        <v>2668</v>
      </c>
      <c r="C35" s="237">
        <v>1920</v>
      </c>
      <c r="D35" s="178" t="s">
        <v>182</v>
      </c>
      <c r="E35" s="229">
        <v>270000</v>
      </c>
      <c r="F35" s="180"/>
      <c r="G35" s="234"/>
      <c r="H35" s="232">
        <f aca="true" t="shared" si="0" ref="H35:H90">E35+G35</f>
        <v>270000</v>
      </c>
      <c r="I35" s="182"/>
      <c r="J35" s="194"/>
    </row>
    <row r="36" spans="1:10" ht="18.75" customHeight="1">
      <c r="A36" s="225">
        <v>3</v>
      </c>
      <c r="B36" s="192" t="s">
        <v>2709</v>
      </c>
      <c r="C36" s="238">
        <v>1930</v>
      </c>
      <c r="D36" s="178" t="s">
        <v>183</v>
      </c>
      <c r="E36" s="229">
        <v>270000</v>
      </c>
      <c r="F36" s="180"/>
      <c r="G36" s="234"/>
      <c r="H36" s="232">
        <f t="shared" si="0"/>
        <v>270000</v>
      </c>
      <c r="I36" s="182"/>
      <c r="J36" s="194"/>
    </row>
    <row r="37" spans="1:10" ht="18.75" customHeight="1">
      <c r="A37" s="175">
        <v>4</v>
      </c>
      <c r="B37" s="192" t="s">
        <v>2731</v>
      </c>
      <c r="C37" s="238">
        <v>1933</v>
      </c>
      <c r="D37" s="178" t="s">
        <v>183</v>
      </c>
      <c r="E37" s="229">
        <v>270000</v>
      </c>
      <c r="F37" s="180"/>
      <c r="G37" s="234"/>
      <c r="H37" s="232">
        <f t="shared" si="0"/>
        <v>270000</v>
      </c>
      <c r="I37" s="182"/>
      <c r="J37" s="194"/>
    </row>
    <row r="38" spans="1:10" ht="18.75" customHeight="1">
      <c r="A38" s="225">
        <v>5</v>
      </c>
      <c r="B38" s="192" t="s">
        <v>2769</v>
      </c>
      <c r="C38" s="238">
        <v>1933</v>
      </c>
      <c r="D38" s="178" t="s">
        <v>183</v>
      </c>
      <c r="E38" s="229">
        <v>270000</v>
      </c>
      <c r="F38" s="180"/>
      <c r="G38" s="234"/>
      <c r="H38" s="232">
        <f t="shared" si="0"/>
        <v>270000</v>
      </c>
      <c r="I38" s="182"/>
      <c r="J38" s="194"/>
    </row>
    <row r="39" spans="1:10" ht="18.75" customHeight="1">
      <c r="A39" s="175">
        <v>6</v>
      </c>
      <c r="B39" s="176" t="s">
        <v>2674</v>
      </c>
      <c r="C39" s="237">
        <v>1931</v>
      </c>
      <c r="D39" s="178" t="s">
        <v>2655</v>
      </c>
      <c r="E39" s="229">
        <v>270000</v>
      </c>
      <c r="F39" s="180"/>
      <c r="G39" s="234"/>
      <c r="H39" s="232">
        <f t="shared" si="0"/>
        <v>270000</v>
      </c>
      <c r="I39" s="182"/>
      <c r="J39" s="194"/>
    </row>
    <row r="40" spans="1:10" ht="18.75" customHeight="1">
      <c r="A40" s="225">
        <v>7</v>
      </c>
      <c r="B40" s="176" t="s">
        <v>2687</v>
      </c>
      <c r="C40" s="237">
        <v>1925</v>
      </c>
      <c r="D40" s="178" t="s">
        <v>2655</v>
      </c>
      <c r="E40" s="229">
        <v>270000</v>
      </c>
      <c r="F40" s="180"/>
      <c r="G40" s="234"/>
      <c r="H40" s="232">
        <f t="shared" si="0"/>
        <v>270000</v>
      </c>
      <c r="I40" s="182"/>
      <c r="J40" s="194"/>
    </row>
    <row r="41" spans="1:10" ht="18.75" customHeight="1">
      <c r="A41" s="175">
        <v>8</v>
      </c>
      <c r="B41" s="192" t="s">
        <v>2715</v>
      </c>
      <c r="C41" s="238">
        <v>1931</v>
      </c>
      <c r="D41" s="178" t="s">
        <v>2655</v>
      </c>
      <c r="E41" s="229">
        <v>270000</v>
      </c>
      <c r="F41" s="180"/>
      <c r="G41" s="234"/>
      <c r="H41" s="232">
        <f t="shared" si="0"/>
        <v>270000</v>
      </c>
      <c r="I41" s="182"/>
      <c r="J41" s="194"/>
    </row>
    <row r="42" spans="1:10" ht="18.75" customHeight="1">
      <c r="A42" s="225">
        <v>9</v>
      </c>
      <c r="B42" s="192" t="s">
        <v>2716</v>
      </c>
      <c r="C42" s="238">
        <v>1930</v>
      </c>
      <c r="D42" s="178" t="s">
        <v>2655</v>
      </c>
      <c r="E42" s="229">
        <v>270000</v>
      </c>
      <c r="F42" s="180"/>
      <c r="G42" s="234"/>
      <c r="H42" s="232">
        <f t="shared" si="0"/>
        <v>270000</v>
      </c>
      <c r="I42" s="182"/>
      <c r="J42" s="194"/>
    </row>
    <row r="43" spans="1:10" ht="18.75" customHeight="1">
      <c r="A43" s="175">
        <v>10</v>
      </c>
      <c r="B43" s="195" t="s">
        <v>2785</v>
      </c>
      <c r="C43" s="239">
        <v>1935</v>
      </c>
      <c r="D43" s="178" t="s">
        <v>2655</v>
      </c>
      <c r="E43" s="229">
        <v>270000</v>
      </c>
      <c r="F43" s="180"/>
      <c r="G43" s="240"/>
      <c r="H43" s="232">
        <f t="shared" si="0"/>
        <v>270000</v>
      </c>
      <c r="I43" s="233"/>
      <c r="J43" s="399"/>
    </row>
    <row r="44" spans="1:10" ht="18.75" customHeight="1">
      <c r="A44" s="225">
        <v>11</v>
      </c>
      <c r="B44" s="195" t="s">
        <v>1569</v>
      </c>
      <c r="C44" s="239">
        <v>1935</v>
      </c>
      <c r="D44" s="178" t="s">
        <v>2655</v>
      </c>
      <c r="E44" s="229">
        <v>270000</v>
      </c>
      <c r="F44" s="180"/>
      <c r="G44" s="240"/>
      <c r="H44" s="232">
        <f t="shared" si="0"/>
        <v>270000</v>
      </c>
      <c r="I44" s="233"/>
      <c r="J44" s="399"/>
    </row>
    <row r="45" spans="1:10" ht="18.75" customHeight="1">
      <c r="A45" s="175">
        <v>12</v>
      </c>
      <c r="B45" s="176" t="s">
        <v>2667</v>
      </c>
      <c r="C45" s="237">
        <v>1931</v>
      </c>
      <c r="D45" s="178" t="s">
        <v>189</v>
      </c>
      <c r="E45" s="229">
        <v>270000</v>
      </c>
      <c r="F45" s="180"/>
      <c r="G45" s="234"/>
      <c r="H45" s="232">
        <f t="shared" si="0"/>
        <v>270000</v>
      </c>
      <c r="I45" s="182"/>
      <c r="J45" s="194"/>
    </row>
    <row r="46" spans="1:10" ht="18.75" customHeight="1">
      <c r="A46" s="225">
        <v>13</v>
      </c>
      <c r="B46" s="176" t="s">
        <v>2671</v>
      </c>
      <c r="C46" s="237">
        <v>1933</v>
      </c>
      <c r="D46" s="178" t="s">
        <v>189</v>
      </c>
      <c r="E46" s="229">
        <v>270000</v>
      </c>
      <c r="F46" s="180"/>
      <c r="G46" s="234"/>
      <c r="H46" s="232">
        <f t="shared" si="0"/>
        <v>270000</v>
      </c>
      <c r="I46" s="182"/>
      <c r="J46" s="194"/>
    </row>
    <row r="47" spans="1:10" ht="18.75" customHeight="1">
      <c r="A47" s="175">
        <v>14</v>
      </c>
      <c r="B47" s="176" t="s">
        <v>2672</v>
      </c>
      <c r="C47" s="237">
        <v>1922</v>
      </c>
      <c r="D47" s="178" t="s">
        <v>189</v>
      </c>
      <c r="E47" s="229">
        <v>270000</v>
      </c>
      <c r="F47" s="180"/>
      <c r="G47" s="234"/>
      <c r="H47" s="232">
        <f t="shared" si="0"/>
        <v>270000</v>
      </c>
      <c r="I47" s="182"/>
      <c r="J47" s="194"/>
    </row>
    <row r="48" spans="1:10" ht="18.75" customHeight="1">
      <c r="A48" s="225">
        <v>15</v>
      </c>
      <c r="B48" s="176" t="s">
        <v>2688</v>
      </c>
      <c r="C48" s="237">
        <v>1925</v>
      </c>
      <c r="D48" s="178" t="s">
        <v>189</v>
      </c>
      <c r="E48" s="229">
        <v>270000</v>
      </c>
      <c r="F48" s="180"/>
      <c r="G48" s="234"/>
      <c r="H48" s="232">
        <f t="shared" si="0"/>
        <v>270000</v>
      </c>
      <c r="I48" s="182"/>
      <c r="J48" s="194"/>
    </row>
    <row r="49" spans="1:10" ht="18.75" customHeight="1">
      <c r="A49" s="175">
        <v>16</v>
      </c>
      <c r="B49" s="192" t="s">
        <v>2722</v>
      </c>
      <c r="C49" s="238">
        <v>1930</v>
      </c>
      <c r="D49" s="178" t="s">
        <v>189</v>
      </c>
      <c r="E49" s="229">
        <v>270000</v>
      </c>
      <c r="F49" s="180"/>
      <c r="G49" s="234"/>
      <c r="H49" s="232">
        <f t="shared" si="0"/>
        <v>270000</v>
      </c>
      <c r="I49" s="182"/>
      <c r="J49" s="194"/>
    </row>
    <row r="50" spans="1:10" ht="18.75" customHeight="1">
      <c r="A50" s="225">
        <v>17</v>
      </c>
      <c r="B50" s="192" t="s">
        <v>2723</v>
      </c>
      <c r="C50" s="238">
        <v>1931</v>
      </c>
      <c r="D50" s="178" t="s">
        <v>189</v>
      </c>
      <c r="E50" s="229">
        <v>270000</v>
      </c>
      <c r="F50" s="180"/>
      <c r="G50" s="234"/>
      <c r="H50" s="232">
        <f t="shared" si="0"/>
        <v>270000</v>
      </c>
      <c r="I50" s="182"/>
      <c r="J50" s="194"/>
    </row>
    <row r="51" spans="1:10" ht="18.75" customHeight="1">
      <c r="A51" s="175">
        <v>18</v>
      </c>
      <c r="B51" s="192" t="s">
        <v>2729</v>
      </c>
      <c r="C51" s="238">
        <v>1932</v>
      </c>
      <c r="D51" s="178" t="s">
        <v>189</v>
      </c>
      <c r="E51" s="229">
        <v>270000</v>
      </c>
      <c r="F51" s="180"/>
      <c r="G51" s="234"/>
      <c r="H51" s="232">
        <f t="shared" si="0"/>
        <v>270000</v>
      </c>
      <c r="I51" s="182"/>
      <c r="J51" s="194"/>
    </row>
    <row r="52" spans="1:10" ht="18.75" customHeight="1">
      <c r="A52" s="225">
        <v>19</v>
      </c>
      <c r="B52" s="241" t="s">
        <v>2770</v>
      </c>
      <c r="C52" s="242">
        <v>1933</v>
      </c>
      <c r="D52" s="178" t="s">
        <v>189</v>
      </c>
      <c r="E52" s="229">
        <v>270000</v>
      </c>
      <c r="F52" s="243"/>
      <c r="G52" s="244"/>
      <c r="H52" s="232">
        <f t="shared" si="0"/>
        <v>270000</v>
      </c>
      <c r="I52" s="245"/>
      <c r="J52" s="401"/>
    </row>
    <row r="53" spans="1:10" ht="18.75" customHeight="1">
      <c r="A53" s="175">
        <v>20</v>
      </c>
      <c r="B53" s="176" t="s">
        <v>2771</v>
      </c>
      <c r="C53" s="238">
        <v>1933</v>
      </c>
      <c r="D53" s="178" t="s">
        <v>189</v>
      </c>
      <c r="E53" s="229">
        <v>270000</v>
      </c>
      <c r="F53" s="246"/>
      <c r="G53" s="234"/>
      <c r="H53" s="232">
        <f t="shared" si="0"/>
        <v>270000</v>
      </c>
      <c r="I53" s="182"/>
      <c r="J53" s="194"/>
    </row>
    <row r="54" spans="1:10" ht="18.75" customHeight="1">
      <c r="A54" s="225">
        <v>21</v>
      </c>
      <c r="B54" s="195" t="s">
        <v>2786</v>
      </c>
      <c r="C54" s="239">
        <v>1935</v>
      </c>
      <c r="D54" s="178" t="s">
        <v>189</v>
      </c>
      <c r="E54" s="229">
        <v>270000</v>
      </c>
      <c r="F54" s="180"/>
      <c r="G54" s="240"/>
      <c r="H54" s="232">
        <f t="shared" si="0"/>
        <v>270000</v>
      </c>
      <c r="I54" s="233"/>
      <c r="J54" s="399"/>
    </row>
    <row r="55" spans="1:10" ht="18.75" customHeight="1">
      <c r="A55" s="175">
        <v>22</v>
      </c>
      <c r="B55" s="195" t="s">
        <v>2787</v>
      </c>
      <c r="C55" s="239">
        <v>1935</v>
      </c>
      <c r="D55" s="178" t="s">
        <v>189</v>
      </c>
      <c r="E55" s="229">
        <v>270000</v>
      </c>
      <c r="F55" s="180"/>
      <c r="G55" s="240"/>
      <c r="H55" s="232">
        <f t="shared" si="0"/>
        <v>270000</v>
      </c>
      <c r="I55" s="233"/>
      <c r="J55" s="399"/>
    </row>
    <row r="56" spans="1:10" ht="18.75" customHeight="1">
      <c r="A56" s="225">
        <v>23</v>
      </c>
      <c r="B56" s="195" t="s">
        <v>190</v>
      </c>
      <c r="C56" s="239">
        <v>1935</v>
      </c>
      <c r="D56" s="178" t="s">
        <v>189</v>
      </c>
      <c r="E56" s="229">
        <v>270000</v>
      </c>
      <c r="F56" s="180"/>
      <c r="G56" s="240"/>
      <c r="H56" s="232">
        <f t="shared" si="0"/>
        <v>270000</v>
      </c>
      <c r="I56" s="233"/>
      <c r="J56" s="399"/>
    </row>
    <row r="57" spans="1:10" ht="18.75" customHeight="1">
      <c r="A57" s="175">
        <v>24</v>
      </c>
      <c r="B57" s="192" t="s">
        <v>2712</v>
      </c>
      <c r="C57" s="238">
        <v>1929</v>
      </c>
      <c r="D57" s="178" t="s">
        <v>1589</v>
      </c>
      <c r="E57" s="229">
        <v>270000</v>
      </c>
      <c r="F57" s="180"/>
      <c r="G57" s="234"/>
      <c r="H57" s="232">
        <f t="shared" si="0"/>
        <v>270000</v>
      </c>
      <c r="I57" s="182"/>
      <c r="J57" s="194"/>
    </row>
    <row r="58" spans="1:10" ht="18.75" customHeight="1">
      <c r="A58" s="225">
        <v>25</v>
      </c>
      <c r="B58" s="176" t="s">
        <v>2420</v>
      </c>
      <c r="C58" s="237">
        <v>1925</v>
      </c>
      <c r="D58" s="201" t="s">
        <v>186</v>
      </c>
      <c r="E58" s="229">
        <v>270000</v>
      </c>
      <c r="F58" s="180"/>
      <c r="G58" s="234"/>
      <c r="H58" s="232">
        <f t="shared" si="0"/>
        <v>270000</v>
      </c>
      <c r="I58" s="182"/>
      <c r="J58" s="194"/>
    </row>
    <row r="59" spans="1:10" ht="18.75" customHeight="1">
      <c r="A59" s="175">
        <v>26</v>
      </c>
      <c r="B59" s="176" t="s">
        <v>2661</v>
      </c>
      <c r="C59" s="237">
        <v>1923</v>
      </c>
      <c r="D59" s="201" t="s">
        <v>186</v>
      </c>
      <c r="E59" s="229">
        <v>270000</v>
      </c>
      <c r="F59" s="180"/>
      <c r="G59" s="234"/>
      <c r="H59" s="232">
        <f t="shared" si="0"/>
        <v>270000</v>
      </c>
      <c r="I59" s="182"/>
      <c r="J59" s="194"/>
    </row>
    <row r="60" spans="1:10" ht="18.75" customHeight="1">
      <c r="A60" s="225">
        <v>27</v>
      </c>
      <c r="B60" s="176" t="s">
        <v>1892</v>
      </c>
      <c r="C60" s="237">
        <v>1930</v>
      </c>
      <c r="D60" s="201" t="s">
        <v>186</v>
      </c>
      <c r="E60" s="229">
        <v>270000</v>
      </c>
      <c r="F60" s="180"/>
      <c r="G60" s="234"/>
      <c r="H60" s="232">
        <f t="shared" si="0"/>
        <v>270000</v>
      </c>
      <c r="I60" s="182"/>
      <c r="J60" s="194"/>
    </row>
    <row r="61" spans="1:10" ht="18.75" customHeight="1">
      <c r="A61" s="175">
        <v>28</v>
      </c>
      <c r="B61" s="176" t="s">
        <v>2673</v>
      </c>
      <c r="C61" s="237">
        <v>1921</v>
      </c>
      <c r="D61" s="201" t="s">
        <v>186</v>
      </c>
      <c r="E61" s="229">
        <v>270000</v>
      </c>
      <c r="F61" s="180"/>
      <c r="G61" s="234"/>
      <c r="H61" s="232">
        <f t="shared" si="0"/>
        <v>270000</v>
      </c>
      <c r="I61" s="182"/>
      <c r="J61" s="194"/>
    </row>
    <row r="62" spans="1:10" ht="18.75" customHeight="1">
      <c r="A62" s="225">
        <v>29</v>
      </c>
      <c r="B62" s="192" t="s">
        <v>2690</v>
      </c>
      <c r="C62" s="238">
        <v>1928</v>
      </c>
      <c r="D62" s="201" t="s">
        <v>186</v>
      </c>
      <c r="E62" s="229">
        <v>270000</v>
      </c>
      <c r="F62" s="180"/>
      <c r="G62" s="234"/>
      <c r="H62" s="232">
        <f t="shared" si="0"/>
        <v>270000</v>
      </c>
      <c r="I62" s="182"/>
      <c r="J62" s="194"/>
    </row>
    <row r="63" spans="1:10" ht="18.75" customHeight="1">
      <c r="A63" s="175">
        <v>30</v>
      </c>
      <c r="B63" s="192" t="s">
        <v>2691</v>
      </c>
      <c r="C63" s="238">
        <v>1926</v>
      </c>
      <c r="D63" s="201" t="s">
        <v>186</v>
      </c>
      <c r="E63" s="229">
        <v>270000</v>
      </c>
      <c r="F63" s="180"/>
      <c r="G63" s="234"/>
      <c r="H63" s="232">
        <f t="shared" si="0"/>
        <v>270000</v>
      </c>
      <c r="I63" s="182"/>
      <c r="J63" s="194"/>
    </row>
    <row r="64" spans="1:10" ht="18.75" customHeight="1">
      <c r="A64" s="225">
        <v>31</v>
      </c>
      <c r="B64" s="192" t="s">
        <v>2694</v>
      </c>
      <c r="C64" s="238">
        <v>1926</v>
      </c>
      <c r="D64" s="201" t="s">
        <v>186</v>
      </c>
      <c r="E64" s="229">
        <v>270000</v>
      </c>
      <c r="F64" s="180"/>
      <c r="G64" s="234"/>
      <c r="H64" s="232">
        <f t="shared" si="0"/>
        <v>270000</v>
      </c>
      <c r="I64" s="182"/>
      <c r="J64" s="194"/>
    </row>
    <row r="65" spans="1:10" ht="18.75" customHeight="1">
      <c r="A65" s="175">
        <v>32</v>
      </c>
      <c r="B65" s="192" t="s">
        <v>2695</v>
      </c>
      <c r="C65" s="238">
        <v>1926</v>
      </c>
      <c r="D65" s="201" t="s">
        <v>186</v>
      </c>
      <c r="E65" s="229">
        <v>270000</v>
      </c>
      <c r="F65" s="180"/>
      <c r="G65" s="234"/>
      <c r="H65" s="232">
        <f t="shared" si="0"/>
        <v>270000</v>
      </c>
      <c r="I65" s="182"/>
      <c r="J65" s="194"/>
    </row>
    <row r="66" spans="1:10" ht="18.75" customHeight="1">
      <c r="A66" s="225">
        <v>33</v>
      </c>
      <c r="B66" s="192" t="s">
        <v>2717</v>
      </c>
      <c r="C66" s="238">
        <v>1926</v>
      </c>
      <c r="D66" s="201" t="s">
        <v>186</v>
      </c>
      <c r="E66" s="229">
        <v>270000</v>
      </c>
      <c r="F66" s="180"/>
      <c r="G66" s="234"/>
      <c r="H66" s="232">
        <f t="shared" si="0"/>
        <v>270000</v>
      </c>
      <c r="I66" s="182"/>
      <c r="J66" s="194"/>
    </row>
    <row r="67" spans="1:10" ht="18.75" customHeight="1">
      <c r="A67" s="175">
        <v>34</v>
      </c>
      <c r="B67" s="192" t="s">
        <v>2724</v>
      </c>
      <c r="C67" s="238">
        <v>1931</v>
      </c>
      <c r="D67" s="201" t="s">
        <v>186</v>
      </c>
      <c r="E67" s="229">
        <v>270000</v>
      </c>
      <c r="F67" s="180"/>
      <c r="G67" s="234"/>
      <c r="H67" s="232">
        <f t="shared" si="0"/>
        <v>270000</v>
      </c>
      <c r="I67" s="182"/>
      <c r="J67" s="194"/>
    </row>
    <row r="68" spans="1:10" ht="18.75" customHeight="1">
      <c r="A68" s="225">
        <v>35</v>
      </c>
      <c r="B68" s="192" t="s">
        <v>2725</v>
      </c>
      <c r="C68" s="238">
        <v>1934</v>
      </c>
      <c r="D68" s="201" t="s">
        <v>186</v>
      </c>
      <c r="E68" s="229">
        <v>270000</v>
      </c>
      <c r="F68" s="180"/>
      <c r="G68" s="234"/>
      <c r="H68" s="232">
        <f t="shared" si="0"/>
        <v>270000</v>
      </c>
      <c r="I68" s="182"/>
      <c r="J68" s="194"/>
    </row>
    <row r="69" spans="1:10" ht="18.75" customHeight="1">
      <c r="A69" s="175">
        <v>36</v>
      </c>
      <c r="B69" s="192" t="s">
        <v>2726</v>
      </c>
      <c r="C69" s="238">
        <v>1931</v>
      </c>
      <c r="D69" s="201" t="s">
        <v>186</v>
      </c>
      <c r="E69" s="229">
        <v>270000</v>
      </c>
      <c r="F69" s="180"/>
      <c r="G69" s="234"/>
      <c r="H69" s="232">
        <f t="shared" si="0"/>
        <v>270000</v>
      </c>
      <c r="I69" s="182"/>
      <c r="J69" s="194"/>
    </row>
    <row r="70" spans="1:10" ht="18.75" customHeight="1">
      <c r="A70" s="225">
        <v>37</v>
      </c>
      <c r="B70" s="192" t="s">
        <v>2728</v>
      </c>
      <c r="C70" s="238">
        <v>1932</v>
      </c>
      <c r="D70" s="201" t="s">
        <v>186</v>
      </c>
      <c r="E70" s="229">
        <v>270000</v>
      </c>
      <c r="F70" s="180"/>
      <c r="G70" s="234"/>
      <c r="H70" s="232">
        <f t="shared" si="0"/>
        <v>270000</v>
      </c>
      <c r="I70" s="182"/>
      <c r="J70" s="194"/>
    </row>
    <row r="71" spans="1:10" ht="18.75" customHeight="1">
      <c r="A71" s="175">
        <v>38</v>
      </c>
      <c r="B71" s="192" t="s">
        <v>1885</v>
      </c>
      <c r="C71" s="238">
        <v>1932</v>
      </c>
      <c r="D71" s="201" t="s">
        <v>1659</v>
      </c>
      <c r="E71" s="229">
        <v>270000</v>
      </c>
      <c r="F71" s="180"/>
      <c r="G71" s="234"/>
      <c r="H71" s="232">
        <f t="shared" si="0"/>
        <v>270000</v>
      </c>
      <c r="I71" s="182"/>
      <c r="J71" s="194"/>
    </row>
    <row r="72" spans="1:10" ht="18.75" customHeight="1">
      <c r="A72" s="225">
        <v>39</v>
      </c>
      <c r="B72" s="192" t="s">
        <v>1258</v>
      </c>
      <c r="C72" s="238">
        <v>1932</v>
      </c>
      <c r="D72" s="201" t="s">
        <v>186</v>
      </c>
      <c r="E72" s="229">
        <v>270000</v>
      </c>
      <c r="F72" s="180"/>
      <c r="G72" s="234"/>
      <c r="H72" s="232">
        <f t="shared" si="0"/>
        <v>270000</v>
      </c>
      <c r="I72" s="182"/>
      <c r="J72" s="194"/>
    </row>
    <row r="73" spans="1:10" ht="18.75" customHeight="1">
      <c r="A73" s="175">
        <v>40</v>
      </c>
      <c r="B73" s="192" t="s">
        <v>2732</v>
      </c>
      <c r="C73" s="238">
        <v>1933</v>
      </c>
      <c r="D73" s="201" t="s">
        <v>186</v>
      </c>
      <c r="E73" s="229">
        <v>270000</v>
      </c>
      <c r="F73" s="180"/>
      <c r="G73" s="234"/>
      <c r="H73" s="232">
        <f t="shared" si="0"/>
        <v>270000</v>
      </c>
      <c r="I73" s="182"/>
      <c r="J73" s="194"/>
    </row>
    <row r="74" spans="1:10" ht="18.75" customHeight="1">
      <c r="A74" s="225">
        <v>41</v>
      </c>
      <c r="B74" s="192" t="s">
        <v>2767</v>
      </c>
      <c r="C74" s="238">
        <v>1933</v>
      </c>
      <c r="D74" s="201" t="s">
        <v>186</v>
      </c>
      <c r="E74" s="229">
        <v>270000</v>
      </c>
      <c r="F74" s="180"/>
      <c r="G74" s="166"/>
      <c r="H74" s="232">
        <f t="shared" si="0"/>
        <v>270000</v>
      </c>
      <c r="I74" s="182"/>
      <c r="J74" s="194"/>
    </row>
    <row r="75" spans="1:10" ht="18.75" customHeight="1">
      <c r="A75" s="175">
        <v>42</v>
      </c>
      <c r="B75" s="176" t="s">
        <v>2768</v>
      </c>
      <c r="C75" s="238">
        <v>1933</v>
      </c>
      <c r="D75" s="201" t="s">
        <v>186</v>
      </c>
      <c r="E75" s="229">
        <v>270000</v>
      </c>
      <c r="F75" s="180"/>
      <c r="G75" s="234"/>
      <c r="H75" s="232">
        <f t="shared" si="0"/>
        <v>270000</v>
      </c>
      <c r="I75" s="182"/>
      <c r="J75" s="194"/>
    </row>
    <row r="76" spans="1:10" ht="18.75" customHeight="1">
      <c r="A76" s="225">
        <v>43</v>
      </c>
      <c r="B76" s="249" t="s">
        <v>2775</v>
      </c>
      <c r="C76" s="242">
        <v>1933</v>
      </c>
      <c r="D76" s="201" t="s">
        <v>186</v>
      </c>
      <c r="E76" s="229">
        <v>270000</v>
      </c>
      <c r="F76" s="182"/>
      <c r="G76" s="233"/>
      <c r="H76" s="232">
        <f t="shared" si="0"/>
        <v>270000</v>
      </c>
      <c r="I76" s="233"/>
      <c r="J76" s="399"/>
    </row>
    <row r="77" spans="1:10" ht="18.75" customHeight="1">
      <c r="A77" s="175">
        <v>44</v>
      </c>
      <c r="B77" s="195" t="s">
        <v>2782</v>
      </c>
      <c r="C77" s="239">
        <v>1934</v>
      </c>
      <c r="D77" s="201" t="s">
        <v>186</v>
      </c>
      <c r="E77" s="229">
        <v>270000</v>
      </c>
      <c r="F77" s="180"/>
      <c r="G77" s="231"/>
      <c r="H77" s="232">
        <f t="shared" si="0"/>
        <v>270000</v>
      </c>
      <c r="I77" s="233"/>
      <c r="J77" s="399"/>
    </row>
    <row r="78" spans="1:10" ht="18.75" customHeight="1">
      <c r="A78" s="225">
        <v>45</v>
      </c>
      <c r="B78" s="195" t="s">
        <v>1464</v>
      </c>
      <c r="C78" s="250">
        <v>1936</v>
      </c>
      <c r="D78" s="201" t="s">
        <v>186</v>
      </c>
      <c r="E78" s="229">
        <v>270000</v>
      </c>
      <c r="F78" s="180"/>
      <c r="G78" s="231"/>
      <c r="H78" s="232">
        <f t="shared" si="0"/>
        <v>270000</v>
      </c>
      <c r="I78" s="233"/>
      <c r="J78" s="399"/>
    </row>
    <row r="79" spans="1:10" ht="18.75" customHeight="1">
      <c r="A79" s="175">
        <v>46</v>
      </c>
      <c r="B79" s="195" t="s">
        <v>508</v>
      </c>
      <c r="C79" s="250">
        <v>1936</v>
      </c>
      <c r="D79" s="201" t="s">
        <v>186</v>
      </c>
      <c r="E79" s="229">
        <v>270000</v>
      </c>
      <c r="F79" s="180"/>
      <c r="G79" s="231"/>
      <c r="H79" s="232">
        <f t="shared" si="0"/>
        <v>270000</v>
      </c>
      <c r="I79" s="233"/>
      <c r="J79" s="399"/>
    </row>
    <row r="80" spans="1:10" ht="18.75" customHeight="1">
      <c r="A80" s="225">
        <v>47</v>
      </c>
      <c r="B80" s="192" t="s">
        <v>2616</v>
      </c>
      <c r="C80" s="242">
        <v>1935</v>
      </c>
      <c r="D80" s="201" t="s">
        <v>186</v>
      </c>
      <c r="E80" s="229">
        <v>270000</v>
      </c>
      <c r="F80" s="200"/>
      <c r="G80" s="251"/>
      <c r="H80" s="232">
        <f t="shared" si="0"/>
        <v>270000</v>
      </c>
      <c r="I80" s="233"/>
      <c r="J80" s="399"/>
    </row>
    <row r="81" spans="1:10" ht="18.75" customHeight="1">
      <c r="A81" s="175">
        <v>48</v>
      </c>
      <c r="B81" s="192" t="s">
        <v>2718</v>
      </c>
      <c r="C81" s="238">
        <v>1928</v>
      </c>
      <c r="D81" s="191" t="s">
        <v>2719</v>
      </c>
      <c r="E81" s="229">
        <v>270000</v>
      </c>
      <c r="F81" s="180"/>
      <c r="G81" s="234"/>
      <c r="H81" s="232">
        <f t="shared" si="0"/>
        <v>270000</v>
      </c>
      <c r="I81" s="182"/>
      <c r="J81" s="194"/>
    </row>
    <row r="82" spans="1:10" ht="18.75" customHeight="1">
      <c r="A82" s="225">
        <v>49</v>
      </c>
      <c r="B82" s="176" t="s">
        <v>2774</v>
      </c>
      <c r="C82" s="238">
        <v>1927</v>
      </c>
      <c r="D82" s="228" t="s">
        <v>2719</v>
      </c>
      <c r="E82" s="229">
        <v>270000</v>
      </c>
      <c r="F82" s="180"/>
      <c r="G82" s="231"/>
      <c r="H82" s="232">
        <f t="shared" si="0"/>
        <v>270000</v>
      </c>
      <c r="I82" s="233"/>
      <c r="J82" s="399"/>
    </row>
    <row r="83" spans="1:10" ht="18.75" customHeight="1">
      <c r="A83" s="175">
        <v>50</v>
      </c>
      <c r="B83" s="192" t="s">
        <v>2696</v>
      </c>
      <c r="C83" s="238">
        <v>1930</v>
      </c>
      <c r="D83" s="178" t="s">
        <v>184</v>
      </c>
      <c r="E83" s="229">
        <v>270000</v>
      </c>
      <c r="F83" s="180"/>
      <c r="G83" s="234"/>
      <c r="H83" s="232">
        <f t="shared" si="0"/>
        <v>270000</v>
      </c>
      <c r="I83" s="182"/>
      <c r="J83" s="194"/>
    </row>
    <row r="84" spans="1:10" ht="18.75" customHeight="1">
      <c r="A84" s="225">
        <v>51</v>
      </c>
      <c r="B84" s="176" t="s">
        <v>2660</v>
      </c>
      <c r="C84" s="237">
        <v>1932</v>
      </c>
      <c r="D84" s="178" t="s">
        <v>184</v>
      </c>
      <c r="E84" s="229">
        <v>270000</v>
      </c>
      <c r="F84" s="180"/>
      <c r="G84" s="234"/>
      <c r="H84" s="232">
        <f t="shared" si="0"/>
        <v>270000</v>
      </c>
      <c r="I84" s="182"/>
      <c r="J84" s="194"/>
    </row>
    <row r="85" spans="1:10" ht="18.75" customHeight="1">
      <c r="A85" s="175">
        <v>52</v>
      </c>
      <c r="B85" s="192" t="s">
        <v>2713</v>
      </c>
      <c r="C85" s="238">
        <v>1930</v>
      </c>
      <c r="D85" s="178" t="s">
        <v>184</v>
      </c>
      <c r="E85" s="229">
        <v>270000</v>
      </c>
      <c r="F85" s="180"/>
      <c r="G85" s="234"/>
      <c r="H85" s="232">
        <f t="shared" si="0"/>
        <v>270000</v>
      </c>
      <c r="I85" s="182"/>
      <c r="J85" s="194"/>
    </row>
    <row r="86" spans="1:10" ht="18.75" customHeight="1">
      <c r="A86" s="225">
        <v>53</v>
      </c>
      <c r="B86" s="192" t="s">
        <v>1467</v>
      </c>
      <c r="C86" s="238">
        <v>1936</v>
      </c>
      <c r="D86" s="178" t="s">
        <v>1466</v>
      </c>
      <c r="E86" s="229">
        <v>270000</v>
      </c>
      <c r="F86" s="180"/>
      <c r="G86" s="234"/>
      <c r="H86" s="232">
        <f t="shared" si="0"/>
        <v>270000</v>
      </c>
      <c r="I86" s="182"/>
      <c r="J86" s="194"/>
    </row>
    <row r="87" spans="1:10" ht="18.75" customHeight="1">
      <c r="A87" s="175">
        <v>54</v>
      </c>
      <c r="B87" s="192" t="s">
        <v>2421</v>
      </c>
      <c r="C87" s="238">
        <v>1935</v>
      </c>
      <c r="D87" s="178" t="s">
        <v>184</v>
      </c>
      <c r="E87" s="229">
        <v>270000</v>
      </c>
      <c r="F87" s="180"/>
      <c r="G87" s="234"/>
      <c r="H87" s="232">
        <f t="shared" si="0"/>
        <v>270000</v>
      </c>
      <c r="I87" s="182"/>
      <c r="J87" s="194"/>
    </row>
    <row r="88" spans="1:10" ht="18.75" customHeight="1">
      <c r="A88" s="225">
        <v>55</v>
      </c>
      <c r="B88" s="176" t="s">
        <v>2664</v>
      </c>
      <c r="C88" s="237">
        <v>1921</v>
      </c>
      <c r="D88" s="178" t="s">
        <v>2665</v>
      </c>
      <c r="E88" s="229">
        <v>270000</v>
      </c>
      <c r="F88" s="180"/>
      <c r="G88" s="234"/>
      <c r="H88" s="232">
        <f t="shared" si="0"/>
        <v>270000</v>
      </c>
      <c r="I88" s="182"/>
      <c r="J88" s="194"/>
    </row>
    <row r="89" spans="1:10" ht="18.75" customHeight="1">
      <c r="A89" s="175">
        <v>56</v>
      </c>
      <c r="B89" s="176" t="s">
        <v>2772</v>
      </c>
      <c r="C89" s="238">
        <v>1934</v>
      </c>
      <c r="D89" s="191" t="s">
        <v>2665</v>
      </c>
      <c r="E89" s="229">
        <v>270000</v>
      </c>
      <c r="F89" s="180"/>
      <c r="G89" s="231"/>
      <c r="H89" s="232">
        <f t="shared" si="0"/>
        <v>270000</v>
      </c>
      <c r="I89" s="233"/>
      <c r="J89" s="399"/>
    </row>
    <row r="90" spans="1:10" ht="18.75" customHeight="1">
      <c r="A90" s="225">
        <v>57</v>
      </c>
      <c r="B90" s="176" t="s">
        <v>760</v>
      </c>
      <c r="C90" s="238">
        <v>1935</v>
      </c>
      <c r="D90" s="191" t="s">
        <v>2665</v>
      </c>
      <c r="E90" s="229">
        <v>270000</v>
      </c>
      <c r="F90" s="180"/>
      <c r="G90" s="252"/>
      <c r="H90" s="232">
        <f t="shared" si="0"/>
        <v>270000</v>
      </c>
      <c r="I90" s="233"/>
      <c r="J90" s="399"/>
    </row>
    <row r="91" spans="1:10" ht="18.75" customHeight="1">
      <c r="A91" s="175">
        <v>58</v>
      </c>
      <c r="B91" s="192" t="s">
        <v>2669</v>
      </c>
      <c r="C91" s="238">
        <v>1931</v>
      </c>
      <c r="D91" s="178" t="s">
        <v>2670</v>
      </c>
      <c r="E91" s="229">
        <v>270000</v>
      </c>
      <c r="F91" s="180"/>
      <c r="G91" s="234"/>
      <c r="H91" s="232">
        <f aca="true" t="shared" si="1" ref="H91:H109">E91+G91</f>
        <v>270000</v>
      </c>
      <c r="I91" s="182"/>
      <c r="J91" s="194"/>
    </row>
    <row r="92" spans="1:10" ht="18.75" customHeight="1">
      <c r="A92" s="225">
        <v>59</v>
      </c>
      <c r="B92" s="192" t="s">
        <v>2689</v>
      </c>
      <c r="C92" s="238">
        <v>1925</v>
      </c>
      <c r="D92" s="178" t="s">
        <v>2645</v>
      </c>
      <c r="E92" s="229">
        <v>270000</v>
      </c>
      <c r="F92" s="180"/>
      <c r="G92" s="234"/>
      <c r="H92" s="232">
        <f t="shared" si="1"/>
        <v>270000</v>
      </c>
      <c r="I92" s="182"/>
      <c r="J92" s="194"/>
    </row>
    <row r="93" spans="1:10" ht="18.75" customHeight="1">
      <c r="A93" s="175">
        <v>60</v>
      </c>
      <c r="B93" s="192" t="s">
        <v>2692</v>
      </c>
      <c r="C93" s="238">
        <v>1925</v>
      </c>
      <c r="D93" s="178" t="s">
        <v>2693</v>
      </c>
      <c r="E93" s="229">
        <v>270000</v>
      </c>
      <c r="F93" s="180"/>
      <c r="G93" s="234"/>
      <c r="H93" s="232">
        <f t="shared" si="1"/>
        <v>270000</v>
      </c>
      <c r="I93" s="182"/>
      <c r="J93" s="194"/>
    </row>
    <row r="94" spans="1:10" ht="18.75" customHeight="1">
      <c r="A94" s="225">
        <v>61</v>
      </c>
      <c r="B94" s="176" t="s">
        <v>2663</v>
      </c>
      <c r="C94" s="237">
        <v>1933</v>
      </c>
      <c r="D94" s="191" t="s">
        <v>2645</v>
      </c>
      <c r="E94" s="229">
        <v>270000</v>
      </c>
      <c r="F94" s="180"/>
      <c r="G94" s="234"/>
      <c r="H94" s="232">
        <f t="shared" si="1"/>
        <v>270000</v>
      </c>
      <c r="I94" s="182"/>
      <c r="J94" s="194"/>
    </row>
    <row r="95" spans="1:10" ht="18.75" customHeight="1">
      <c r="A95" s="175">
        <v>62</v>
      </c>
      <c r="B95" s="192" t="s">
        <v>2697</v>
      </c>
      <c r="C95" s="238">
        <v>1927</v>
      </c>
      <c r="D95" s="178" t="s">
        <v>2626</v>
      </c>
      <c r="E95" s="229">
        <v>270000</v>
      </c>
      <c r="F95" s="180"/>
      <c r="G95" s="234"/>
      <c r="H95" s="232">
        <f t="shared" si="1"/>
        <v>270000</v>
      </c>
      <c r="I95" s="182"/>
      <c r="J95" s="194"/>
    </row>
    <row r="96" spans="1:10" ht="18.75" customHeight="1">
      <c r="A96" s="225">
        <v>63</v>
      </c>
      <c r="B96" s="192" t="s">
        <v>2698</v>
      </c>
      <c r="C96" s="238">
        <v>1928</v>
      </c>
      <c r="D96" s="178" t="s">
        <v>2626</v>
      </c>
      <c r="E96" s="229">
        <v>270000</v>
      </c>
      <c r="F96" s="180"/>
      <c r="G96" s="234"/>
      <c r="H96" s="173">
        <f t="shared" si="1"/>
        <v>270000</v>
      </c>
      <c r="I96" s="182"/>
      <c r="J96" s="194"/>
    </row>
    <row r="97" spans="1:10" ht="18.75" customHeight="1">
      <c r="A97" s="175">
        <v>64</v>
      </c>
      <c r="B97" s="192" t="s">
        <v>2699</v>
      </c>
      <c r="C97" s="238">
        <v>1928</v>
      </c>
      <c r="D97" s="178" t="s">
        <v>2626</v>
      </c>
      <c r="E97" s="229">
        <v>270000</v>
      </c>
      <c r="F97" s="180"/>
      <c r="G97" s="234"/>
      <c r="H97" s="173">
        <f t="shared" si="1"/>
        <v>270000</v>
      </c>
      <c r="I97" s="182"/>
      <c r="J97" s="194"/>
    </row>
    <row r="98" spans="1:10" ht="18.75" customHeight="1">
      <c r="A98" s="225">
        <v>65</v>
      </c>
      <c r="B98" s="192" t="s">
        <v>2701</v>
      </c>
      <c r="C98" s="238">
        <v>1930</v>
      </c>
      <c r="D98" s="178" t="s">
        <v>2626</v>
      </c>
      <c r="E98" s="229">
        <v>270000</v>
      </c>
      <c r="F98" s="180"/>
      <c r="G98" s="234"/>
      <c r="H98" s="173">
        <f t="shared" si="1"/>
        <v>270000</v>
      </c>
      <c r="I98" s="182"/>
      <c r="J98" s="194"/>
    </row>
    <row r="99" spans="1:10" ht="18.75" customHeight="1">
      <c r="A99" s="175">
        <v>66</v>
      </c>
      <c r="B99" s="192" t="s">
        <v>2704</v>
      </c>
      <c r="C99" s="238">
        <v>1930</v>
      </c>
      <c r="D99" s="178" t="s">
        <v>2626</v>
      </c>
      <c r="E99" s="229">
        <v>270000</v>
      </c>
      <c r="F99" s="180"/>
      <c r="G99" s="234"/>
      <c r="H99" s="173">
        <f t="shared" si="1"/>
        <v>270000</v>
      </c>
      <c r="I99" s="182"/>
      <c r="J99" s="194"/>
    </row>
    <row r="100" spans="1:10" ht="18.75" customHeight="1">
      <c r="A100" s="225">
        <v>67</v>
      </c>
      <c r="B100" s="192" t="s">
        <v>1095</v>
      </c>
      <c r="C100" s="238">
        <v>1930</v>
      </c>
      <c r="D100" s="178" t="s">
        <v>2626</v>
      </c>
      <c r="E100" s="229">
        <v>270000</v>
      </c>
      <c r="F100" s="180"/>
      <c r="G100" s="234"/>
      <c r="H100" s="173">
        <f t="shared" si="1"/>
        <v>270000</v>
      </c>
      <c r="I100" s="182"/>
      <c r="J100" s="194"/>
    </row>
    <row r="101" spans="1:10" ht="18.75" customHeight="1">
      <c r="A101" s="175">
        <v>68</v>
      </c>
      <c r="B101" s="192" t="s">
        <v>2730</v>
      </c>
      <c r="C101" s="238">
        <v>1932</v>
      </c>
      <c r="D101" s="178" t="s">
        <v>2626</v>
      </c>
      <c r="E101" s="229">
        <v>270000</v>
      </c>
      <c r="F101" s="180"/>
      <c r="G101" s="234"/>
      <c r="H101" s="173">
        <f t="shared" si="1"/>
        <v>270000</v>
      </c>
      <c r="I101" s="182"/>
      <c r="J101" s="194"/>
    </row>
    <row r="102" spans="1:10" ht="18.75" customHeight="1">
      <c r="A102" s="225">
        <v>69</v>
      </c>
      <c r="B102" s="192" t="s">
        <v>2727</v>
      </c>
      <c r="C102" s="238">
        <v>1933</v>
      </c>
      <c r="D102" s="178" t="s">
        <v>2626</v>
      </c>
      <c r="E102" s="229">
        <v>270000</v>
      </c>
      <c r="F102" s="180"/>
      <c r="G102" s="234"/>
      <c r="H102" s="173">
        <f t="shared" si="1"/>
        <v>270000</v>
      </c>
      <c r="I102" s="182"/>
      <c r="J102" s="194"/>
    </row>
    <row r="103" spans="1:10" ht="18.75" customHeight="1">
      <c r="A103" s="175">
        <v>70</v>
      </c>
      <c r="B103" s="195" t="s">
        <v>2784</v>
      </c>
      <c r="C103" s="239">
        <v>1935</v>
      </c>
      <c r="D103" s="178" t="s">
        <v>2626</v>
      </c>
      <c r="E103" s="229">
        <v>270000</v>
      </c>
      <c r="F103" s="180"/>
      <c r="G103" s="240"/>
      <c r="H103" s="173">
        <f t="shared" si="1"/>
        <v>270000</v>
      </c>
      <c r="I103" s="233"/>
      <c r="J103" s="399"/>
    </row>
    <row r="104" spans="1:10" ht="18.75" customHeight="1">
      <c r="A104" s="225">
        <v>71</v>
      </c>
      <c r="B104" s="195" t="s">
        <v>2788</v>
      </c>
      <c r="C104" s="239">
        <v>1935</v>
      </c>
      <c r="D104" s="178" t="s">
        <v>2626</v>
      </c>
      <c r="E104" s="229">
        <v>270000</v>
      </c>
      <c r="F104" s="180"/>
      <c r="G104" s="240"/>
      <c r="H104" s="173">
        <f t="shared" si="1"/>
        <v>270000</v>
      </c>
      <c r="I104" s="233"/>
      <c r="J104" s="399"/>
    </row>
    <row r="105" spans="1:10" ht="18.75" customHeight="1">
      <c r="A105" s="175">
        <v>72</v>
      </c>
      <c r="B105" s="195" t="s">
        <v>1465</v>
      </c>
      <c r="C105" s="239">
        <v>1936</v>
      </c>
      <c r="D105" s="178" t="s">
        <v>2626</v>
      </c>
      <c r="E105" s="179">
        <v>270000</v>
      </c>
      <c r="F105" s="180"/>
      <c r="G105" s="253"/>
      <c r="H105" s="173">
        <f t="shared" si="1"/>
        <v>270000</v>
      </c>
      <c r="I105" s="182"/>
      <c r="J105" s="194"/>
    </row>
    <row r="106" spans="1:10" ht="18.75" customHeight="1">
      <c r="A106" s="225">
        <v>73</v>
      </c>
      <c r="B106" s="254" t="s">
        <v>1570</v>
      </c>
      <c r="C106" s="250">
        <v>1935</v>
      </c>
      <c r="D106" s="228" t="s">
        <v>1571</v>
      </c>
      <c r="E106" s="229">
        <v>270000</v>
      </c>
      <c r="F106" s="230"/>
      <c r="G106" s="231"/>
      <c r="H106" s="232">
        <f t="shared" si="1"/>
        <v>270000</v>
      </c>
      <c r="I106" s="233"/>
      <c r="J106" s="399"/>
    </row>
    <row r="107" spans="1:10" ht="18.75" customHeight="1">
      <c r="A107" s="175">
        <v>74</v>
      </c>
      <c r="B107" s="195" t="s">
        <v>627</v>
      </c>
      <c r="C107" s="250">
        <v>1936</v>
      </c>
      <c r="D107" s="201" t="s">
        <v>2183</v>
      </c>
      <c r="E107" s="229">
        <v>270000</v>
      </c>
      <c r="F107" s="180"/>
      <c r="G107" s="231"/>
      <c r="H107" s="173">
        <f t="shared" si="1"/>
        <v>270000</v>
      </c>
      <c r="I107" s="233"/>
      <c r="J107" s="399"/>
    </row>
    <row r="108" spans="1:10" ht="18.75" customHeight="1">
      <c r="A108" s="225">
        <v>75</v>
      </c>
      <c r="B108" s="192" t="s">
        <v>2705</v>
      </c>
      <c r="C108" s="238">
        <v>1921</v>
      </c>
      <c r="D108" s="191" t="s">
        <v>2706</v>
      </c>
      <c r="E108" s="229">
        <v>270000</v>
      </c>
      <c r="F108" s="180"/>
      <c r="G108" s="231"/>
      <c r="H108" s="173">
        <f t="shared" si="1"/>
        <v>270000</v>
      </c>
      <c r="I108" s="233"/>
      <c r="J108" s="399"/>
    </row>
    <row r="109" spans="1:10" ht="18.75" customHeight="1">
      <c r="A109" s="175">
        <v>76</v>
      </c>
      <c r="B109" s="192" t="s">
        <v>2628</v>
      </c>
      <c r="C109" s="160">
        <v>1936</v>
      </c>
      <c r="D109" s="160" t="s">
        <v>2629</v>
      </c>
      <c r="E109" s="229">
        <v>270000</v>
      </c>
      <c r="F109" s="180"/>
      <c r="G109" s="234"/>
      <c r="H109" s="173">
        <f t="shared" si="1"/>
        <v>270000</v>
      </c>
      <c r="I109" s="182"/>
      <c r="J109" s="194"/>
    </row>
    <row r="110" spans="1:11" ht="18.75" customHeight="1">
      <c r="A110" s="225">
        <v>77</v>
      </c>
      <c r="B110" s="256" t="s">
        <v>2750</v>
      </c>
      <c r="C110" s="257">
        <v>1930</v>
      </c>
      <c r="D110" s="258" t="s">
        <v>2795</v>
      </c>
      <c r="E110" s="229">
        <v>270000</v>
      </c>
      <c r="F110" s="230"/>
      <c r="G110" s="231"/>
      <c r="H110" s="232">
        <v>270000</v>
      </c>
      <c r="I110" s="233"/>
      <c r="J110" s="399" t="s">
        <v>825</v>
      </c>
      <c r="K110" s="372"/>
    </row>
    <row r="111" spans="1:10" ht="18.75" customHeight="1">
      <c r="A111" s="175">
        <v>78</v>
      </c>
      <c r="B111" s="176" t="s">
        <v>2793</v>
      </c>
      <c r="C111" s="193">
        <v>1933</v>
      </c>
      <c r="D111" s="201" t="s">
        <v>189</v>
      </c>
      <c r="E111" s="179">
        <v>270000</v>
      </c>
      <c r="F111" s="180"/>
      <c r="G111" s="234"/>
      <c r="H111" s="173">
        <v>270000</v>
      </c>
      <c r="I111" s="182"/>
      <c r="J111" s="399" t="s">
        <v>825</v>
      </c>
    </row>
    <row r="112" spans="1:10" ht="18.75" customHeight="1">
      <c r="A112" s="225">
        <v>79</v>
      </c>
      <c r="B112" s="176" t="s">
        <v>2794</v>
      </c>
      <c r="C112" s="177">
        <v>1932</v>
      </c>
      <c r="D112" s="178" t="s">
        <v>192</v>
      </c>
      <c r="E112" s="179">
        <v>270000</v>
      </c>
      <c r="F112" s="180"/>
      <c r="G112" s="234"/>
      <c r="H112" s="173">
        <v>270000</v>
      </c>
      <c r="I112" s="182"/>
      <c r="J112" s="399" t="s">
        <v>825</v>
      </c>
    </row>
    <row r="113" spans="1:10" ht="18.75" customHeight="1">
      <c r="A113" s="175">
        <v>80</v>
      </c>
      <c r="B113" s="192" t="s">
        <v>2789</v>
      </c>
      <c r="C113" s="193">
        <v>1929</v>
      </c>
      <c r="D113" s="201" t="s">
        <v>186</v>
      </c>
      <c r="E113" s="179">
        <v>270000</v>
      </c>
      <c r="F113" s="180"/>
      <c r="G113" s="234"/>
      <c r="H113" s="173">
        <v>270000</v>
      </c>
      <c r="I113" s="182"/>
      <c r="J113" s="399" t="s">
        <v>825</v>
      </c>
    </row>
    <row r="114" spans="1:10" ht="18.75" customHeight="1">
      <c r="A114" s="225">
        <v>81</v>
      </c>
      <c r="B114" s="192" t="s">
        <v>2791</v>
      </c>
      <c r="C114" s="193">
        <v>1932</v>
      </c>
      <c r="D114" s="201" t="s">
        <v>186</v>
      </c>
      <c r="E114" s="179">
        <v>270000</v>
      </c>
      <c r="F114" s="180"/>
      <c r="G114" s="234"/>
      <c r="H114" s="173">
        <v>270000</v>
      </c>
      <c r="I114" s="182"/>
      <c r="J114" s="399" t="s">
        <v>825</v>
      </c>
    </row>
    <row r="115" spans="1:10" ht="18.75" customHeight="1">
      <c r="A115" s="175">
        <v>82</v>
      </c>
      <c r="B115" s="176" t="s">
        <v>2785</v>
      </c>
      <c r="C115" s="193">
        <v>1934</v>
      </c>
      <c r="D115" s="228" t="s">
        <v>2796</v>
      </c>
      <c r="E115" s="179">
        <v>270000</v>
      </c>
      <c r="F115" s="180"/>
      <c r="G115" s="234"/>
      <c r="H115" s="173">
        <v>270000</v>
      </c>
      <c r="I115" s="233"/>
      <c r="J115" s="399" t="s">
        <v>825</v>
      </c>
    </row>
    <row r="116" spans="1:10" ht="18.75" customHeight="1">
      <c r="A116" s="225">
        <v>83</v>
      </c>
      <c r="B116" s="176" t="s">
        <v>2797</v>
      </c>
      <c r="C116" s="193">
        <v>1934</v>
      </c>
      <c r="D116" s="228" t="s">
        <v>2796</v>
      </c>
      <c r="E116" s="179">
        <v>270000</v>
      </c>
      <c r="F116" s="180"/>
      <c r="G116" s="234"/>
      <c r="H116" s="173">
        <v>270000</v>
      </c>
      <c r="I116" s="233"/>
      <c r="J116" s="399" t="s">
        <v>825</v>
      </c>
    </row>
    <row r="117" spans="1:10" ht="18.75" customHeight="1">
      <c r="A117" s="175">
        <v>84</v>
      </c>
      <c r="B117" s="192" t="s">
        <v>2790</v>
      </c>
      <c r="C117" s="193">
        <v>1928</v>
      </c>
      <c r="D117" s="178" t="s">
        <v>2693</v>
      </c>
      <c r="E117" s="179">
        <v>270000</v>
      </c>
      <c r="F117" s="180"/>
      <c r="G117" s="234"/>
      <c r="H117" s="173">
        <v>270000</v>
      </c>
      <c r="I117" s="182"/>
      <c r="J117" s="399" t="s">
        <v>825</v>
      </c>
    </row>
    <row r="118" spans="1:10" ht="18.75" customHeight="1">
      <c r="A118" s="225">
        <v>85</v>
      </c>
      <c r="B118" s="192" t="s">
        <v>2792</v>
      </c>
      <c r="C118" s="193">
        <v>1933</v>
      </c>
      <c r="D118" s="178" t="s">
        <v>2645</v>
      </c>
      <c r="E118" s="179">
        <v>270000</v>
      </c>
      <c r="F118" s="180"/>
      <c r="G118" s="234"/>
      <c r="H118" s="173">
        <v>270000</v>
      </c>
      <c r="I118" s="182"/>
      <c r="J118" s="399" t="s">
        <v>825</v>
      </c>
    </row>
    <row r="119" spans="1:10" ht="18.75" customHeight="1">
      <c r="A119" s="175">
        <v>86</v>
      </c>
      <c r="B119" s="192" t="s">
        <v>2702</v>
      </c>
      <c r="C119" s="238">
        <v>1929</v>
      </c>
      <c r="D119" s="178" t="s">
        <v>2626</v>
      </c>
      <c r="E119" s="179">
        <v>270000</v>
      </c>
      <c r="F119" s="180"/>
      <c r="G119" s="234"/>
      <c r="H119" s="173">
        <v>270000</v>
      </c>
      <c r="I119" s="182"/>
      <c r="J119" s="399" t="s">
        <v>825</v>
      </c>
    </row>
    <row r="120" spans="1:10" ht="18.75" customHeight="1">
      <c r="A120" s="225">
        <v>87</v>
      </c>
      <c r="B120" s="192" t="s">
        <v>2577</v>
      </c>
      <c r="C120" s="238">
        <v>1928</v>
      </c>
      <c r="D120" s="178" t="s">
        <v>2626</v>
      </c>
      <c r="E120" s="179">
        <v>270000</v>
      </c>
      <c r="F120" s="180"/>
      <c r="G120" s="234"/>
      <c r="H120" s="173">
        <v>270000</v>
      </c>
      <c r="I120" s="182"/>
      <c r="J120" s="399" t="s">
        <v>825</v>
      </c>
    </row>
    <row r="121" spans="1:10" ht="18.75" customHeight="1">
      <c r="A121" s="175">
        <v>88</v>
      </c>
      <c r="B121" s="192" t="s">
        <v>2700</v>
      </c>
      <c r="C121" s="238">
        <v>1927</v>
      </c>
      <c r="D121" s="178" t="s">
        <v>2626</v>
      </c>
      <c r="E121" s="179">
        <v>270000</v>
      </c>
      <c r="F121" s="180"/>
      <c r="G121" s="234"/>
      <c r="H121" s="173">
        <v>270000</v>
      </c>
      <c r="I121" s="182"/>
      <c r="J121" s="399" t="s">
        <v>825</v>
      </c>
    </row>
    <row r="122" spans="1:10" ht="18.75" customHeight="1">
      <c r="A122" s="225">
        <v>89</v>
      </c>
      <c r="B122" s="192" t="s">
        <v>2720</v>
      </c>
      <c r="C122" s="238">
        <v>1931</v>
      </c>
      <c r="D122" s="191" t="s">
        <v>2665</v>
      </c>
      <c r="E122" s="179">
        <v>270000</v>
      </c>
      <c r="F122" s="180"/>
      <c r="G122" s="234"/>
      <c r="H122" s="173">
        <v>270000</v>
      </c>
      <c r="I122" s="182"/>
      <c r="J122" s="399" t="s">
        <v>825</v>
      </c>
    </row>
    <row r="123" spans="1:10" ht="18.75" customHeight="1">
      <c r="A123" s="175">
        <v>90</v>
      </c>
      <c r="B123" s="192" t="s">
        <v>1094</v>
      </c>
      <c r="C123" s="238">
        <v>1929</v>
      </c>
      <c r="D123" s="178" t="s">
        <v>184</v>
      </c>
      <c r="E123" s="179">
        <v>270000</v>
      </c>
      <c r="F123" s="180"/>
      <c r="G123" s="234"/>
      <c r="H123" s="173">
        <v>270000</v>
      </c>
      <c r="I123" s="182"/>
      <c r="J123" s="399" t="s">
        <v>825</v>
      </c>
    </row>
    <row r="124" spans="1:10" ht="18.75" customHeight="1">
      <c r="A124" s="225">
        <v>91</v>
      </c>
      <c r="B124" s="192" t="s">
        <v>1468</v>
      </c>
      <c r="C124" s="238">
        <v>1936</v>
      </c>
      <c r="D124" s="178" t="s">
        <v>1469</v>
      </c>
      <c r="E124" s="179">
        <v>270000</v>
      </c>
      <c r="F124" s="180"/>
      <c r="G124" s="259"/>
      <c r="H124" s="173">
        <v>270000</v>
      </c>
      <c r="I124" s="182"/>
      <c r="J124" s="399" t="s">
        <v>825</v>
      </c>
    </row>
    <row r="125" spans="1:10" ht="18.75" customHeight="1">
      <c r="A125" s="175">
        <v>92</v>
      </c>
      <c r="B125" s="192" t="s">
        <v>1470</v>
      </c>
      <c r="C125" s="238">
        <v>1936</v>
      </c>
      <c r="D125" s="178" t="s">
        <v>1471</v>
      </c>
      <c r="E125" s="179">
        <v>270000</v>
      </c>
      <c r="F125" s="180"/>
      <c r="G125" s="234"/>
      <c r="H125" s="173">
        <v>270000</v>
      </c>
      <c r="I125" s="182"/>
      <c r="J125" s="399" t="s">
        <v>825</v>
      </c>
    </row>
    <row r="126" spans="1:10" ht="18.75" customHeight="1">
      <c r="A126" s="225">
        <v>93</v>
      </c>
      <c r="B126" s="192" t="s">
        <v>2798</v>
      </c>
      <c r="C126" s="193">
        <v>1935</v>
      </c>
      <c r="D126" s="178" t="s">
        <v>193</v>
      </c>
      <c r="E126" s="179">
        <v>270000</v>
      </c>
      <c r="F126" s="180"/>
      <c r="G126" s="259"/>
      <c r="H126" s="173">
        <v>270000</v>
      </c>
      <c r="I126" s="182"/>
      <c r="J126" s="399" t="s">
        <v>825</v>
      </c>
    </row>
    <row r="127" spans="1:10" ht="18.75" customHeight="1">
      <c r="A127" s="175">
        <v>94</v>
      </c>
      <c r="B127" s="192" t="s">
        <v>2710</v>
      </c>
      <c r="C127" s="238">
        <v>1928</v>
      </c>
      <c r="D127" s="178" t="s">
        <v>183</v>
      </c>
      <c r="E127" s="179">
        <v>270000</v>
      </c>
      <c r="F127" s="180"/>
      <c r="G127" s="259"/>
      <c r="H127" s="173">
        <v>270000</v>
      </c>
      <c r="I127" s="182"/>
      <c r="J127" s="399"/>
    </row>
    <row r="128" spans="1:10" ht="18.75" customHeight="1">
      <c r="A128" s="225">
        <v>95</v>
      </c>
      <c r="B128" s="195" t="s">
        <v>2783</v>
      </c>
      <c r="C128" s="239">
        <v>1934</v>
      </c>
      <c r="D128" s="178" t="s">
        <v>2655</v>
      </c>
      <c r="E128" s="179">
        <v>270000</v>
      </c>
      <c r="F128" s="180"/>
      <c r="G128" s="259"/>
      <c r="H128" s="173">
        <v>270000</v>
      </c>
      <c r="I128" s="182"/>
      <c r="J128" s="399"/>
    </row>
    <row r="129" spans="1:10" ht="18.75" customHeight="1">
      <c r="A129" s="175">
        <v>96</v>
      </c>
      <c r="B129" s="260" t="s">
        <v>575</v>
      </c>
      <c r="C129" s="239">
        <v>1936</v>
      </c>
      <c r="D129" s="261" t="s">
        <v>1114</v>
      </c>
      <c r="E129" s="179">
        <v>270000</v>
      </c>
      <c r="F129" s="180"/>
      <c r="G129" s="262"/>
      <c r="H129" s="173">
        <f>E129+G129</f>
        <v>270000</v>
      </c>
      <c r="I129" s="182"/>
      <c r="J129" s="399"/>
    </row>
    <row r="130" spans="1:10" ht="18.75" customHeight="1">
      <c r="A130" s="225">
        <v>97</v>
      </c>
      <c r="B130" s="260" t="s">
        <v>1115</v>
      </c>
      <c r="C130" s="239">
        <v>1936</v>
      </c>
      <c r="D130" s="261" t="s">
        <v>186</v>
      </c>
      <c r="E130" s="179">
        <v>270000</v>
      </c>
      <c r="F130" s="180"/>
      <c r="G130" s="259"/>
      <c r="H130" s="173">
        <f>E130+G130</f>
        <v>270000</v>
      </c>
      <c r="I130" s="182"/>
      <c r="J130" s="399"/>
    </row>
    <row r="131" spans="1:10" ht="18.75" customHeight="1">
      <c r="A131" s="175">
        <v>98</v>
      </c>
      <c r="B131" s="263" t="s">
        <v>438</v>
      </c>
      <c r="C131" s="264">
        <v>1936</v>
      </c>
      <c r="D131" s="265" t="s">
        <v>1660</v>
      </c>
      <c r="E131" s="266">
        <v>270000</v>
      </c>
      <c r="F131" s="247"/>
      <c r="G131" s="267"/>
      <c r="H131" s="268">
        <f>E131+G131</f>
        <v>270000</v>
      </c>
      <c r="I131" s="182"/>
      <c r="J131" s="399"/>
    </row>
    <row r="132" spans="1:10" ht="18.75" customHeight="1">
      <c r="A132" s="225">
        <v>99</v>
      </c>
      <c r="B132" s="263" t="s">
        <v>2776</v>
      </c>
      <c r="C132" s="264">
        <v>1935</v>
      </c>
      <c r="D132" s="265" t="s">
        <v>2777</v>
      </c>
      <c r="E132" s="266">
        <v>270000</v>
      </c>
      <c r="F132" s="247"/>
      <c r="G132" s="267"/>
      <c r="H132" s="268">
        <f aca="true" t="shared" si="2" ref="H132:H146">G132+E132</f>
        <v>270000</v>
      </c>
      <c r="I132" s="182"/>
      <c r="J132" s="399"/>
    </row>
    <row r="133" spans="1:10" ht="18.75" customHeight="1">
      <c r="A133" s="175">
        <v>100</v>
      </c>
      <c r="B133" s="192" t="s">
        <v>858</v>
      </c>
      <c r="C133" s="238">
        <v>1937</v>
      </c>
      <c r="D133" s="261" t="s">
        <v>194</v>
      </c>
      <c r="E133" s="179">
        <v>270000</v>
      </c>
      <c r="F133" s="180"/>
      <c r="G133" s="259"/>
      <c r="H133" s="173">
        <f t="shared" si="2"/>
        <v>270000</v>
      </c>
      <c r="I133" s="182"/>
      <c r="J133" s="399" t="s">
        <v>825</v>
      </c>
    </row>
    <row r="134" spans="1:10" ht="18.75" customHeight="1">
      <c r="A134" s="225">
        <v>101</v>
      </c>
      <c r="B134" s="195" t="s">
        <v>859</v>
      </c>
      <c r="C134" s="238">
        <v>1937</v>
      </c>
      <c r="D134" s="178" t="s">
        <v>184</v>
      </c>
      <c r="E134" s="179">
        <v>270000</v>
      </c>
      <c r="F134" s="180"/>
      <c r="G134" s="259"/>
      <c r="H134" s="173">
        <f t="shared" si="2"/>
        <v>270000</v>
      </c>
      <c r="I134" s="182"/>
      <c r="J134" s="399" t="s">
        <v>825</v>
      </c>
    </row>
    <row r="135" spans="1:10" ht="18.75" customHeight="1">
      <c r="A135" s="175">
        <v>102</v>
      </c>
      <c r="B135" s="260" t="s">
        <v>220</v>
      </c>
      <c r="C135" s="238">
        <v>1937</v>
      </c>
      <c r="D135" s="178" t="s">
        <v>193</v>
      </c>
      <c r="E135" s="179">
        <v>270000</v>
      </c>
      <c r="F135" s="180"/>
      <c r="G135" s="259"/>
      <c r="H135" s="173">
        <f t="shared" si="2"/>
        <v>270000</v>
      </c>
      <c r="I135" s="182"/>
      <c r="J135" s="399" t="s">
        <v>825</v>
      </c>
    </row>
    <row r="136" spans="1:10" ht="18.75" customHeight="1">
      <c r="A136" s="225">
        <v>103</v>
      </c>
      <c r="B136" s="260" t="s">
        <v>860</v>
      </c>
      <c r="C136" s="238">
        <v>1937</v>
      </c>
      <c r="D136" s="178" t="s">
        <v>193</v>
      </c>
      <c r="E136" s="179">
        <v>270000</v>
      </c>
      <c r="F136" s="180"/>
      <c r="G136" s="259"/>
      <c r="H136" s="173">
        <f>G136+E136</f>
        <v>270000</v>
      </c>
      <c r="I136" s="182"/>
      <c r="J136" s="399"/>
    </row>
    <row r="137" spans="1:10" ht="18.75" customHeight="1">
      <c r="A137" s="175">
        <v>104</v>
      </c>
      <c r="B137" s="263" t="s">
        <v>861</v>
      </c>
      <c r="C137" s="238">
        <v>1937</v>
      </c>
      <c r="D137" s="261" t="s">
        <v>186</v>
      </c>
      <c r="E137" s="179">
        <v>270000</v>
      </c>
      <c r="F137" s="247"/>
      <c r="G137" s="259"/>
      <c r="H137" s="173">
        <f>G137+E137</f>
        <v>270000</v>
      </c>
      <c r="I137" s="182"/>
      <c r="J137" s="399"/>
    </row>
    <row r="138" spans="1:10" ht="18.75" customHeight="1">
      <c r="A138" s="225">
        <v>105</v>
      </c>
      <c r="B138" s="263" t="s">
        <v>862</v>
      </c>
      <c r="C138" s="238">
        <v>1937</v>
      </c>
      <c r="D138" s="261" t="s">
        <v>186</v>
      </c>
      <c r="E138" s="179">
        <v>270000</v>
      </c>
      <c r="F138" s="247"/>
      <c r="G138" s="259"/>
      <c r="H138" s="173">
        <f>G138+E138</f>
        <v>270000</v>
      </c>
      <c r="I138" s="182"/>
      <c r="J138" s="399"/>
    </row>
    <row r="139" spans="1:10" ht="18.75" customHeight="1">
      <c r="A139" s="175">
        <v>106</v>
      </c>
      <c r="B139" s="260" t="s">
        <v>1531</v>
      </c>
      <c r="C139" s="238">
        <v>1937</v>
      </c>
      <c r="D139" s="178" t="s">
        <v>1532</v>
      </c>
      <c r="E139" s="179">
        <v>270000</v>
      </c>
      <c r="F139" s="180"/>
      <c r="G139" s="259"/>
      <c r="H139" s="173">
        <f t="shared" si="2"/>
        <v>270000</v>
      </c>
      <c r="I139" s="182"/>
      <c r="J139" s="399" t="s">
        <v>825</v>
      </c>
    </row>
    <row r="140" spans="1:10" ht="18.75" customHeight="1">
      <c r="A140" s="225">
        <v>107</v>
      </c>
      <c r="B140" s="263" t="s">
        <v>1533</v>
      </c>
      <c r="C140" s="238">
        <v>1937</v>
      </c>
      <c r="D140" s="261" t="s">
        <v>870</v>
      </c>
      <c r="E140" s="179">
        <v>270000</v>
      </c>
      <c r="F140" s="247"/>
      <c r="G140" s="259"/>
      <c r="H140" s="173">
        <f t="shared" si="2"/>
        <v>270000</v>
      </c>
      <c r="I140" s="269"/>
      <c r="J140" s="399" t="s">
        <v>825</v>
      </c>
    </row>
    <row r="141" spans="1:10" ht="18.75" customHeight="1">
      <c r="A141" s="175">
        <v>108</v>
      </c>
      <c r="B141" s="263" t="s">
        <v>892</v>
      </c>
      <c r="C141" s="238">
        <v>1937</v>
      </c>
      <c r="D141" s="261" t="s">
        <v>870</v>
      </c>
      <c r="E141" s="179">
        <v>270000</v>
      </c>
      <c r="F141" s="247"/>
      <c r="G141" s="259"/>
      <c r="H141" s="173">
        <f>G141+E141</f>
        <v>270000</v>
      </c>
      <c r="I141" s="269"/>
      <c r="J141" s="399"/>
    </row>
    <row r="142" spans="1:10" ht="18.75" customHeight="1">
      <c r="A142" s="225">
        <v>109</v>
      </c>
      <c r="B142" s="263" t="s">
        <v>1534</v>
      </c>
      <c r="C142" s="238">
        <v>1937</v>
      </c>
      <c r="D142" s="261" t="s">
        <v>186</v>
      </c>
      <c r="E142" s="179">
        <v>270000</v>
      </c>
      <c r="F142" s="247"/>
      <c r="G142" s="259"/>
      <c r="H142" s="173">
        <f>G142+E142</f>
        <v>270000</v>
      </c>
      <c r="I142" s="269"/>
      <c r="J142" s="399"/>
    </row>
    <row r="143" spans="1:10" ht="18.75" customHeight="1">
      <c r="A143" s="175">
        <v>110</v>
      </c>
      <c r="B143" s="263" t="s">
        <v>1126</v>
      </c>
      <c r="C143" s="238">
        <v>1937</v>
      </c>
      <c r="D143" s="261" t="s">
        <v>870</v>
      </c>
      <c r="E143" s="179">
        <v>270000</v>
      </c>
      <c r="F143" s="247"/>
      <c r="G143" s="259"/>
      <c r="H143" s="173">
        <f>G143+E143</f>
        <v>270000</v>
      </c>
      <c r="I143" s="269"/>
      <c r="J143" s="399"/>
    </row>
    <row r="144" spans="1:10" ht="18.75" customHeight="1">
      <c r="A144" s="225">
        <v>111</v>
      </c>
      <c r="B144" s="263" t="s">
        <v>1127</v>
      </c>
      <c r="C144" s="238">
        <v>1937</v>
      </c>
      <c r="D144" s="261" t="s">
        <v>187</v>
      </c>
      <c r="E144" s="179">
        <v>270000</v>
      </c>
      <c r="F144" s="247"/>
      <c r="G144" s="259"/>
      <c r="H144" s="173">
        <f>G144+E144</f>
        <v>270000</v>
      </c>
      <c r="I144" s="269"/>
      <c r="J144" s="399"/>
    </row>
    <row r="145" spans="1:10" ht="18.75" customHeight="1">
      <c r="A145" s="175">
        <v>112</v>
      </c>
      <c r="B145" s="968" t="s">
        <v>1612</v>
      </c>
      <c r="C145" s="969">
        <v>1937</v>
      </c>
      <c r="D145" s="970" t="s">
        <v>186</v>
      </c>
      <c r="E145" s="971">
        <v>270000</v>
      </c>
      <c r="F145" s="972">
        <v>4</v>
      </c>
      <c r="G145" s="973">
        <v>1080000</v>
      </c>
      <c r="H145" s="974">
        <f>G145+E145</f>
        <v>1350000</v>
      </c>
      <c r="I145" s="269"/>
      <c r="J145" s="399"/>
    </row>
    <row r="146" spans="1:10" ht="18.75" customHeight="1">
      <c r="A146" s="225">
        <v>113</v>
      </c>
      <c r="B146" s="968" t="s">
        <v>1761</v>
      </c>
      <c r="C146" s="969">
        <v>1937</v>
      </c>
      <c r="D146" s="970" t="s">
        <v>186</v>
      </c>
      <c r="E146" s="971">
        <v>270000</v>
      </c>
      <c r="F146" s="972">
        <v>9</v>
      </c>
      <c r="G146" s="973">
        <v>2430000</v>
      </c>
      <c r="H146" s="974">
        <f t="shared" si="2"/>
        <v>2700000</v>
      </c>
      <c r="I146" s="269"/>
      <c r="J146" s="399"/>
    </row>
    <row r="147" spans="1:10" ht="18.75" customHeight="1">
      <c r="A147" s="211"/>
      <c r="B147" s="1560" t="s">
        <v>2519</v>
      </c>
      <c r="C147" s="1561"/>
      <c r="D147" s="1562"/>
      <c r="E147" s="199">
        <f>SUM(E34:E146)</f>
        <v>30510000</v>
      </c>
      <c r="F147" s="270"/>
      <c r="G147" s="619">
        <f>SUM(G139:G146)</f>
        <v>3510000</v>
      </c>
      <c r="H147" s="199">
        <f>E147+G147</f>
        <v>34020000</v>
      </c>
      <c r="I147" s="213"/>
      <c r="J147" s="396"/>
    </row>
    <row r="148" spans="1:10" ht="18.75" customHeight="1">
      <c r="A148" s="1578" t="s">
        <v>2319</v>
      </c>
      <c r="B148" s="1545"/>
      <c r="C148" s="1545"/>
      <c r="D148" s="1546"/>
      <c r="E148" s="271"/>
      <c r="F148" s="271"/>
      <c r="G148" s="271"/>
      <c r="H148" s="173"/>
      <c r="I148" s="272"/>
      <c r="J148" s="394"/>
    </row>
    <row r="149" spans="1:10" ht="18.75" customHeight="1">
      <c r="A149" s="175">
        <v>1</v>
      </c>
      <c r="B149" s="273" t="s">
        <v>1661</v>
      </c>
      <c r="C149" s="193">
        <v>1990</v>
      </c>
      <c r="D149" s="261" t="s">
        <v>194</v>
      </c>
      <c r="E149" s="179">
        <v>405000</v>
      </c>
      <c r="F149" s="180"/>
      <c r="G149" s="234"/>
      <c r="H149" s="173">
        <f aca="true" t="shared" si="3" ref="H149:H156">E149+G149</f>
        <v>405000</v>
      </c>
      <c r="I149" s="182"/>
      <c r="J149" s="194"/>
    </row>
    <row r="150" spans="1:10" ht="18.75" customHeight="1">
      <c r="A150" s="175">
        <v>2</v>
      </c>
      <c r="B150" s="176" t="s">
        <v>2814</v>
      </c>
      <c r="C150" s="177">
        <v>1977</v>
      </c>
      <c r="D150" s="178" t="s">
        <v>182</v>
      </c>
      <c r="E150" s="179">
        <v>405000</v>
      </c>
      <c r="F150" s="180"/>
      <c r="G150" s="234"/>
      <c r="H150" s="173">
        <f t="shared" si="3"/>
        <v>405000</v>
      </c>
      <c r="I150" s="182"/>
      <c r="J150" s="194"/>
    </row>
    <row r="151" spans="1:10" ht="18.75" customHeight="1">
      <c r="A151" s="175">
        <v>3</v>
      </c>
      <c r="B151" s="176" t="s">
        <v>2073</v>
      </c>
      <c r="C151" s="177">
        <v>1962</v>
      </c>
      <c r="D151" s="178" t="s">
        <v>195</v>
      </c>
      <c r="E151" s="179">
        <v>405000</v>
      </c>
      <c r="F151" s="180"/>
      <c r="G151" s="234"/>
      <c r="H151" s="173">
        <f t="shared" si="3"/>
        <v>405000</v>
      </c>
      <c r="I151" s="182"/>
      <c r="J151" s="194"/>
    </row>
    <row r="152" spans="1:10" ht="18.75" customHeight="1">
      <c r="A152" s="175">
        <v>4</v>
      </c>
      <c r="B152" s="176" t="s">
        <v>2799</v>
      </c>
      <c r="C152" s="177">
        <v>1965</v>
      </c>
      <c r="D152" s="178" t="s">
        <v>2666</v>
      </c>
      <c r="E152" s="179">
        <v>405000</v>
      </c>
      <c r="F152" s="180"/>
      <c r="G152" s="234"/>
      <c r="H152" s="173">
        <f t="shared" si="3"/>
        <v>405000</v>
      </c>
      <c r="I152" s="182"/>
      <c r="J152" s="194"/>
    </row>
    <row r="153" spans="1:10" ht="18.75" customHeight="1">
      <c r="A153" s="175">
        <v>5</v>
      </c>
      <c r="B153" s="273" t="s">
        <v>2808</v>
      </c>
      <c r="C153" s="193">
        <v>1994</v>
      </c>
      <c r="D153" s="261" t="s">
        <v>2809</v>
      </c>
      <c r="E153" s="179">
        <v>405000</v>
      </c>
      <c r="F153" s="180"/>
      <c r="G153" s="234"/>
      <c r="H153" s="173">
        <f t="shared" si="3"/>
        <v>405000</v>
      </c>
      <c r="I153" s="182"/>
      <c r="J153" s="194"/>
    </row>
    <row r="154" spans="1:10" ht="18.75" customHeight="1">
      <c r="A154" s="175">
        <v>6</v>
      </c>
      <c r="B154" s="192" t="s">
        <v>2802</v>
      </c>
      <c r="C154" s="193">
        <v>1964</v>
      </c>
      <c r="D154" s="201" t="s">
        <v>186</v>
      </c>
      <c r="E154" s="179">
        <v>405000</v>
      </c>
      <c r="F154" s="180"/>
      <c r="G154" s="234"/>
      <c r="H154" s="173">
        <f t="shared" si="3"/>
        <v>405000</v>
      </c>
      <c r="I154" s="182"/>
      <c r="J154" s="194"/>
    </row>
    <row r="155" spans="1:10" ht="18.75" customHeight="1">
      <c r="A155" s="175">
        <v>7</v>
      </c>
      <c r="B155" s="192" t="s">
        <v>1572</v>
      </c>
      <c r="C155" s="193">
        <v>1977</v>
      </c>
      <c r="D155" s="201" t="s">
        <v>186</v>
      </c>
      <c r="E155" s="179">
        <v>405000</v>
      </c>
      <c r="F155" s="180"/>
      <c r="G155" s="234"/>
      <c r="H155" s="173">
        <f t="shared" si="3"/>
        <v>405000</v>
      </c>
      <c r="I155" s="182"/>
      <c r="J155" s="194"/>
    </row>
    <row r="156" spans="1:10" ht="18.75" customHeight="1">
      <c r="A156" s="175">
        <v>8</v>
      </c>
      <c r="B156" s="192" t="s">
        <v>2803</v>
      </c>
      <c r="C156" s="193">
        <v>1977</v>
      </c>
      <c r="D156" s="201" t="s">
        <v>186</v>
      </c>
      <c r="E156" s="179">
        <v>405000</v>
      </c>
      <c r="F156" s="180"/>
      <c r="G156" s="234"/>
      <c r="H156" s="173">
        <f t="shared" si="3"/>
        <v>405000</v>
      </c>
      <c r="I156" s="182"/>
      <c r="J156" s="194"/>
    </row>
    <row r="157" spans="1:10" ht="18.75" customHeight="1">
      <c r="A157" s="175">
        <v>9</v>
      </c>
      <c r="B157" s="192" t="s">
        <v>1573</v>
      </c>
      <c r="C157" s="193">
        <v>1965</v>
      </c>
      <c r="D157" s="201" t="s">
        <v>186</v>
      </c>
      <c r="E157" s="179">
        <v>405000</v>
      </c>
      <c r="F157" s="180"/>
      <c r="G157" s="234"/>
      <c r="H157" s="173">
        <f>G157+E157</f>
        <v>405000</v>
      </c>
      <c r="I157" s="182"/>
      <c r="J157" s="194"/>
    </row>
    <row r="158" spans="1:10" ht="18.75" customHeight="1">
      <c r="A158" s="175">
        <v>10</v>
      </c>
      <c r="B158" s="192" t="s">
        <v>1574</v>
      </c>
      <c r="C158" s="193">
        <v>1976</v>
      </c>
      <c r="D158" s="201" t="s">
        <v>2651</v>
      </c>
      <c r="E158" s="179">
        <v>405000</v>
      </c>
      <c r="F158" s="180"/>
      <c r="G158" s="234"/>
      <c r="H158" s="173">
        <f aca="true" t="shared" si="4" ref="H158:H174">E158+G158</f>
        <v>405000</v>
      </c>
      <c r="I158" s="182"/>
      <c r="J158" s="194"/>
    </row>
    <row r="159" spans="1:10" ht="18.75" customHeight="1">
      <c r="A159" s="175">
        <v>11</v>
      </c>
      <c r="B159" s="192" t="s">
        <v>1277</v>
      </c>
      <c r="C159" s="193">
        <v>1967</v>
      </c>
      <c r="D159" s="201" t="s">
        <v>2655</v>
      </c>
      <c r="E159" s="179">
        <v>405000</v>
      </c>
      <c r="F159" s="180"/>
      <c r="G159" s="234"/>
      <c r="H159" s="173">
        <f t="shared" si="4"/>
        <v>405000</v>
      </c>
      <c r="I159" s="182"/>
      <c r="J159" s="194"/>
    </row>
    <row r="160" spans="1:10" ht="18.75" customHeight="1">
      <c r="A160" s="175">
        <v>12</v>
      </c>
      <c r="B160" s="192" t="s">
        <v>1575</v>
      </c>
      <c r="C160" s="193">
        <v>1965</v>
      </c>
      <c r="D160" s="201" t="s">
        <v>1576</v>
      </c>
      <c r="E160" s="179">
        <v>405000</v>
      </c>
      <c r="F160" s="180"/>
      <c r="G160" s="234"/>
      <c r="H160" s="173">
        <f t="shared" si="4"/>
        <v>405000</v>
      </c>
      <c r="I160" s="182"/>
      <c r="J160" s="194"/>
    </row>
    <row r="161" spans="1:10" ht="18.75" customHeight="1">
      <c r="A161" s="175">
        <v>13</v>
      </c>
      <c r="B161" s="176" t="s">
        <v>2804</v>
      </c>
      <c r="C161" s="177">
        <v>1964</v>
      </c>
      <c r="D161" s="178" t="s">
        <v>2719</v>
      </c>
      <c r="E161" s="179">
        <v>405000</v>
      </c>
      <c r="F161" s="180"/>
      <c r="G161" s="234"/>
      <c r="H161" s="173">
        <f t="shared" si="4"/>
        <v>405000</v>
      </c>
      <c r="I161" s="182"/>
      <c r="J161" s="194"/>
    </row>
    <row r="162" spans="1:10" ht="18.75" customHeight="1">
      <c r="A162" s="175">
        <v>14</v>
      </c>
      <c r="B162" s="273" t="s">
        <v>1662</v>
      </c>
      <c r="C162" s="193">
        <v>1985</v>
      </c>
      <c r="D162" s="178" t="s">
        <v>184</v>
      </c>
      <c r="E162" s="179">
        <v>405000</v>
      </c>
      <c r="F162" s="180"/>
      <c r="G162" s="234"/>
      <c r="H162" s="173">
        <f t="shared" si="4"/>
        <v>405000</v>
      </c>
      <c r="I162" s="182"/>
      <c r="J162" s="194"/>
    </row>
    <row r="163" spans="1:10" ht="18.75" customHeight="1">
      <c r="A163" s="175">
        <v>15</v>
      </c>
      <c r="B163" s="273" t="s">
        <v>2807</v>
      </c>
      <c r="C163" s="193">
        <v>1994</v>
      </c>
      <c r="D163" s="261" t="s">
        <v>2665</v>
      </c>
      <c r="E163" s="179">
        <v>405000</v>
      </c>
      <c r="F163" s="180"/>
      <c r="G163" s="234"/>
      <c r="H163" s="173">
        <f t="shared" si="4"/>
        <v>405000</v>
      </c>
      <c r="I163" s="182"/>
      <c r="J163" s="194"/>
    </row>
    <row r="164" spans="1:10" ht="18.75" customHeight="1">
      <c r="A164" s="175">
        <v>16</v>
      </c>
      <c r="B164" s="273" t="s">
        <v>1577</v>
      </c>
      <c r="C164" s="193">
        <v>1994</v>
      </c>
      <c r="D164" s="191" t="s">
        <v>2645</v>
      </c>
      <c r="E164" s="179">
        <v>405000</v>
      </c>
      <c r="F164" s="180"/>
      <c r="G164" s="234"/>
      <c r="H164" s="173">
        <f t="shared" si="4"/>
        <v>405000</v>
      </c>
      <c r="I164" s="182"/>
      <c r="J164" s="194"/>
    </row>
    <row r="165" spans="1:10" ht="18.75" customHeight="1">
      <c r="A165" s="175">
        <v>17</v>
      </c>
      <c r="B165" s="176" t="s">
        <v>2805</v>
      </c>
      <c r="C165" s="177">
        <v>1992</v>
      </c>
      <c r="D165" s="178" t="s">
        <v>196</v>
      </c>
      <c r="E165" s="179">
        <v>405000</v>
      </c>
      <c r="F165" s="180"/>
      <c r="G165" s="234"/>
      <c r="H165" s="173">
        <f t="shared" si="4"/>
        <v>405000</v>
      </c>
      <c r="I165" s="182"/>
      <c r="J165" s="194"/>
    </row>
    <row r="166" spans="1:10" ht="18.75" customHeight="1">
      <c r="A166" s="175">
        <v>18</v>
      </c>
      <c r="B166" s="273" t="s">
        <v>2810</v>
      </c>
      <c r="C166" s="193">
        <v>1963</v>
      </c>
      <c r="D166" s="178" t="s">
        <v>196</v>
      </c>
      <c r="E166" s="179">
        <v>405000</v>
      </c>
      <c r="F166" s="180"/>
      <c r="G166" s="234"/>
      <c r="H166" s="173">
        <f t="shared" si="4"/>
        <v>405000</v>
      </c>
      <c r="I166" s="182"/>
      <c r="J166" s="194"/>
    </row>
    <row r="167" spans="1:10" ht="18.75" customHeight="1">
      <c r="A167" s="175">
        <v>19</v>
      </c>
      <c r="B167" s="176" t="s">
        <v>2800</v>
      </c>
      <c r="C167" s="177">
        <v>1956</v>
      </c>
      <c r="D167" s="191" t="s">
        <v>2706</v>
      </c>
      <c r="E167" s="179">
        <v>405000</v>
      </c>
      <c r="F167" s="180"/>
      <c r="G167" s="234"/>
      <c r="H167" s="173">
        <f t="shared" si="4"/>
        <v>405000</v>
      </c>
      <c r="I167" s="182"/>
      <c r="J167" s="194"/>
    </row>
    <row r="168" spans="1:10" ht="18.75" customHeight="1">
      <c r="A168" s="175">
        <v>20</v>
      </c>
      <c r="B168" s="192" t="s">
        <v>2801</v>
      </c>
      <c r="C168" s="193">
        <v>1973</v>
      </c>
      <c r="D168" s="191" t="s">
        <v>2706</v>
      </c>
      <c r="E168" s="179">
        <v>405000</v>
      </c>
      <c r="F168" s="180"/>
      <c r="G168" s="234"/>
      <c r="H168" s="173">
        <f t="shared" si="4"/>
        <v>405000</v>
      </c>
      <c r="I168" s="182"/>
      <c r="J168" s="194"/>
    </row>
    <row r="169" spans="1:10" ht="18.75" customHeight="1">
      <c r="A169" s="175">
        <v>21</v>
      </c>
      <c r="B169" s="273" t="s">
        <v>2806</v>
      </c>
      <c r="C169" s="193">
        <v>1962</v>
      </c>
      <c r="D169" s="191" t="s">
        <v>2706</v>
      </c>
      <c r="E169" s="179">
        <v>405000</v>
      </c>
      <c r="F169" s="180"/>
      <c r="G169" s="234"/>
      <c r="H169" s="173">
        <f t="shared" si="4"/>
        <v>405000</v>
      </c>
      <c r="I169" s="182"/>
      <c r="J169" s="194"/>
    </row>
    <row r="170" spans="1:10" ht="18.75" customHeight="1">
      <c r="A170" s="175">
        <v>22</v>
      </c>
      <c r="B170" s="273" t="s">
        <v>1579</v>
      </c>
      <c r="C170" s="193">
        <v>1959</v>
      </c>
      <c r="D170" s="191" t="s">
        <v>2706</v>
      </c>
      <c r="E170" s="179">
        <v>405000</v>
      </c>
      <c r="F170" s="180"/>
      <c r="G170" s="234"/>
      <c r="H170" s="173">
        <f t="shared" si="4"/>
        <v>405000</v>
      </c>
      <c r="I170" s="182"/>
      <c r="J170" s="194"/>
    </row>
    <row r="171" spans="1:10" ht="18.75" customHeight="1">
      <c r="A171" s="175">
        <v>23</v>
      </c>
      <c r="B171" s="273" t="s">
        <v>1277</v>
      </c>
      <c r="C171" s="193">
        <v>1991</v>
      </c>
      <c r="D171" s="191" t="s">
        <v>2185</v>
      </c>
      <c r="E171" s="179">
        <v>405000</v>
      </c>
      <c r="F171" s="180"/>
      <c r="G171" s="234"/>
      <c r="H171" s="173">
        <f t="shared" si="4"/>
        <v>405000</v>
      </c>
      <c r="I171" s="182"/>
      <c r="J171" s="194"/>
    </row>
    <row r="172" spans="1:10" ht="18.75" customHeight="1">
      <c r="A172" s="175">
        <v>24</v>
      </c>
      <c r="B172" s="273" t="s">
        <v>2184</v>
      </c>
      <c r="C172" s="193">
        <v>1998</v>
      </c>
      <c r="D172" s="191" t="s">
        <v>2185</v>
      </c>
      <c r="E172" s="179">
        <v>405000</v>
      </c>
      <c r="F172" s="180"/>
      <c r="G172" s="234"/>
      <c r="H172" s="173">
        <f t="shared" si="4"/>
        <v>405000</v>
      </c>
      <c r="I172" s="182"/>
      <c r="J172" s="194"/>
    </row>
    <row r="173" spans="1:10" ht="18.75" customHeight="1">
      <c r="A173" s="175">
        <v>25</v>
      </c>
      <c r="B173" s="273" t="s">
        <v>2186</v>
      </c>
      <c r="C173" s="193">
        <v>1986</v>
      </c>
      <c r="D173" s="191" t="s">
        <v>187</v>
      </c>
      <c r="E173" s="179">
        <v>405000</v>
      </c>
      <c r="F173" s="180"/>
      <c r="G173" s="234"/>
      <c r="H173" s="173">
        <f t="shared" si="4"/>
        <v>405000</v>
      </c>
      <c r="I173" s="182"/>
      <c r="J173" s="194"/>
    </row>
    <row r="174" spans="1:10" ht="18.75" customHeight="1">
      <c r="A174" s="175">
        <v>26</v>
      </c>
      <c r="B174" s="273" t="s">
        <v>1580</v>
      </c>
      <c r="C174" s="193">
        <v>1969</v>
      </c>
      <c r="D174" s="191" t="s">
        <v>2706</v>
      </c>
      <c r="E174" s="179">
        <v>405000</v>
      </c>
      <c r="F174" s="180"/>
      <c r="G174" s="234"/>
      <c r="H174" s="173">
        <f t="shared" si="4"/>
        <v>405000</v>
      </c>
      <c r="I174" s="182"/>
      <c r="J174" s="194"/>
    </row>
    <row r="175" spans="1:10" ht="18.75" customHeight="1">
      <c r="A175" s="175">
        <v>27</v>
      </c>
      <c r="B175" s="192" t="s">
        <v>456</v>
      </c>
      <c r="C175" s="193">
        <v>1971</v>
      </c>
      <c r="D175" s="191" t="s">
        <v>2651</v>
      </c>
      <c r="E175" s="179">
        <v>405000</v>
      </c>
      <c r="F175" s="180"/>
      <c r="G175" s="234"/>
      <c r="H175" s="173">
        <f aca="true" t="shared" si="5" ref="H175:H191">E175+G175</f>
        <v>405000</v>
      </c>
      <c r="I175" s="182"/>
      <c r="J175" s="194" t="s">
        <v>825</v>
      </c>
    </row>
    <row r="176" spans="1:10" ht="18.75" customHeight="1">
      <c r="A176" s="175">
        <v>28</v>
      </c>
      <c r="B176" s="273" t="s">
        <v>2813</v>
      </c>
      <c r="C176" s="193">
        <v>1960</v>
      </c>
      <c r="D176" s="191" t="s">
        <v>2651</v>
      </c>
      <c r="E176" s="179">
        <v>405000</v>
      </c>
      <c r="F176" s="180"/>
      <c r="G176" s="234"/>
      <c r="H176" s="173">
        <f t="shared" si="5"/>
        <v>405000</v>
      </c>
      <c r="I176" s="182"/>
      <c r="J176" s="194" t="s">
        <v>825</v>
      </c>
    </row>
    <row r="177" spans="1:10" ht="18.75" customHeight="1">
      <c r="A177" s="175">
        <v>29</v>
      </c>
      <c r="B177" s="176" t="s">
        <v>2812</v>
      </c>
      <c r="C177" s="177">
        <v>1979</v>
      </c>
      <c r="D177" s="178" t="s">
        <v>191</v>
      </c>
      <c r="E177" s="179">
        <v>405000</v>
      </c>
      <c r="F177" s="180"/>
      <c r="G177" s="234"/>
      <c r="H177" s="173">
        <f t="shared" si="5"/>
        <v>405000</v>
      </c>
      <c r="I177" s="182"/>
      <c r="J177" s="194" t="s">
        <v>825</v>
      </c>
    </row>
    <row r="178" spans="1:10" ht="18.75" customHeight="1">
      <c r="A178" s="175">
        <v>30</v>
      </c>
      <c r="B178" s="176" t="s">
        <v>2815</v>
      </c>
      <c r="C178" s="177">
        <v>1963</v>
      </c>
      <c r="D178" s="178" t="s">
        <v>181</v>
      </c>
      <c r="E178" s="179">
        <v>405000</v>
      </c>
      <c r="F178" s="180"/>
      <c r="G178" s="234"/>
      <c r="H178" s="173">
        <f t="shared" si="5"/>
        <v>405000</v>
      </c>
      <c r="I178" s="182"/>
      <c r="J178" s="194" t="s">
        <v>825</v>
      </c>
    </row>
    <row r="179" spans="1:10" ht="18.75" customHeight="1">
      <c r="A179" s="175">
        <v>31</v>
      </c>
      <c r="B179" s="273" t="s">
        <v>2816</v>
      </c>
      <c r="C179" s="193">
        <v>1955</v>
      </c>
      <c r="D179" s="261" t="s">
        <v>186</v>
      </c>
      <c r="E179" s="179">
        <v>405000</v>
      </c>
      <c r="F179" s="180"/>
      <c r="G179" s="234"/>
      <c r="H179" s="173">
        <f t="shared" si="5"/>
        <v>405000</v>
      </c>
      <c r="I179" s="182"/>
      <c r="J179" s="194" t="s">
        <v>825</v>
      </c>
    </row>
    <row r="180" spans="1:10" ht="18.75" customHeight="1">
      <c r="A180" s="175">
        <v>32</v>
      </c>
      <c r="B180" s="192" t="s">
        <v>2811</v>
      </c>
      <c r="C180" s="193">
        <v>1981</v>
      </c>
      <c r="D180" s="178" t="s">
        <v>2645</v>
      </c>
      <c r="E180" s="179">
        <v>405000</v>
      </c>
      <c r="F180" s="180"/>
      <c r="G180" s="234"/>
      <c r="H180" s="173">
        <f t="shared" si="5"/>
        <v>405000</v>
      </c>
      <c r="I180" s="182"/>
      <c r="J180" s="194" t="s">
        <v>825</v>
      </c>
    </row>
    <row r="181" spans="1:10" ht="18.75" customHeight="1">
      <c r="A181" s="175">
        <v>33</v>
      </c>
      <c r="B181" s="273" t="s">
        <v>1578</v>
      </c>
      <c r="C181" s="193">
        <v>1993</v>
      </c>
      <c r="D181" s="191" t="s">
        <v>2626</v>
      </c>
      <c r="E181" s="179">
        <v>405000</v>
      </c>
      <c r="F181" s="180"/>
      <c r="G181" s="234"/>
      <c r="H181" s="173">
        <f t="shared" si="5"/>
        <v>405000</v>
      </c>
      <c r="I181" s="182"/>
      <c r="J181" s="194" t="s">
        <v>825</v>
      </c>
    </row>
    <row r="182" spans="1:10" ht="18.75" customHeight="1">
      <c r="A182" s="175">
        <v>34</v>
      </c>
      <c r="B182" s="274" t="s">
        <v>1663</v>
      </c>
      <c r="C182" s="275">
        <v>1981</v>
      </c>
      <c r="D182" s="276" t="s">
        <v>1664</v>
      </c>
      <c r="E182" s="266">
        <v>405000</v>
      </c>
      <c r="F182" s="247"/>
      <c r="G182" s="248"/>
      <c r="H182" s="268">
        <f t="shared" si="5"/>
        <v>405000</v>
      </c>
      <c r="I182" s="269"/>
      <c r="J182" s="194" t="s">
        <v>825</v>
      </c>
    </row>
    <row r="183" spans="1:10" ht="18.75" customHeight="1">
      <c r="A183" s="175">
        <v>35</v>
      </c>
      <c r="B183" s="274" t="s">
        <v>1665</v>
      </c>
      <c r="C183" s="275">
        <v>1973</v>
      </c>
      <c r="D183" s="276" t="s">
        <v>1666</v>
      </c>
      <c r="E183" s="266">
        <v>405000</v>
      </c>
      <c r="F183" s="247"/>
      <c r="G183" s="248"/>
      <c r="H183" s="268">
        <f t="shared" si="5"/>
        <v>405000</v>
      </c>
      <c r="I183" s="269"/>
      <c r="J183" s="194" t="s">
        <v>825</v>
      </c>
    </row>
    <row r="184" spans="1:10" ht="18.75" customHeight="1">
      <c r="A184" s="175">
        <v>36</v>
      </c>
      <c r="B184" s="274" t="s">
        <v>1667</v>
      </c>
      <c r="C184" s="275">
        <v>1959</v>
      </c>
      <c r="D184" s="276" t="s">
        <v>1668</v>
      </c>
      <c r="E184" s="266">
        <v>405000</v>
      </c>
      <c r="F184" s="247"/>
      <c r="G184" s="248"/>
      <c r="H184" s="268">
        <f t="shared" si="5"/>
        <v>405000</v>
      </c>
      <c r="I184" s="269"/>
      <c r="J184" s="194" t="s">
        <v>825</v>
      </c>
    </row>
    <row r="185" spans="1:10" ht="18.75" customHeight="1">
      <c r="A185" s="175">
        <v>37</v>
      </c>
      <c r="B185" s="274" t="s">
        <v>1669</v>
      </c>
      <c r="C185" s="275">
        <v>1981</v>
      </c>
      <c r="D185" s="276" t="s">
        <v>1666</v>
      </c>
      <c r="E185" s="266">
        <v>405000</v>
      </c>
      <c r="F185" s="247"/>
      <c r="G185" s="248"/>
      <c r="H185" s="268">
        <f t="shared" si="5"/>
        <v>405000</v>
      </c>
      <c r="I185" s="269"/>
      <c r="J185" s="194" t="s">
        <v>825</v>
      </c>
    </row>
    <row r="186" spans="1:10" ht="18.75" customHeight="1">
      <c r="A186" s="175">
        <v>38</v>
      </c>
      <c r="B186" s="274" t="s">
        <v>1670</v>
      </c>
      <c r="C186" s="275">
        <v>1994</v>
      </c>
      <c r="D186" s="276" t="s">
        <v>1671</v>
      </c>
      <c r="E186" s="266">
        <v>405000</v>
      </c>
      <c r="F186" s="247"/>
      <c r="G186" s="248"/>
      <c r="H186" s="268">
        <f t="shared" si="5"/>
        <v>405000</v>
      </c>
      <c r="I186" s="269"/>
      <c r="J186" s="194" t="s">
        <v>825</v>
      </c>
    </row>
    <row r="187" spans="1:10" ht="18.75" customHeight="1">
      <c r="A187" s="175">
        <v>39</v>
      </c>
      <c r="B187" s="274" t="s">
        <v>1672</v>
      </c>
      <c r="C187" s="275">
        <v>1961</v>
      </c>
      <c r="D187" s="276" t="s">
        <v>184</v>
      </c>
      <c r="E187" s="266">
        <v>405000</v>
      </c>
      <c r="F187" s="247"/>
      <c r="G187" s="248"/>
      <c r="H187" s="268">
        <f t="shared" si="5"/>
        <v>405000</v>
      </c>
      <c r="I187" s="269"/>
      <c r="J187" s="194" t="s">
        <v>825</v>
      </c>
    </row>
    <row r="188" spans="1:10" ht="18.75" customHeight="1">
      <c r="A188" s="175">
        <v>40</v>
      </c>
      <c r="B188" s="274" t="s">
        <v>1676</v>
      </c>
      <c r="C188" s="275">
        <v>1958</v>
      </c>
      <c r="D188" s="276" t="s">
        <v>1671</v>
      </c>
      <c r="E188" s="266">
        <v>405000</v>
      </c>
      <c r="F188" s="247"/>
      <c r="G188" s="248"/>
      <c r="H188" s="268">
        <f t="shared" si="5"/>
        <v>405000</v>
      </c>
      <c r="I188" s="269"/>
      <c r="J188" s="194" t="s">
        <v>825</v>
      </c>
    </row>
    <row r="189" spans="1:10" ht="18.75" customHeight="1">
      <c r="A189" s="175">
        <v>41</v>
      </c>
      <c r="B189" s="274" t="s">
        <v>1677</v>
      </c>
      <c r="C189" s="275">
        <v>1965</v>
      </c>
      <c r="D189" s="276" t="s">
        <v>1664</v>
      </c>
      <c r="E189" s="266">
        <v>405000</v>
      </c>
      <c r="F189" s="247"/>
      <c r="G189" s="248"/>
      <c r="H189" s="268">
        <f t="shared" si="5"/>
        <v>405000</v>
      </c>
      <c r="I189" s="269"/>
      <c r="J189" s="194" t="s">
        <v>825</v>
      </c>
    </row>
    <row r="190" spans="1:10" ht="18.75" customHeight="1">
      <c r="A190" s="175">
        <v>42</v>
      </c>
      <c r="B190" s="274" t="s">
        <v>1871</v>
      </c>
      <c r="C190" s="275">
        <v>1979</v>
      </c>
      <c r="D190" s="276" t="s">
        <v>1664</v>
      </c>
      <c r="E190" s="266">
        <v>405000</v>
      </c>
      <c r="F190" s="247"/>
      <c r="G190" s="248"/>
      <c r="H190" s="268">
        <f t="shared" si="5"/>
        <v>405000</v>
      </c>
      <c r="I190" s="269"/>
      <c r="J190" s="194"/>
    </row>
    <row r="191" spans="1:10" ht="18.75" customHeight="1">
      <c r="A191" s="175">
        <v>43</v>
      </c>
      <c r="B191" s="279" t="s">
        <v>1581</v>
      </c>
      <c r="C191" s="177">
        <v>2000</v>
      </c>
      <c r="D191" s="178" t="s">
        <v>2818</v>
      </c>
      <c r="E191" s="266">
        <v>405000</v>
      </c>
      <c r="F191" s="377"/>
      <c r="G191" s="378"/>
      <c r="H191" s="268">
        <f t="shared" si="5"/>
        <v>405000</v>
      </c>
      <c r="I191" s="269"/>
      <c r="J191" s="194"/>
    </row>
    <row r="192" spans="1:10" ht="18.75" customHeight="1">
      <c r="A192" s="175">
        <v>44</v>
      </c>
      <c r="B192" s="279" t="s">
        <v>2746</v>
      </c>
      <c r="C192" s="177">
        <v>1978</v>
      </c>
      <c r="D192" s="178" t="s">
        <v>2743</v>
      </c>
      <c r="E192" s="266">
        <v>405000</v>
      </c>
      <c r="F192" s="377"/>
      <c r="G192" s="266"/>
      <c r="H192" s="268">
        <f>SUM(E192:G192)</f>
        <v>405000</v>
      </c>
      <c r="I192" s="269"/>
      <c r="J192" s="194"/>
    </row>
    <row r="193" spans="1:10" ht="18.75" customHeight="1">
      <c r="A193" s="175">
        <v>45</v>
      </c>
      <c r="B193" s="279" t="s">
        <v>2749</v>
      </c>
      <c r="C193" s="177">
        <v>1963</v>
      </c>
      <c r="D193" s="178" t="s">
        <v>1666</v>
      </c>
      <c r="E193" s="266">
        <v>405000</v>
      </c>
      <c r="F193" s="377"/>
      <c r="G193" s="266"/>
      <c r="H193" s="268">
        <f>SUM(E193:G193)</f>
        <v>405000</v>
      </c>
      <c r="I193" s="269"/>
      <c r="J193" s="194"/>
    </row>
    <row r="194" spans="1:10" ht="18.75" customHeight="1">
      <c r="A194" s="175">
        <v>46</v>
      </c>
      <c r="B194" s="279" t="s">
        <v>2747</v>
      </c>
      <c r="C194" s="177">
        <v>1985</v>
      </c>
      <c r="D194" s="178" t="s">
        <v>2748</v>
      </c>
      <c r="E194" s="266">
        <v>405000</v>
      </c>
      <c r="F194" s="377"/>
      <c r="G194" s="266"/>
      <c r="H194" s="268">
        <f>SUM(E194:G194)</f>
        <v>405000</v>
      </c>
      <c r="I194" s="269"/>
      <c r="J194" s="194"/>
    </row>
    <row r="195" spans="1:10" ht="18.75" customHeight="1">
      <c r="A195" s="175">
        <v>47</v>
      </c>
      <c r="B195" s="627" t="s">
        <v>865</v>
      </c>
      <c r="C195" s="275">
        <v>1975</v>
      </c>
      <c r="D195" s="276" t="s">
        <v>1671</v>
      </c>
      <c r="E195" s="266">
        <v>405000</v>
      </c>
      <c r="F195" s="247"/>
      <c r="G195" s="248"/>
      <c r="H195" s="268">
        <f>E195+G195</f>
        <v>405000</v>
      </c>
      <c r="I195" s="269"/>
      <c r="J195" s="194" t="s">
        <v>825</v>
      </c>
    </row>
    <row r="196" spans="1:10" ht="18.75" customHeight="1">
      <c r="A196" s="175">
        <v>48</v>
      </c>
      <c r="B196" s="279" t="s">
        <v>866</v>
      </c>
      <c r="C196" s="177">
        <v>1961</v>
      </c>
      <c r="D196" s="178" t="s">
        <v>184</v>
      </c>
      <c r="E196" s="266">
        <v>405000</v>
      </c>
      <c r="F196" s="377"/>
      <c r="G196" s="248"/>
      <c r="H196" s="268">
        <f>E196+G196</f>
        <v>405000</v>
      </c>
      <c r="I196" s="269"/>
      <c r="J196" s="194"/>
    </row>
    <row r="197" spans="1:10" ht="18.75" customHeight="1">
      <c r="A197" s="175">
        <v>49</v>
      </c>
      <c r="B197" s="279" t="s">
        <v>867</v>
      </c>
      <c r="C197" s="177">
        <v>1959</v>
      </c>
      <c r="D197" s="178" t="s">
        <v>184</v>
      </c>
      <c r="E197" s="266">
        <v>405000</v>
      </c>
      <c r="F197" s="377"/>
      <c r="G197" s="248"/>
      <c r="H197" s="268">
        <f aca="true" t="shared" si="6" ref="H197:H202">SUM(E197:G197)</f>
        <v>405000</v>
      </c>
      <c r="I197" s="269"/>
      <c r="J197" s="194"/>
    </row>
    <row r="198" spans="1:10" ht="18.75" customHeight="1">
      <c r="A198" s="175">
        <v>50</v>
      </c>
      <c r="B198" s="279" t="s">
        <v>868</v>
      </c>
      <c r="C198" s="177">
        <v>1972</v>
      </c>
      <c r="D198" s="178" t="s">
        <v>2185</v>
      </c>
      <c r="E198" s="266">
        <v>405000</v>
      </c>
      <c r="F198" s="377"/>
      <c r="G198" s="248"/>
      <c r="H198" s="268">
        <f t="shared" si="6"/>
        <v>405000</v>
      </c>
      <c r="I198" s="269"/>
      <c r="J198" s="194"/>
    </row>
    <row r="199" spans="1:10" ht="18.75" customHeight="1">
      <c r="A199" s="175">
        <v>51</v>
      </c>
      <c r="B199" s="279" t="s">
        <v>863</v>
      </c>
      <c r="C199" s="177">
        <v>1985</v>
      </c>
      <c r="D199" s="276" t="s">
        <v>864</v>
      </c>
      <c r="E199" s="266">
        <v>405000</v>
      </c>
      <c r="F199" s="377"/>
      <c r="G199" s="248"/>
      <c r="H199" s="268">
        <f t="shared" si="6"/>
        <v>405000</v>
      </c>
      <c r="I199" s="269"/>
      <c r="J199" s="194"/>
    </row>
    <row r="200" spans="1:10" ht="18.75" customHeight="1">
      <c r="A200" s="175">
        <v>52</v>
      </c>
      <c r="B200" s="279" t="s">
        <v>1128</v>
      </c>
      <c r="C200" s="177">
        <v>2000</v>
      </c>
      <c r="D200" s="178" t="s">
        <v>184</v>
      </c>
      <c r="E200" s="266">
        <v>405000</v>
      </c>
      <c r="F200" s="377"/>
      <c r="G200" s="248"/>
      <c r="H200" s="268">
        <f t="shared" si="6"/>
        <v>405000</v>
      </c>
      <c r="I200" s="269"/>
      <c r="J200" s="194"/>
    </row>
    <row r="201" spans="1:10" ht="18.75" customHeight="1">
      <c r="A201" s="175">
        <v>53</v>
      </c>
      <c r="B201" s="279" t="s">
        <v>1129</v>
      </c>
      <c r="C201" s="177">
        <v>1972</v>
      </c>
      <c r="D201" s="178" t="s">
        <v>2838</v>
      </c>
      <c r="E201" s="266">
        <v>405000</v>
      </c>
      <c r="F201" s="377"/>
      <c r="G201" s="248"/>
      <c r="H201" s="268">
        <f t="shared" si="6"/>
        <v>405000</v>
      </c>
      <c r="I201" s="269"/>
      <c r="J201" s="194"/>
    </row>
    <row r="202" spans="1:10" ht="18.75" customHeight="1">
      <c r="A202" s="175">
        <v>54</v>
      </c>
      <c r="B202" s="279" t="s">
        <v>1130</v>
      </c>
      <c r="C202" s="177">
        <v>1962</v>
      </c>
      <c r="D202" s="276" t="s">
        <v>2818</v>
      </c>
      <c r="E202" s="266">
        <v>405000</v>
      </c>
      <c r="F202" s="377"/>
      <c r="G202" s="248"/>
      <c r="H202" s="268">
        <f t="shared" si="6"/>
        <v>405000</v>
      </c>
      <c r="I202" s="269"/>
      <c r="J202" s="194"/>
    </row>
    <row r="203" spans="1:10" ht="18.75" customHeight="1">
      <c r="A203" s="183"/>
      <c r="B203" s="620" t="s">
        <v>2519</v>
      </c>
      <c r="C203" s="620"/>
      <c r="D203" s="620"/>
      <c r="E203" s="255">
        <f>SUM(E149:E202)</f>
        <v>21870000</v>
      </c>
      <c r="F203" s="255"/>
      <c r="G203" s="255">
        <f>SUM(G195:G202)</f>
        <v>0</v>
      </c>
      <c r="H203" s="255">
        <f>G203+E203</f>
        <v>21870000</v>
      </c>
      <c r="I203" s="188"/>
      <c r="J203" s="393"/>
    </row>
    <row r="204" spans="1:10" ht="18.75" customHeight="1">
      <c r="A204" s="1578" t="s">
        <v>2317</v>
      </c>
      <c r="B204" s="1545"/>
      <c r="C204" s="1545"/>
      <c r="D204" s="1545"/>
      <c r="E204" s="1546"/>
      <c r="F204" s="189"/>
      <c r="G204" s="189"/>
      <c r="H204" s="277"/>
      <c r="I204" s="190"/>
      <c r="J204" s="394"/>
    </row>
    <row r="205" spans="1:10" ht="18.75" customHeight="1">
      <c r="A205" s="278">
        <v>1</v>
      </c>
      <c r="B205" s="279" t="s">
        <v>2817</v>
      </c>
      <c r="C205" s="177">
        <v>2005</v>
      </c>
      <c r="D205" s="178" t="s">
        <v>2818</v>
      </c>
      <c r="E205" s="280">
        <v>540000</v>
      </c>
      <c r="F205" s="234"/>
      <c r="G205" s="281"/>
      <c r="H205" s="173">
        <f aca="true" t="shared" si="7" ref="H205:H212">E205+G205</f>
        <v>540000</v>
      </c>
      <c r="I205" s="182"/>
      <c r="J205" s="194"/>
    </row>
    <row r="206" spans="1:10" ht="18.75" customHeight="1">
      <c r="A206" s="278">
        <v>2</v>
      </c>
      <c r="B206" s="279" t="s">
        <v>2819</v>
      </c>
      <c r="C206" s="177">
        <v>2005</v>
      </c>
      <c r="D206" s="178" t="s">
        <v>2818</v>
      </c>
      <c r="E206" s="280">
        <v>540000</v>
      </c>
      <c r="F206" s="234"/>
      <c r="G206" s="281"/>
      <c r="H206" s="173">
        <f t="shared" si="7"/>
        <v>540000</v>
      </c>
      <c r="I206" s="182"/>
      <c r="J206" s="194"/>
    </row>
    <row r="207" spans="1:10" ht="18.75" customHeight="1">
      <c r="A207" s="278">
        <v>3</v>
      </c>
      <c r="B207" s="279" t="s">
        <v>1583</v>
      </c>
      <c r="C207" s="177">
        <v>2011</v>
      </c>
      <c r="D207" s="178" t="s">
        <v>2655</v>
      </c>
      <c r="E207" s="280">
        <v>540000</v>
      </c>
      <c r="F207" s="234"/>
      <c r="G207" s="281"/>
      <c r="H207" s="173">
        <f t="shared" si="7"/>
        <v>540000</v>
      </c>
      <c r="I207" s="182"/>
      <c r="J207" s="194"/>
    </row>
    <row r="208" spans="1:10" ht="18.75" customHeight="1">
      <c r="A208" s="278">
        <v>4</v>
      </c>
      <c r="B208" s="279" t="s">
        <v>1584</v>
      </c>
      <c r="C208" s="177">
        <v>2011</v>
      </c>
      <c r="D208" s="178" t="s">
        <v>2655</v>
      </c>
      <c r="E208" s="280">
        <v>540000</v>
      </c>
      <c r="F208" s="234"/>
      <c r="G208" s="281"/>
      <c r="H208" s="173">
        <f t="shared" si="7"/>
        <v>540000</v>
      </c>
      <c r="I208" s="182"/>
      <c r="J208" s="194"/>
    </row>
    <row r="209" spans="1:10" ht="18.75" customHeight="1">
      <c r="A209" s="278">
        <v>5</v>
      </c>
      <c r="B209" s="279" t="s">
        <v>2821</v>
      </c>
      <c r="C209" s="177">
        <v>2007</v>
      </c>
      <c r="D209" s="261" t="s">
        <v>186</v>
      </c>
      <c r="E209" s="280">
        <v>540000</v>
      </c>
      <c r="F209" s="234"/>
      <c r="G209" s="281"/>
      <c r="H209" s="173">
        <f t="shared" si="7"/>
        <v>540000</v>
      </c>
      <c r="I209" s="182"/>
      <c r="J209" s="194"/>
    </row>
    <row r="210" spans="1:10" ht="18.75" customHeight="1">
      <c r="A210" s="278">
        <v>6</v>
      </c>
      <c r="B210" s="279" t="s">
        <v>1585</v>
      </c>
      <c r="C210" s="177">
        <v>2007</v>
      </c>
      <c r="D210" s="261" t="s">
        <v>186</v>
      </c>
      <c r="E210" s="280">
        <v>540000</v>
      </c>
      <c r="F210" s="234"/>
      <c r="G210" s="281"/>
      <c r="H210" s="173">
        <f t="shared" si="7"/>
        <v>540000</v>
      </c>
      <c r="I210" s="182"/>
      <c r="J210" s="194"/>
    </row>
    <row r="211" spans="1:12" ht="18.75" customHeight="1">
      <c r="A211" s="278">
        <v>7</v>
      </c>
      <c r="B211" s="279" t="s">
        <v>1678</v>
      </c>
      <c r="C211" s="177">
        <v>2011</v>
      </c>
      <c r="D211" s="261" t="s">
        <v>186</v>
      </c>
      <c r="E211" s="280">
        <v>540000</v>
      </c>
      <c r="F211" s="234"/>
      <c r="G211" s="281"/>
      <c r="H211" s="173">
        <f t="shared" si="7"/>
        <v>540000</v>
      </c>
      <c r="I211" s="182"/>
      <c r="J211" s="194"/>
      <c r="L211" s="160">
        <f>540*9</f>
        <v>4860</v>
      </c>
    </row>
    <row r="212" spans="1:10" ht="18.75" customHeight="1">
      <c r="A212" s="278">
        <v>8</v>
      </c>
      <c r="B212" s="279" t="s">
        <v>1090</v>
      </c>
      <c r="C212" s="177">
        <v>2011</v>
      </c>
      <c r="D212" s="178" t="s">
        <v>197</v>
      </c>
      <c r="E212" s="280">
        <v>540000</v>
      </c>
      <c r="F212" s="234"/>
      <c r="G212" s="281"/>
      <c r="H212" s="173">
        <f t="shared" si="7"/>
        <v>540000</v>
      </c>
      <c r="I212" s="182"/>
      <c r="J212" s="194"/>
    </row>
    <row r="213" spans="1:10" ht="18.75" customHeight="1">
      <c r="A213" s="278">
        <v>9</v>
      </c>
      <c r="B213" s="279" t="s">
        <v>2820</v>
      </c>
      <c r="C213" s="177">
        <v>2009</v>
      </c>
      <c r="D213" s="178" t="s">
        <v>197</v>
      </c>
      <c r="E213" s="280">
        <v>540000</v>
      </c>
      <c r="F213" s="234"/>
      <c r="G213" s="281"/>
      <c r="H213" s="173">
        <f>E213+G213</f>
        <v>540000</v>
      </c>
      <c r="I213" s="190"/>
      <c r="J213" s="394" t="s">
        <v>825</v>
      </c>
    </row>
    <row r="214" spans="1:10" ht="18.75" customHeight="1">
      <c r="A214" s="278">
        <v>10</v>
      </c>
      <c r="B214" s="279" t="s">
        <v>2822</v>
      </c>
      <c r="C214" s="177">
        <v>2007</v>
      </c>
      <c r="D214" s="178" t="s">
        <v>197</v>
      </c>
      <c r="E214" s="280">
        <v>540000</v>
      </c>
      <c r="F214" s="234"/>
      <c r="G214" s="281"/>
      <c r="H214" s="173">
        <f>E214+G214</f>
        <v>540000</v>
      </c>
      <c r="I214" s="182"/>
      <c r="J214" s="194" t="s">
        <v>825</v>
      </c>
    </row>
    <row r="215" spans="1:10" ht="18.75" customHeight="1">
      <c r="A215" s="278">
        <v>11</v>
      </c>
      <c r="B215" s="414" t="s">
        <v>2744</v>
      </c>
      <c r="C215" s="415">
        <v>2010</v>
      </c>
      <c r="D215" s="261" t="s">
        <v>2745</v>
      </c>
      <c r="E215" s="280">
        <v>540000</v>
      </c>
      <c r="F215" s="234"/>
      <c r="G215" s="281"/>
      <c r="H215" s="173">
        <f>G215+E215</f>
        <v>540000</v>
      </c>
      <c r="I215" s="182"/>
      <c r="J215" s="194"/>
    </row>
    <row r="216" spans="1:10" ht="18.75" customHeight="1">
      <c r="A216" s="278">
        <v>12</v>
      </c>
      <c r="B216" s="279" t="s">
        <v>869</v>
      </c>
      <c r="C216" s="177">
        <v>2004</v>
      </c>
      <c r="D216" s="178" t="s">
        <v>183</v>
      </c>
      <c r="E216" s="280">
        <v>540000</v>
      </c>
      <c r="F216" s="234"/>
      <c r="G216" s="281"/>
      <c r="H216" s="173">
        <f>G216+E216</f>
        <v>540000</v>
      </c>
      <c r="I216" s="182"/>
      <c r="J216" s="194"/>
    </row>
    <row r="217" spans="1:10" ht="18.75" customHeight="1">
      <c r="A217" s="211"/>
      <c r="B217" s="1577" t="s">
        <v>2519</v>
      </c>
      <c r="C217" s="1577"/>
      <c r="D217" s="1577"/>
      <c r="E217" s="199">
        <f>SUM(E205:E216)</f>
        <v>6480000</v>
      </c>
      <c r="F217" s="282"/>
      <c r="G217" s="621"/>
      <c r="H217" s="271">
        <f>G217+E217</f>
        <v>6480000</v>
      </c>
      <c r="I217" s="283"/>
      <c r="J217" s="402"/>
    </row>
    <row r="218" spans="1:10" ht="18.75" customHeight="1">
      <c r="A218" s="1578" t="s">
        <v>2318</v>
      </c>
      <c r="B218" s="1545"/>
      <c r="C218" s="1545"/>
      <c r="D218" s="1546"/>
      <c r="E218" s="271"/>
      <c r="F218" s="271"/>
      <c r="G218" s="271"/>
      <c r="H218" s="173"/>
      <c r="I218" s="272"/>
      <c r="J218" s="394"/>
    </row>
    <row r="219" spans="1:10" ht="18.75" customHeight="1">
      <c r="A219" s="284">
        <v>1</v>
      </c>
      <c r="B219" s="195" t="s">
        <v>2823</v>
      </c>
      <c r="C219" s="409">
        <v>1948</v>
      </c>
      <c r="D219" s="261" t="s">
        <v>186</v>
      </c>
      <c r="E219" s="179">
        <v>540000</v>
      </c>
      <c r="F219" s="180"/>
      <c r="G219" s="234"/>
      <c r="H219" s="173">
        <f>E219+G219</f>
        <v>540000</v>
      </c>
      <c r="I219" s="182"/>
      <c r="J219" s="194"/>
    </row>
    <row r="220" spans="1:10" ht="18.75" customHeight="1">
      <c r="A220" s="285">
        <v>2</v>
      </c>
      <c r="B220" s="195" t="s">
        <v>1586</v>
      </c>
      <c r="C220" s="409">
        <v>1943</v>
      </c>
      <c r="D220" s="261" t="s">
        <v>186</v>
      </c>
      <c r="E220" s="179">
        <v>540000</v>
      </c>
      <c r="F220" s="180"/>
      <c r="G220" s="234"/>
      <c r="H220" s="173">
        <f>E220+G220</f>
        <v>540000</v>
      </c>
      <c r="I220" s="182"/>
      <c r="J220" s="194"/>
    </row>
    <row r="221" spans="1:10" ht="18.75" customHeight="1">
      <c r="A221" s="284">
        <v>3</v>
      </c>
      <c r="B221" s="195" t="s">
        <v>2824</v>
      </c>
      <c r="C221" s="409">
        <v>1950</v>
      </c>
      <c r="D221" s="174" t="s">
        <v>2836</v>
      </c>
      <c r="E221" s="179">
        <v>540000</v>
      </c>
      <c r="F221" s="180"/>
      <c r="G221" s="234"/>
      <c r="H221" s="173">
        <f>E221+G221</f>
        <v>540000</v>
      </c>
      <c r="I221" s="182"/>
      <c r="J221" s="194"/>
    </row>
    <row r="222" spans="1:10" ht="18.75" customHeight="1">
      <c r="A222" s="285">
        <v>4</v>
      </c>
      <c r="B222" s="195" t="s">
        <v>2827</v>
      </c>
      <c r="C222" s="409">
        <v>1954</v>
      </c>
      <c r="D222" s="174" t="s">
        <v>198</v>
      </c>
      <c r="E222" s="179">
        <v>540000</v>
      </c>
      <c r="F222" s="180"/>
      <c r="G222" s="234"/>
      <c r="H222" s="173">
        <f>E222+G222</f>
        <v>540000</v>
      </c>
      <c r="I222" s="182"/>
      <c r="J222" s="194"/>
    </row>
    <row r="223" spans="1:10" ht="18.75" customHeight="1">
      <c r="A223" s="284">
        <v>5</v>
      </c>
      <c r="B223" s="192" t="s">
        <v>2714</v>
      </c>
      <c r="C223" s="410">
        <v>1930</v>
      </c>
      <c r="D223" s="178" t="s">
        <v>2655</v>
      </c>
      <c r="E223" s="179">
        <v>540000</v>
      </c>
      <c r="F223" s="180"/>
      <c r="G223" s="259"/>
      <c r="H223" s="173">
        <f>E223+G223</f>
        <v>540000</v>
      </c>
      <c r="I223" s="182"/>
      <c r="J223" s="194"/>
    </row>
    <row r="224" spans="1:10" ht="18.75" customHeight="1">
      <c r="A224" s="285">
        <v>6</v>
      </c>
      <c r="B224" s="279" t="s">
        <v>1587</v>
      </c>
      <c r="C224" s="411">
        <v>1946</v>
      </c>
      <c r="D224" s="286" t="s">
        <v>2721</v>
      </c>
      <c r="E224" s="179">
        <v>540000</v>
      </c>
      <c r="F224" s="179"/>
      <c r="G224" s="234"/>
      <c r="H224" s="173">
        <f>G224+E224</f>
        <v>540000</v>
      </c>
      <c r="I224" s="272"/>
      <c r="J224" s="394" t="s">
        <v>825</v>
      </c>
    </row>
    <row r="225" spans="1:10" ht="18.75" customHeight="1">
      <c r="A225" s="284">
        <v>7</v>
      </c>
      <c r="B225" s="279" t="s">
        <v>1287</v>
      </c>
      <c r="C225" s="411">
        <v>1929</v>
      </c>
      <c r="D225" s="286" t="s">
        <v>2655</v>
      </c>
      <c r="E225" s="179">
        <v>540000</v>
      </c>
      <c r="F225" s="179"/>
      <c r="G225" s="234"/>
      <c r="H225" s="173">
        <f>G225+E225</f>
        <v>540000</v>
      </c>
      <c r="I225" s="272"/>
      <c r="J225" s="394" t="s">
        <v>825</v>
      </c>
    </row>
    <row r="226" spans="1:10" ht="18.75" customHeight="1">
      <c r="A226" s="285">
        <v>8</v>
      </c>
      <c r="B226" s="195" t="s">
        <v>2828</v>
      </c>
      <c r="C226" s="409">
        <v>1952</v>
      </c>
      <c r="D226" s="174" t="s">
        <v>199</v>
      </c>
      <c r="E226" s="179">
        <v>540000</v>
      </c>
      <c r="F226" s="180"/>
      <c r="G226" s="234"/>
      <c r="H226" s="202">
        <f aca="true" t="shared" si="8" ref="H226:H234">E226+G226</f>
        <v>540000</v>
      </c>
      <c r="I226" s="272"/>
      <c r="J226" s="394" t="s">
        <v>825</v>
      </c>
    </row>
    <row r="227" spans="1:10" ht="18.75" customHeight="1">
      <c r="A227" s="284">
        <v>9</v>
      </c>
      <c r="B227" s="195" t="s">
        <v>2826</v>
      </c>
      <c r="C227" s="409">
        <v>1936</v>
      </c>
      <c r="D227" s="261" t="s">
        <v>186</v>
      </c>
      <c r="E227" s="179">
        <v>540000</v>
      </c>
      <c r="F227" s="180"/>
      <c r="G227" s="234"/>
      <c r="H227" s="202">
        <f t="shared" si="8"/>
        <v>540000</v>
      </c>
      <c r="I227" s="272"/>
      <c r="J227" s="394" t="s">
        <v>825</v>
      </c>
    </row>
    <row r="228" spans="1:10" ht="18.75" customHeight="1">
      <c r="A228" s="285">
        <v>10</v>
      </c>
      <c r="B228" s="195" t="s">
        <v>2187</v>
      </c>
      <c r="C228" s="409">
        <v>1954</v>
      </c>
      <c r="D228" s="261" t="s">
        <v>201</v>
      </c>
      <c r="E228" s="179">
        <v>540000</v>
      </c>
      <c r="F228" s="180"/>
      <c r="G228" s="234"/>
      <c r="H228" s="202">
        <f t="shared" si="8"/>
        <v>540000</v>
      </c>
      <c r="I228" s="272"/>
      <c r="J228" s="394" t="s">
        <v>825</v>
      </c>
    </row>
    <row r="229" spans="1:10" ht="18.75" customHeight="1">
      <c r="A229" s="284">
        <v>11</v>
      </c>
      <c r="B229" s="195" t="s">
        <v>713</v>
      </c>
      <c r="C229" s="409">
        <v>1947</v>
      </c>
      <c r="D229" s="261" t="s">
        <v>187</v>
      </c>
      <c r="E229" s="179">
        <v>540000</v>
      </c>
      <c r="F229" s="180"/>
      <c r="G229" s="234"/>
      <c r="H229" s="202">
        <f t="shared" si="8"/>
        <v>540000</v>
      </c>
      <c r="I229" s="272"/>
      <c r="J229" s="394" t="s">
        <v>825</v>
      </c>
    </row>
    <row r="230" spans="1:10" ht="18.75" customHeight="1">
      <c r="A230" s="285">
        <v>12</v>
      </c>
      <c r="B230" s="195" t="s">
        <v>2825</v>
      </c>
      <c r="C230" s="409">
        <v>1945</v>
      </c>
      <c r="D230" s="178" t="s">
        <v>191</v>
      </c>
      <c r="E230" s="179">
        <v>540000</v>
      </c>
      <c r="F230" s="180"/>
      <c r="G230" s="259"/>
      <c r="H230" s="202">
        <f t="shared" si="8"/>
        <v>540000</v>
      </c>
      <c r="I230" s="182"/>
      <c r="J230" s="394" t="s">
        <v>825</v>
      </c>
    </row>
    <row r="231" spans="1:10" ht="18.75" customHeight="1">
      <c r="A231" s="284">
        <v>13</v>
      </c>
      <c r="B231" s="263" t="s">
        <v>1679</v>
      </c>
      <c r="C231" s="412">
        <v>1952</v>
      </c>
      <c r="D231" s="265" t="s">
        <v>1664</v>
      </c>
      <c r="E231" s="179">
        <v>540000</v>
      </c>
      <c r="F231" s="247"/>
      <c r="G231" s="267"/>
      <c r="H231" s="268">
        <f t="shared" si="8"/>
        <v>540000</v>
      </c>
      <c r="I231" s="182"/>
      <c r="J231" s="394" t="s">
        <v>825</v>
      </c>
    </row>
    <row r="232" spans="1:10" ht="18.75" customHeight="1">
      <c r="A232" s="285">
        <v>14</v>
      </c>
      <c r="B232" s="263" t="s">
        <v>1680</v>
      </c>
      <c r="C232" s="412">
        <v>1941</v>
      </c>
      <c r="D232" s="265" t="s">
        <v>1666</v>
      </c>
      <c r="E232" s="179">
        <v>540000</v>
      </c>
      <c r="F232" s="247"/>
      <c r="G232" s="267"/>
      <c r="H232" s="268">
        <f t="shared" si="8"/>
        <v>540000</v>
      </c>
      <c r="I232" s="182"/>
      <c r="J232" s="394" t="s">
        <v>825</v>
      </c>
    </row>
    <row r="233" spans="1:10" ht="18.75" customHeight="1">
      <c r="A233" s="284">
        <v>15</v>
      </c>
      <c r="B233" s="263" t="s">
        <v>1681</v>
      </c>
      <c r="C233" s="412">
        <v>1939</v>
      </c>
      <c r="D233" s="265" t="s">
        <v>1664</v>
      </c>
      <c r="E233" s="179">
        <v>540000</v>
      </c>
      <c r="F233" s="247"/>
      <c r="G233" s="267"/>
      <c r="H233" s="268">
        <f t="shared" si="8"/>
        <v>540000</v>
      </c>
      <c r="I233" s="182"/>
      <c r="J233" s="394" t="s">
        <v>825</v>
      </c>
    </row>
    <row r="234" spans="1:10" ht="18.75" customHeight="1">
      <c r="A234" s="285">
        <v>16</v>
      </c>
      <c r="B234" s="263" t="s">
        <v>1682</v>
      </c>
      <c r="C234" s="412">
        <v>1928</v>
      </c>
      <c r="D234" s="265" t="s">
        <v>1664</v>
      </c>
      <c r="E234" s="179">
        <v>540000</v>
      </c>
      <c r="F234" s="247"/>
      <c r="G234" s="267"/>
      <c r="H234" s="268">
        <f t="shared" si="8"/>
        <v>540000</v>
      </c>
      <c r="I234" s="182"/>
      <c r="J234" s="194"/>
    </row>
    <row r="235" spans="1:10" ht="18.75" customHeight="1">
      <c r="A235" s="284">
        <v>17</v>
      </c>
      <c r="B235" s="263" t="s">
        <v>2741</v>
      </c>
      <c r="C235" s="423">
        <v>1946</v>
      </c>
      <c r="D235" s="265" t="s">
        <v>2742</v>
      </c>
      <c r="E235" s="179">
        <v>540000</v>
      </c>
      <c r="F235" s="377"/>
      <c r="G235" s="424"/>
      <c r="H235" s="268">
        <f>G235+E235</f>
        <v>540000</v>
      </c>
      <c r="I235" s="182"/>
      <c r="J235" s="194"/>
    </row>
    <row r="236" spans="1:10" ht="18.75" customHeight="1">
      <c r="A236" s="285">
        <v>18</v>
      </c>
      <c r="B236" s="263" t="s">
        <v>2773</v>
      </c>
      <c r="C236" s="423">
        <v>1934</v>
      </c>
      <c r="D236" s="265" t="s">
        <v>2743</v>
      </c>
      <c r="E236" s="179">
        <v>540000</v>
      </c>
      <c r="F236" s="377"/>
      <c r="G236" s="424"/>
      <c r="H236" s="268">
        <f>G236+E236</f>
        <v>540000</v>
      </c>
      <c r="I236" s="182"/>
      <c r="J236" s="194"/>
    </row>
    <row r="237" spans="1:10" ht="18.75" customHeight="1">
      <c r="A237" s="211"/>
      <c r="B237" s="1560" t="s">
        <v>2519</v>
      </c>
      <c r="C237" s="1561"/>
      <c r="D237" s="1562"/>
      <c r="E237" s="255">
        <f>SUM(E219:E236)</f>
        <v>9720000</v>
      </c>
      <c r="F237" s="255"/>
      <c r="G237" s="255"/>
      <c r="H237" s="255">
        <f>G237+E237</f>
        <v>9720000</v>
      </c>
      <c r="I237" s="283"/>
      <c r="J237" s="402"/>
    </row>
    <row r="238" spans="1:10" ht="18.75" customHeight="1">
      <c r="A238" s="1573" t="s">
        <v>2316</v>
      </c>
      <c r="B238" s="1574"/>
      <c r="C238" s="1574"/>
      <c r="D238" s="1575"/>
      <c r="E238" s="271"/>
      <c r="F238" s="189"/>
      <c r="G238" s="189"/>
      <c r="H238" s="173"/>
      <c r="I238" s="190"/>
      <c r="J238" s="394"/>
    </row>
    <row r="239" spans="1:10" ht="18.75" customHeight="1">
      <c r="A239" s="175">
        <v>1</v>
      </c>
      <c r="B239" s="176" t="s">
        <v>2837</v>
      </c>
      <c r="C239" s="237">
        <v>1992</v>
      </c>
      <c r="D239" s="178" t="s">
        <v>2838</v>
      </c>
      <c r="E239" s="179">
        <v>540000</v>
      </c>
      <c r="F239" s="180"/>
      <c r="G239" s="234"/>
      <c r="H239" s="173">
        <f>E239+G239</f>
        <v>540000</v>
      </c>
      <c r="I239" s="182"/>
      <c r="J239" s="194"/>
    </row>
    <row r="240" spans="1:10" ht="18.75" customHeight="1">
      <c r="A240" s="175">
        <v>2</v>
      </c>
      <c r="B240" s="176" t="s">
        <v>2840</v>
      </c>
      <c r="C240" s="237">
        <v>1992</v>
      </c>
      <c r="D240" s="178" t="s">
        <v>195</v>
      </c>
      <c r="E240" s="179">
        <v>540000</v>
      </c>
      <c r="F240" s="180"/>
      <c r="G240" s="234"/>
      <c r="H240" s="173">
        <f aca="true" t="shared" si="9" ref="H240:H262">E240+G240</f>
        <v>540000</v>
      </c>
      <c r="I240" s="182"/>
      <c r="J240" s="194"/>
    </row>
    <row r="241" spans="1:10" ht="18.75" customHeight="1">
      <c r="A241" s="175">
        <v>3</v>
      </c>
      <c r="B241" s="192" t="s">
        <v>2847</v>
      </c>
      <c r="C241" s="238">
        <v>1970</v>
      </c>
      <c r="D241" s="178" t="s">
        <v>195</v>
      </c>
      <c r="E241" s="179">
        <v>540000</v>
      </c>
      <c r="F241" s="180"/>
      <c r="G241" s="234"/>
      <c r="H241" s="173">
        <f t="shared" si="9"/>
        <v>540000</v>
      </c>
      <c r="I241" s="182"/>
      <c r="J241" s="194"/>
    </row>
    <row r="242" spans="1:10" ht="18.75" customHeight="1">
      <c r="A242" s="175">
        <v>4</v>
      </c>
      <c r="B242" s="176" t="s">
        <v>335</v>
      </c>
      <c r="C242" s="237">
        <v>1969</v>
      </c>
      <c r="D242" s="178" t="s">
        <v>2666</v>
      </c>
      <c r="E242" s="179">
        <v>540000</v>
      </c>
      <c r="F242" s="180"/>
      <c r="G242" s="234"/>
      <c r="H242" s="173">
        <f t="shared" si="9"/>
        <v>540000</v>
      </c>
      <c r="I242" s="182"/>
      <c r="J242" s="194"/>
    </row>
    <row r="243" spans="1:10" ht="18.75" customHeight="1">
      <c r="A243" s="175">
        <v>5</v>
      </c>
      <c r="B243" s="176" t="s">
        <v>337</v>
      </c>
      <c r="C243" s="237">
        <v>1961</v>
      </c>
      <c r="D243" s="201" t="s">
        <v>2666</v>
      </c>
      <c r="E243" s="179">
        <v>540000</v>
      </c>
      <c r="F243" s="180"/>
      <c r="G243" s="234"/>
      <c r="H243" s="173">
        <f t="shared" si="9"/>
        <v>540000</v>
      </c>
      <c r="I243" s="182"/>
      <c r="J243" s="194"/>
    </row>
    <row r="244" spans="1:10" ht="18.75" customHeight="1">
      <c r="A244" s="175">
        <v>6</v>
      </c>
      <c r="B244" s="176" t="s">
        <v>2830</v>
      </c>
      <c r="C244" s="237">
        <v>1970</v>
      </c>
      <c r="D244" s="178" t="s">
        <v>2655</v>
      </c>
      <c r="E244" s="179">
        <v>540000</v>
      </c>
      <c r="F244" s="180"/>
      <c r="G244" s="234"/>
      <c r="H244" s="173">
        <f t="shared" si="9"/>
        <v>540000</v>
      </c>
      <c r="I244" s="182"/>
      <c r="J244" s="194"/>
    </row>
    <row r="245" spans="1:10" ht="18.75" customHeight="1">
      <c r="A245" s="175">
        <v>7</v>
      </c>
      <c r="B245" s="176" t="s">
        <v>336</v>
      </c>
      <c r="C245" s="237">
        <v>1988</v>
      </c>
      <c r="D245" s="201" t="s">
        <v>186</v>
      </c>
      <c r="E245" s="179">
        <v>540000</v>
      </c>
      <c r="F245" s="180"/>
      <c r="G245" s="234"/>
      <c r="H245" s="173">
        <f t="shared" si="9"/>
        <v>540000</v>
      </c>
      <c r="I245" s="182"/>
      <c r="J245" s="194"/>
    </row>
    <row r="246" spans="1:10" ht="18.75" customHeight="1">
      <c r="A246" s="175">
        <v>8</v>
      </c>
      <c r="B246" s="176" t="s">
        <v>2841</v>
      </c>
      <c r="C246" s="237">
        <v>1986</v>
      </c>
      <c r="D246" s="201" t="s">
        <v>186</v>
      </c>
      <c r="E246" s="179">
        <v>540000</v>
      </c>
      <c r="F246" s="180"/>
      <c r="G246" s="234"/>
      <c r="H246" s="173">
        <f t="shared" si="9"/>
        <v>540000</v>
      </c>
      <c r="I246" s="182"/>
      <c r="J246" s="194"/>
    </row>
    <row r="247" spans="1:10" ht="18.75" customHeight="1">
      <c r="A247" s="175">
        <v>9</v>
      </c>
      <c r="B247" s="192" t="s">
        <v>338</v>
      </c>
      <c r="C247" s="238">
        <v>1969</v>
      </c>
      <c r="D247" s="201" t="s">
        <v>186</v>
      </c>
      <c r="E247" s="179">
        <v>540000</v>
      </c>
      <c r="F247" s="180"/>
      <c r="G247" s="234"/>
      <c r="H247" s="173">
        <f t="shared" si="9"/>
        <v>540000</v>
      </c>
      <c r="I247" s="182"/>
      <c r="J247" s="194"/>
    </row>
    <row r="248" spans="1:10" ht="18.75" customHeight="1">
      <c r="A248" s="175">
        <v>10</v>
      </c>
      <c r="B248" s="192" t="s">
        <v>2848</v>
      </c>
      <c r="C248" s="238">
        <v>1964</v>
      </c>
      <c r="D248" s="201" t="s">
        <v>186</v>
      </c>
      <c r="E248" s="179">
        <v>540000</v>
      </c>
      <c r="F248" s="180"/>
      <c r="G248" s="234"/>
      <c r="H248" s="173">
        <f t="shared" si="9"/>
        <v>540000</v>
      </c>
      <c r="I248" s="182"/>
      <c r="J248" s="194"/>
    </row>
    <row r="249" spans="1:10" ht="18.75" customHeight="1">
      <c r="A249" s="175">
        <v>11</v>
      </c>
      <c r="B249" s="192" t="s">
        <v>2852</v>
      </c>
      <c r="C249" s="238">
        <v>1956</v>
      </c>
      <c r="D249" s="201" t="s">
        <v>186</v>
      </c>
      <c r="E249" s="179">
        <v>540000</v>
      </c>
      <c r="F249" s="180"/>
      <c r="G249" s="234"/>
      <c r="H249" s="173">
        <f t="shared" si="9"/>
        <v>540000</v>
      </c>
      <c r="I249" s="182"/>
      <c r="J249" s="194"/>
    </row>
    <row r="250" spans="1:10" ht="18.75" customHeight="1">
      <c r="A250" s="175">
        <v>12</v>
      </c>
      <c r="B250" s="287" t="s">
        <v>2853</v>
      </c>
      <c r="C250" s="239">
        <v>1969</v>
      </c>
      <c r="D250" s="201" t="s">
        <v>186</v>
      </c>
      <c r="E250" s="179">
        <v>540000</v>
      </c>
      <c r="F250" s="180"/>
      <c r="G250" s="234"/>
      <c r="H250" s="173">
        <f t="shared" si="9"/>
        <v>540000</v>
      </c>
      <c r="I250" s="182"/>
      <c r="J250" s="194"/>
    </row>
    <row r="251" spans="1:10" ht="18.75" customHeight="1">
      <c r="A251" s="175">
        <v>13</v>
      </c>
      <c r="B251" s="195" t="s">
        <v>2856</v>
      </c>
      <c r="C251" s="239">
        <v>1971</v>
      </c>
      <c r="D251" s="201" t="s">
        <v>186</v>
      </c>
      <c r="E251" s="179">
        <v>540000</v>
      </c>
      <c r="F251" s="182"/>
      <c r="G251" s="182"/>
      <c r="H251" s="173">
        <f t="shared" si="9"/>
        <v>540000</v>
      </c>
      <c r="I251" s="182"/>
      <c r="J251" s="194"/>
    </row>
    <row r="252" spans="1:10" ht="18.75" customHeight="1">
      <c r="A252" s="175">
        <v>14</v>
      </c>
      <c r="B252" s="195" t="s">
        <v>2857</v>
      </c>
      <c r="C252" s="239">
        <v>1998</v>
      </c>
      <c r="D252" s="201" t="s">
        <v>186</v>
      </c>
      <c r="E252" s="179">
        <v>540000</v>
      </c>
      <c r="F252" s="180"/>
      <c r="G252" s="234"/>
      <c r="H252" s="173">
        <f t="shared" si="9"/>
        <v>540000</v>
      </c>
      <c r="I252" s="182"/>
      <c r="J252" s="194"/>
    </row>
    <row r="253" spans="1:10" ht="18.75" customHeight="1">
      <c r="A253" s="175">
        <v>15</v>
      </c>
      <c r="B253" s="192" t="s">
        <v>2831</v>
      </c>
      <c r="C253" s="238">
        <v>1964</v>
      </c>
      <c r="D253" s="178" t="s">
        <v>2832</v>
      </c>
      <c r="E253" s="179">
        <v>540000</v>
      </c>
      <c r="F253" s="180"/>
      <c r="G253" s="234"/>
      <c r="H253" s="173">
        <f t="shared" si="9"/>
        <v>540000</v>
      </c>
      <c r="I253" s="182"/>
      <c r="J253" s="194"/>
    </row>
    <row r="254" spans="1:10" ht="18.75" customHeight="1">
      <c r="A254" s="175">
        <v>16</v>
      </c>
      <c r="B254" s="176" t="s">
        <v>2833</v>
      </c>
      <c r="C254" s="237">
        <v>1964</v>
      </c>
      <c r="D254" s="178" t="s">
        <v>2832</v>
      </c>
      <c r="E254" s="179">
        <v>540000</v>
      </c>
      <c r="F254" s="180"/>
      <c r="G254" s="234"/>
      <c r="H254" s="173">
        <f t="shared" si="9"/>
        <v>540000</v>
      </c>
      <c r="I254" s="182"/>
      <c r="J254" s="194"/>
    </row>
    <row r="255" spans="1:10" ht="18.75" customHeight="1">
      <c r="A255" s="175">
        <v>17</v>
      </c>
      <c r="B255" s="287" t="s">
        <v>2854</v>
      </c>
      <c r="C255" s="239">
        <v>1971</v>
      </c>
      <c r="D255" s="288" t="s">
        <v>2719</v>
      </c>
      <c r="E255" s="179">
        <v>540000</v>
      </c>
      <c r="F255" s="180"/>
      <c r="G255" s="234"/>
      <c r="H255" s="173">
        <f t="shared" si="9"/>
        <v>540000</v>
      </c>
      <c r="I255" s="182"/>
      <c r="J255" s="194"/>
    </row>
    <row r="256" spans="1:10" ht="18.75" customHeight="1">
      <c r="A256" s="175">
        <v>18</v>
      </c>
      <c r="B256" s="176" t="s">
        <v>2835</v>
      </c>
      <c r="C256" s="237">
        <v>1957</v>
      </c>
      <c r="D256" s="178" t="s">
        <v>2836</v>
      </c>
      <c r="E256" s="179">
        <v>540000</v>
      </c>
      <c r="F256" s="180"/>
      <c r="G256" s="234"/>
      <c r="H256" s="173">
        <f t="shared" si="9"/>
        <v>540000</v>
      </c>
      <c r="I256" s="182"/>
      <c r="J256" s="194"/>
    </row>
    <row r="257" spans="1:10" ht="18.75" customHeight="1">
      <c r="A257" s="175">
        <v>19</v>
      </c>
      <c r="B257" s="192" t="s">
        <v>2849</v>
      </c>
      <c r="C257" s="238">
        <v>1995</v>
      </c>
      <c r="D257" s="191" t="s">
        <v>2836</v>
      </c>
      <c r="E257" s="179">
        <v>540000</v>
      </c>
      <c r="F257" s="180"/>
      <c r="G257" s="234"/>
      <c r="H257" s="173">
        <f t="shared" si="9"/>
        <v>540000</v>
      </c>
      <c r="I257" s="182"/>
      <c r="J257" s="194" t="s">
        <v>1101</v>
      </c>
    </row>
    <row r="258" spans="1:10" ht="18.75" customHeight="1">
      <c r="A258" s="175">
        <v>20</v>
      </c>
      <c r="B258" s="192" t="s">
        <v>2846</v>
      </c>
      <c r="C258" s="238">
        <v>1972</v>
      </c>
      <c r="D258" s="178" t="s">
        <v>2843</v>
      </c>
      <c r="E258" s="179">
        <v>540000</v>
      </c>
      <c r="F258" s="180"/>
      <c r="G258" s="234"/>
      <c r="H258" s="173">
        <f t="shared" si="9"/>
        <v>540000</v>
      </c>
      <c r="I258" s="182"/>
      <c r="J258" s="194"/>
    </row>
    <row r="259" spans="1:10" ht="18.75" customHeight="1">
      <c r="A259" s="175">
        <v>21</v>
      </c>
      <c r="B259" s="176" t="s">
        <v>2839</v>
      </c>
      <c r="C259" s="237">
        <v>1986</v>
      </c>
      <c r="D259" s="201" t="s">
        <v>187</v>
      </c>
      <c r="E259" s="179">
        <v>540000</v>
      </c>
      <c r="F259" s="180"/>
      <c r="G259" s="234"/>
      <c r="H259" s="173">
        <f t="shared" si="9"/>
        <v>540000</v>
      </c>
      <c r="I259" s="182"/>
      <c r="J259" s="194"/>
    </row>
    <row r="260" spans="1:10" ht="18.75" customHeight="1">
      <c r="A260" s="175">
        <v>22</v>
      </c>
      <c r="B260" s="176" t="s">
        <v>2829</v>
      </c>
      <c r="C260" s="237">
        <v>1956</v>
      </c>
      <c r="D260" s="178" t="s">
        <v>2645</v>
      </c>
      <c r="E260" s="179">
        <v>540000</v>
      </c>
      <c r="F260" s="180"/>
      <c r="G260" s="234"/>
      <c r="H260" s="173">
        <f t="shared" si="9"/>
        <v>540000</v>
      </c>
      <c r="I260" s="182"/>
      <c r="J260" s="194"/>
    </row>
    <row r="261" spans="1:10" ht="18.75" customHeight="1">
      <c r="A261" s="175">
        <v>23</v>
      </c>
      <c r="B261" s="192" t="s">
        <v>339</v>
      </c>
      <c r="C261" s="238">
        <v>1990</v>
      </c>
      <c r="D261" s="191" t="s">
        <v>2706</v>
      </c>
      <c r="E261" s="179">
        <v>540000</v>
      </c>
      <c r="F261" s="180"/>
      <c r="G261" s="234"/>
      <c r="H261" s="173">
        <f t="shared" si="9"/>
        <v>540000</v>
      </c>
      <c r="I261" s="182"/>
      <c r="J261" s="194"/>
    </row>
    <row r="262" spans="1:10" ht="18.75" customHeight="1">
      <c r="A262" s="175">
        <v>24</v>
      </c>
      <c r="B262" s="192" t="s">
        <v>2775</v>
      </c>
      <c r="C262" s="239">
        <v>2000</v>
      </c>
      <c r="D262" s="178" t="s">
        <v>195</v>
      </c>
      <c r="E262" s="179">
        <v>540000</v>
      </c>
      <c r="F262" s="180"/>
      <c r="G262" s="234"/>
      <c r="H262" s="173">
        <f t="shared" si="9"/>
        <v>540000</v>
      </c>
      <c r="I262" s="182"/>
      <c r="J262" s="194"/>
    </row>
    <row r="263" spans="1:10" ht="18.75" customHeight="1">
      <c r="A263" s="175">
        <v>25</v>
      </c>
      <c r="B263" s="176" t="s">
        <v>2858</v>
      </c>
      <c r="C263" s="237">
        <v>1956</v>
      </c>
      <c r="D263" s="178" t="s">
        <v>2859</v>
      </c>
      <c r="E263" s="179">
        <v>540000</v>
      </c>
      <c r="F263" s="180"/>
      <c r="G263" s="234"/>
      <c r="H263" s="173">
        <f aca="true" t="shared" si="10" ref="H263:H275">E263+G263</f>
        <v>540000</v>
      </c>
      <c r="I263" s="182"/>
      <c r="J263" s="194" t="s">
        <v>825</v>
      </c>
    </row>
    <row r="264" spans="1:10" ht="18.75" customHeight="1">
      <c r="A264" s="175">
        <v>26</v>
      </c>
      <c r="B264" s="192" t="s">
        <v>2864</v>
      </c>
      <c r="C264" s="238">
        <v>1956</v>
      </c>
      <c r="D264" s="178" t="s">
        <v>195</v>
      </c>
      <c r="E264" s="179">
        <v>540000</v>
      </c>
      <c r="F264" s="180"/>
      <c r="G264" s="234"/>
      <c r="H264" s="173">
        <f t="shared" si="10"/>
        <v>540000</v>
      </c>
      <c r="I264" s="182"/>
      <c r="J264" s="194" t="s">
        <v>825</v>
      </c>
    </row>
    <row r="265" spans="1:10" ht="18.75" customHeight="1">
      <c r="A265" s="175">
        <v>27</v>
      </c>
      <c r="B265" s="192" t="s">
        <v>2865</v>
      </c>
      <c r="C265" s="238">
        <v>1970</v>
      </c>
      <c r="D265" s="201" t="s">
        <v>186</v>
      </c>
      <c r="E265" s="179">
        <v>540000</v>
      </c>
      <c r="F265" s="180"/>
      <c r="G265" s="234"/>
      <c r="H265" s="173">
        <f t="shared" si="10"/>
        <v>540000</v>
      </c>
      <c r="I265" s="182"/>
      <c r="J265" s="194" t="s">
        <v>825</v>
      </c>
    </row>
    <row r="266" spans="1:10" ht="18.75" customHeight="1">
      <c r="A266" s="175">
        <v>28</v>
      </c>
      <c r="B266" s="289" t="s">
        <v>2860</v>
      </c>
      <c r="C266" s="290">
        <v>1954</v>
      </c>
      <c r="D266" s="201" t="s">
        <v>186</v>
      </c>
      <c r="E266" s="179">
        <v>540000</v>
      </c>
      <c r="F266" s="180"/>
      <c r="G266" s="234"/>
      <c r="H266" s="173">
        <f t="shared" si="10"/>
        <v>540000</v>
      </c>
      <c r="I266" s="182"/>
      <c r="J266" s="194" t="s">
        <v>825</v>
      </c>
    </row>
    <row r="267" spans="1:10" ht="18.75" customHeight="1">
      <c r="A267" s="175">
        <v>29</v>
      </c>
      <c r="B267" s="192" t="s">
        <v>1683</v>
      </c>
      <c r="C267" s="238">
        <v>1954</v>
      </c>
      <c r="D267" s="178" t="s">
        <v>2655</v>
      </c>
      <c r="E267" s="179">
        <v>540000</v>
      </c>
      <c r="F267" s="180"/>
      <c r="G267" s="234"/>
      <c r="H267" s="173">
        <f t="shared" si="10"/>
        <v>540000</v>
      </c>
      <c r="I267" s="182"/>
      <c r="J267" s="194" t="s">
        <v>825</v>
      </c>
    </row>
    <row r="268" spans="1:10" ht="18.75" customHeight="1">
      <c r="A268" s="175">
        <v>30</v>
      </c>
      <c r="B268" s="291" t="s">
        <v>2861</v>
      </c>
      <c r="C268" s="292">
        <v>1967</v>
      </c>
      <c r="D268" s="293" t="s">
        <v>2862</v>
      </c>
      <c r="E268" s="179">
        <v>540000</v>
      </c>
      <c r="F268" s="180"/>
      <c r="G268" s="234"/>
      <c r="H268" s="173">
        <f t="shared" si="10"/>
        <v>540000</v>
      </c>
      <c r="I268" s="182"/>
      <c r="J268" s="194" t="s">
        <v>825</v>
      </c>
    </row>
    <row r="269" spans="1:10" ht="18.75" customHeight="1">
      <c r="A269" s="175">
        <v>31</v>
      </c>
      <c r="B269" s="176" t="s">
        <v>2866</v>
      </c>
      <c r="C269" s="237">
        <v>1977</v>
      </c>
      <c r="D269" s="178" t="s">
        <v>2862</v>
      </c>
      <c r="E269" s="179">
        <v>540000</v>
      </c>
      <c r="F269" s="180"/>
      <c r="G269" s="234"/>
      <c r="H269" s="173">
        <f t="shared" si="10"/>
        <v>540000</v>
      </c>
      <c r="I269" s="182"/>
      <c r="J269" s="194" t="s">
        <v>825</v>
      </c>
    </row>
    <row r="270" spans="1:10" ht="18.75" customHeight="1">
      <c r="A270" s="175">
        <v>32</v>
      </c>
      <c r="B270" s="176" t="s">
        <v>2842</v>
      </c>
      <c r="C270" s="237">
        <v>1992</v>
      </c>
      <c r="D270" s="178" t="s">
        <v>2665</v>
      </c>
      <c r="E270" s="179">
        <v>540000</v>
      </c>
      <c r="F270" s="180"/>
      <c r="G270" s="234"/>
      <c r="H270" s="173">
        <f t="shared" si="10"/>
        <v>540000</v>
      </c>
      <c r="I270" s="182"/>
      <c r="J270" s="194" t="s">
        <v>825</v>
      </c>
    </row>
    <row r="271" spans="1:10" ht="18.75" customHeight="1">
      <c r="A271" s="175">
        <v>33</v>
      </c>
      <c r="B271" s="287" t="s">
        <v>2855</v>
      </c>
      <c r="C271" s="239">
        <v>1981</v>
      </c>
      <c r="D271" s="288" t="s">
        <v>200</v>
      </c>
      <c r="E271" s="179">
        <v>540000</v>
      </c>
      <c r="F271" s="180"/>
      <c r="G271" s="234"/>
      <c r="H271" s="173">
        <f t="shared" si="10"/>
        <v>540000</v>
      </c>
      <c r="I271" s="182"/>
      <c r="J271" s="194" t="s">
        <v>825</v>
      </c>
    </row>
    <row r="272" spans="1:10" ht="18.75" customHeight="1">
      <c r="A272" s="175">
        <v>34</v>
      </c>
      <c r="B272" s="192" t="s">
        <v>2850</v>
      </c>
      <c r="C272" s="238">
        <v>1986</v>
      </c>
      <c r="D272" s="191" t="s">
        <v>201</v>
      </c>
      <c r="E272" s="179">
        <v>540000</v>
      </c>
      <c r="F272" s="180"/>
      <c r="G272" s="234"/>
      <c r="H272" s="173">
        <f t="shared" si="10"/>
        <v>540000</v>
      </c>
      <c r="I272" s="182"/>
      <c r="J272" s="194" t="s">
        <v>825</v>
      </c>
    </row>
    <row r="273" spans="1:10" ht="18.75" customHeight="1">
      <c r="A273" s="175">
        <v>35</v>
      </c>
      <c r="B273" s="192" t="s">
        <v>2851</v>
      </c>
      <c r="C273" s="238">
        <v>1988</v>
      </c>
      <c r="D273" s="191" t="s">
        <v>201</v>
      </c>
      <c r="E273" s="179">
        <v>540000</v>
      </c>
      <c r="F273" s="180"/>
      <c r="G273" s="234"/>
      <c r="H273" s="173">
        <f t="shared" si="10"/>
        <v>540000</v>
      </c>
      <c r="I273" s="182"/>
      <c r="J273" s="194" t="s">
        <v>825</v>
      </c>
    </row>
    <row r="274" spans="1:10" ht="18.75" customHeight="1">
      <c r="A274" s="175">
        <v>36</v>
      </c>
      <c r="B274" s="176" t="s">
        <v>2834</v>
      </c>
      <c r="C274" s="237">
        <v>1972</v>
      </c>
      <c r="D274" s="178" t="s">
        <v>183</v>
      </c>
      <c r="E274" s="179">
        <v>540000</v>
      </c>
      <c r="F274" s="180"/>
      <c r="G274" s="234"/>
      <c r="H274" s="173">
        <f t="shared" si="10"/>
        <v>540000</v>
      </c>
      <c r="I274" s="182"/>
      <c r="J274" s="194" t="s">
        <v>825</v>
      </c>
    </row>
    <row r="275" spans="1:10" ht="18.75" customHeight="1">
      <c r="A275" s="175">
        <v>37</v>
      </c>
      <c r="B275" s="294" t="s">
        <v>2188</v>
      </c>
      <c r="C275" s="295">
        <v>1975</v>
      </c>
      <c r="D275" s="261" t="s">
        <v>2818</v>
      </c>
      <c r="E275" s="179">
        <v>540000</v>
      </c>
      <c r="F275" s="180"/>
      <c r="G275" s="234"/>
      <c r="H275" s="173">
        <f t="shared" si="10"/>
        <v>540000</v>
      </c>
      <c r="I275" s="182"/>
      <c r="J275" s="194" t="s">
        <v>825</v>
      </c>
    </row>
    <row r="276" spans="1:10" ht="18.75" customHeight="1">
      <c r="A276" s="175">
        <v>38</v>
      </c>
      <c r="B276" s="294" t="s">
        <v>2739</v>
      </c>
      <c r="C276" s="295">
        <v>1980</v>
      </c>
      <c r="D276" s="261" t="s">
        <v>2740</v>
      </c>
      <c r="E276" s="179">
        <v>540000</v>
      </c>
      <c r="F276" s="180"/>
      <c r="G276" s="234"/>
      <c r="H276" s="173">
        <f>G276+E276</f>
        <v>540000</v>
      </c>
      <c r="I276" s="182"/>
      <c r="J276" s="194"/>
    </row>
    <row r="277" spans="1:10" ht="18.75" customHeight="1">
      <c r="A277" s="175">
        <v>39</v>
      </c>
      <c r="B277" s="294" t="s">
        <v>1131</v>
      </c>
      <c r="C277" s="295">
        <v>1972</v>
      </c>
      <c r="D277" s="261" t="s">
        <v>182</v>
      </c>
      <c r="E277" s="179">
        <v>540000</v>
      </c>
      <c r="F277" s="180"/>
      <c r="G277" s="234"/>
      <c r="H277" s="173">
        <f>G277+E277</f>
        <v>540000</v>
      </c>
      <c r="I277" s="182"/>
      <c r="J277" s="194"/>
    </row>
    <row r="278" spans="1:10" ht="18.75" customHeight="1">
      <c r="A278" s="296"/>
      <c r="B278" s="1560" t="s">
        <v>2519</v>
      </c>
      <c r="C278" s="1561"/>
      <c r="D278" s="1562"/>
      <c r="E278" s="199">
        <f>SUM(E239:E277)</f>
        <v>21060000</v>
      </c>
      <c r="F278" s="187"/>
      <c r="G278" s="413"/>
      <c r="H278" s="199">
        <f>G278+E278</f>
        <v>21060000</v>
      </c>
      <c r="I278" s="283"/>
      <c r="J278" s="402"/>
    </row>
    <row r="279" spans="1:10" ht="18.75" customHeight="1">
      <c r="A279" s="1576" t="s">
        <v>2315</v>
      </c>
      <c r="B279" s="1576"/>
      <c r="C279" s="1576"/>
      <c r="D279" s="1576"/>
      <c r="E279" s="271"/>
      <c r="F279" s="189"/>
      <c r="G279" s="189"/>
      <c r="H279" s="173"/>
      <c r="I279" s="190"/>
      <c r="J279" s="394"/>
    </row>
    <row r="280" spans="1:10" ht="18.75" customHeight="1">
      <c r="A280" s="175">
        <v>1</v>
      </c>
      <c r="B280" s="272" t="s">
        <v>1684</v>
      </c>
      <c r="C280" s="239">
        <v>2001</v>
      </c>
      <c r="D280" s="174" t="s">
        <v>2795</v>
      </c>
      <c r="E280" s="179">
        <v>675000</v>
      </c>
      <c r="F280" s="180"/>
      <c r="G280" s="234"/>
      <c r="H280" s="173">
        <f aca="true" t="shared" si="11" ref="H280:H285">E280+G280</f>
        <v>675000</v>
      </c>
      <c r="I280" s="182"/>
      <c r="J280" s="194"/>
    </row>
    <row r="281" spans="1:10" ht="18.75" customHeight="1">
      <c r="A281" s="175">
        <v>2</v>
      </c>
      <c r="B281" s="272" t="s">
        <v>2868</v>
      </c>
      <c r="C281" s="239">
        <v>2007</v>
      </c>
      <c r="D281" s="174" t="s">
        <v>2719</v>
      </c>
      <c r="E281" s="179">
        <v>675000</v>
      </c>
      <c r="F281" s="180"/>
      <c r="G281" s="234"/>
      <c r="H281" s="173">
        <f t="shared" si="11"/>
        <v>675000</v>
      </c>
      <c r="I281" s="182"/>
      <c r="J281" s="194"/>
    </row>
    <row r="282" spans="1:10" ht="18.75" customHeight="1">
      <c r="A282" s="175">
        <v>3</v>
      </c>
      <c r="B282" s="195" t="s">
        <v>2869</v>
      </c>
      <c r="C282" s="239">
        <v>2008</v>
      </c>
      <c r="D282" s="288" t="s">
        <v>200</v>
      </c>
      <c r="E282" s="179">
        <v>675000</v>
      </c>
      <c r="F282" s="180"/>
      <c r="G282" s="234"/>
      <c r="H282" s="173">
        <f t="shared" si="11"/>
        <v>675000</v>
      </c>
      <c r="I282" s="182"/>
      <c r="J282" s="194"/>
    </row>
    <row r="283" spans="1:10" ht="18.75" customHeight="1">
      <c r="A283" s="175">
        <v>4</v>
      </c>
      <c r="B283" s="195" t="s">
        <v>2867</v>
      </c>
      <c r="C283" s="239">
        <v>2007</v>
      </c>
      <c r="D283" s="174" t="s">
        <v>2645</v>
      </c>
      <c r="E283" s="179">
        <v>675000</v>
      </c>
      <c r="F283" s="180"/>
      <c r="G283" s="234"/>
      <c r="H283" s="173">
        <f t="shared" si="11"/>
        <v>675000</v>
      </c>
      <c r="I283" s="182"/>
      <c r="J283" s="194"/>
    </row>
    <row r="284" spans="1:10" ht="18.75" customHeight="1">
      <c r="A284" s="175">
        <v>5</v>
      </c>
      <c r="B284" s="195" t="s">
        <v>1588</v>
      </c>
      <c r="C284" s="239">
        <v>2011</v>
      </c>
      <c r="D284" s="288" t="s">
        <v>2863</v>
      </c>
      <c r="E284" s="179">
        <v>675000</v>
      </c>
      <c r="F284" s="180"/>
      <c r="G284" s="234"/>
      <c r="H284" s="173">
        <f t="shared" si="11"/>
        <v>675000</v>
      </c>
      <c r="I284" s="182"/>
      <c r="J284" s="194"/>
    </row>
    <row r="285" spans="1:10" ht="18.75" customHeight="1">
      <c r="A285" s="175">
        <v>6</v>
      </c>
      <c r="B285" s="195" t="s">
        <v>202</v>
      </c>
      <c r="C285" s="196">
        <v>2007</v>
      </c>
      <c r="D285" s="191" t="s">
        <v>201</v>
      </c>
      <c r="E285" s="179">
        <v>675000</v>
      </c>
      <c r="F285" s="180"/>
      <c r="G285" s="234"/>
      <c r="H285" s="173">
        <f t="shared" si="11"/>
        <v>675000</v>
      </c>
      <c r="I285" s="182"/>
      <c r="J285" s="194" t="s">
        <v>825</v>
      </c>
    </row>
    <row r="286" spans="1:10" ht="18.75" customHeight="1">
      <c r="A286" s="297"/>
      <c r="B286" s="1560" t="s">
        <v>2519</v>
      </c>
      <c r="C286" s="1561"/>
      <c r="D286" s="1562"/>
      <c r="E286" s="199">
        <f>SUM(E280:E285)</f>
        <v>4050000</v>
      </c>
      <c r="F286" s="187"/>
      <c r="G286" s="187"/>
      <c r="H286" s="199">
        <f>G286+E286</f>
        <v>4050000</v>
      </c>
      <c r="I286" s="283"/>
      <c r="J286" s="402"/>
    </row>
    <row r="287" spans="1:10" ht="18.75" customHeight="1">
      <c r="A287" s="1573" t="s">
        <v>2314</v>
      </c>
      <c r="B287" s="1574"/>
      <c r="C287" s="1574"/>
      <c r="D287" s="1575"/>
      <c r="E287" s="271"/>
      <c r="F287" s="189"/>
      <c r="G287" s="189"/>
      <c r="H287" s="173"/>
      <c r="I287" s="190"/>
      <c r="J287" s="394"/>
    </row>
    <row r="288" spans="1:10" ht="18.75" customHeight="1">
      <c r="A288" s="175">
        <v>1</v>
      </c>
      <c r="B288" s="298" t="s">
        <v>203</v>
      </c>
      <c r="C288" s="299">
        <v>1940</v>
      </c>
      <c r="D288" s="178" t="s">
        <v>204</v>
      </c>
      <c r="E288" s="179">
        <v>675000</v>
      </c>
      <c r="F288" s="180"/>
      <c r="G288" s="234"/>
      <c r="H288" s="179">
        <f>E288+G288</f>
        <v>675000</v>
      </c>
      <c r="I288" s="182"/>
      <c r="J288" s="194"/>
    </row>
    <row r="289" spans="1:10" ht="18.75" customHeight="1">
      <c r="A289" s="175">
        <v>2</v>
      </c>
      <c r="B289" s="176" t="s">
        <v>374</v>
      </c>
      <c r="C289" s="177">
        <v>1950</v>
      </c>
      <c r="D289" s="178" t="s">
        <v>182</v>
      </c>
      <c r="E289" s="179">
        <v>675000</v>
      </c>
      <c r="F289" s="180"/>
      <c r="G289" s="234"/>
      <c r="H289" s="179">
        <f>E289+G289</f>
        <v>675000</v>
      </c>
      <c r="I289" s="182"/>
      <c r="J289" s="194"/>
    </row>
    <row r="290" spans="1:10" ht="18.75" customHeight="1">
      <c r="A290" s="175">
        <v>3</v>
      </c>
      <c r="B290" s="298" t="s">
        <v>377</v>
      </c>
      <c r="C290" s="299">
        <v>1938</v>
      </c>
      <c r="D290" s="201" t="s">
        <v>186</v>
      </c>
      <c r="E290" s="179">
        <v>675000</v>
      </c>
      <c r="F290" s="180"/>
      <c r="G290" s="234"/>
      <c r="H290" s="179">
        <f>E290+G290</f>
        <v>675000</v>
      </c>
      <c r="I290" s="182"/>
      <c r="J290" s="194"/>
    </row>
    <row r="291" spans="1:10" ht="18.75" customHeight="1">
      <c r="A291" s="175">
        <v>4</v>
      </c>
      <c r="B291" s="298" t="s">
        <v>2189</v>
      </c>
      <c r="C291" s="299">
        <v>1942</v>
      </c>
      <c r="D291" s="201" t="s">
        <v>186</v>
      </c>
      <c r="E291" s="179">
        <v>675000</v>
      </c>
      <c r="F291" s="180"/>
      <c r="G291" s="234"/>
      <c r="H291" s="179">
        <f>E291+G291</f>
        <v>675000</v>
      </c>
      <c r="I291" s="182"/>
      <c r="J291" s="194"/>
    </row>
    <row r="292" spans="1:10" ht="18.75" customHeight="1">
      <c r="A292" s="175">
        <v>5</v>
      </c>
      <c r="B292" s="298" t="s">
        <v>383</v>
      </c>
      <c r="C292" s="299">
        <v>1950</v>
      </c>
      <c r="D292" s="178" t="s">
        <v>183</v>
      </c>
      <c r="E292" s="179">
        <v>675000</v>
      </c>
      <c r="F292" s="180"/>
      <c r="G292" s="234"/>
      <c r="H292" s="179">
        <f>E292+G292</f>
        <v>675000</v>
      </c>
      <c r="I292" s="182"/>
      <c r="J292" s="194"/>
    </row>
    <row r="293" spans="1:10" ht="18.75" customHeight="1">
      <c r="A293" s="175">
        <v>6</v>
      </c>
      <c r="B293" s="192" t="s">
        <v>2703</v>
      </c>
      <c r="C293" s="238">
        <v>1929</v>
      </c>
      <c r="D293" s="201" t="s">
        <v>186</v>
      </c>
      <c r="E293" s="179">
        <v>675000</v>
      </c>
      <c r="F293" s="180"/>
      <c r="G293" s="259"/>
      <c r="H293" s="179">
        <f>SUM(E293:G293)</f>
        <v>675000</v>
      </c>
      <c r="I293" s="182"/>
      <c r="J293" s="194"/>
    </row>
    <row r="294" spans="1:10" ht="18.75" customHeight="1">
      <c r="A294" s="175">
        <v>7</v>
      </c>
      <c r="B294" s="176" t="s">
        <v>379</v>
      </c>
      <c r="C294" s="177" t="s">
        <v>380</v>
      </c>
      <c r="D294" s="178" t="s">
        <v>2795</v>
      </c>
      <c r="E294" s="179">
        <v>675000</v>
      </c>
      <c r="F294" s="180"/>
      <c r="G294" s="234"/>
      <c r="H294" s="179">
        <f aca="true" t="shared" si="12" ref="H294:H303">G294+E294</f>
        <v>675000</v>
      </c>
      <c r="I294" s="182"/>
      <c r="J294" s="194" t="s">
        <v>825</v>
      </c>
    </row>
    <row r="295" spans="1:10" ht="18.75" customHeight="1">
      <c r="A295" s="175">
        <v>8</v>
      </c>
      <c r="B295" s="176" t="s">
        <v>381</v>
      </c>
      <c r="C295" s="177">
        <v>1933</v>
      </c>
      <c r="D295" s="178" t="s">
        <v>195</v>
      </c>
      <c r="E295" s="179">
        <v>675000</v>
      </c>
      <c r="F295" s="180"/>
      <c r="G295" s="234"/>
      <c r="H295" s="179">
        <f t="shared" si="12"/>
        <v>675000</v>
      </c>
      <c r="I295" s="182"/>
      <c r="J295" s="194" t="s">
        <v>825</v>
      </c>
    </row>
    <row r="296" spans="1:10" ht="18.75" customHeight="1">
      <c r="A296" s="175">
        <v>9</v>
      </c>
      <c r="B296" s="298" t="s">
        <v>342</v>
      </c>
      <c r="C296" s="299">
        <v>1926</v>
      </c>
      <c r="D296" s="300" t="s">
        <v>376</v>
      </c>
      <c r="E296" s="179">
        <v>675000</v>
      </c>
      <c r="F296" s="180"/>
      <c r="G296" s="234"/>
      <c r="H296" s="179">
        <f t="shared" si="12"/>
        <v>675000</v>
      </c>
      <c r="I296" s="182"/>
      <c r="J296" s="194" t="s">
        <v>825</v>
      </c>
    </row>
    <row r="297" spans="1:10" ht="18.75" customHeight="1">
      <c r="A297" s="175">
        <v>10</v>
      </c>
      <c r="B297" s="298" t="s">
        <v>384</v>
      </c>
      <c r="C297" s="299">
        <v>1953</v>
      </c>
      <c r="D297" s="178" t="s">
        <v>195</v>
      </c>
      <c r="E297" s="179">
        <v>675000</v>
      </c>
      <c r="F297" s="180"/>
      <c r="G297" s="234"/>
      <c r="H297" s="179">
        <f t="shared" si="12"/>
        <v>675000</v>
      </c>
      <c r="I297" s="182"/>
      <c r="J297" s="194" t="s">
        <v>825</v>
      </c>
    </row>
    <row r="298" spans="1:10" ht="18.75" customHeight="1">
      <c r="A298" s="175">
        <v>11</v>
      </c>
      <c r="B298" s="176" t="s">
        <v>382</v>
      </c>
      <c r="C298" s="177">
        <v>1935</v>
      </c>
      <c r="D298" s="201" t="s">
        <v>186</v>
      </c>
      <c r="E298" s="179">
        <v>675000</v>
      </c>
      <c r="F298" s="180"/>
      <c r="G298" s="234"/>
      <c r="H298" s="179">
        <f t="shared" si="12"/>
        <v>675000</v>
      </c>
      <c r="I298" s="182"/>
      <c r="J298" s="194" t="s">
        <v>825</v>
      </c>
    </row>
    <row r="299" spans="1:10" ht="18.75" customHeight="1">
      <c r="A299" s="175">
        <v>12</v>
      </c>
      <c r="B299" s="298" t="s">
        <v>341</v>
      </c>
      <c r="C299" s="299">
        <v>1947</v>
      </c>
      <c r="D299" s="201" t="s">
        <v>186</v>
      </c>
      <c r="E299" s="179">
        <v>675000</v>
      </c>
      <c r="F299" s="180"/>
      <c r="G299" s="234"/>
      <c r="H299" s="179">
        <f t="shared" si="12"/>
        <v>675000</v>
      </c>
      <c r="I299" s="182"/>
      <c r="J299" s="194" t="s">
        <v>825</v>
      </c>
    </row>
    <row r="300" spans="1:10" ht="18.75" customHeight="1">
      <c r="A300" s="175">
        <v>13</v>
      </c>
      <c r="B300" s="192" t="s">
        <v>385</v>
      </c>
      <c r="C300" s="299">
        <v>1950</v>
      </c>
      <c r="D300" s="178" t="s">
        <v>185</v>
      </c>
      <c r="E300" s="179">
        <v>675000</v>
      </c>
      <c r="F300" s="180"/>
      <c r="G300" s="234"/>
      <c r="H300" s="179">
        <f t="shared" si="12"/>
        <v>675000</v>
      </c>
      <c r="I300" s="182"/>
      <c r="J300" s="194" t="s">
        <v>825</v>
      </c>
    </row>
    <row r="301" spans="1:10" ht="18.75" customHeight="1">
      <c r="A301" s="175">
        <v>14</v>
      </c>
      <c r="B301" s="195" t="s">
        <v>378</v>
      </c>
      <c r="C301" s="196">
        <v>1939</v>
      </c>
      <c r="D301" s="174" t="s">
        <v>2644</v>
      </c>
      <c r="E301" s="179">
        <v>675000</v>
      </c>
      <c r="F301" s="180"/>
      <c r="G301" s="234"/>
      <c r="H301" s="179">
        <f t="shared" si="12"/>
        <v>675000</v>
      </c>
      <c r="I301" s="182"/>
      <c r="J301" s="194" t="s">
        <v>825</v>
      </c>
    </row>
    <row r="302" spans="1:10" ht="18.75" customHeight="1">
      <c r="A302" s="175">
        <v>15</v>
      </c>
      <c r="B302" s="298" t="s">
        <v>375</v>
      </c>
      <c r="C302" s="299">
        <v>1946</v>
      </c>
      <c r="D302" s="178" t="s">
        <v>185</v>
      </c>
      <c r="E302" s="179">
        <v>675000</v>
      </c>
      <c r="F302" s="180"/>
      <c r="G302" s="234"/>
      <c r="H302" s="179">
        <f t="shared" si="12"/>
        <v>675000</v>
      </c>
      <c r="I302" s="182"/>
      <c r="J302" s="194" t="s">
        <v>825</v>
      </c>
    </row>
    <row r="303" spans="1:10" ht="18.75" customHeight="1">
      <c r="A303" s="175">
        <v>16</v>
      </c>
      <c r="B303" s="298" t="s">
        <v>2031</v>
      </c>
      <c r="C303" s="299">
        <v>1946</v>
      </c>
      <c r="D303" s="201" t="s">
        <v>187</v>
      </c>
      <c r="E303" s="179">
        <v>675000</v>
      </c>
      <c r="F303" s="180"/>
      <c r="G303" s="234"/>
      <c r="H303" s="179">
        <f t="shared" si="12"/>
        <v>675000</v>
      </c>
      <c r="I303" s="182"/>
      <c r="J303" s="194" t="s">
        <v>825</v>
      </c>
    </row>
    <row r="304" spans="1:10" ht="18.75" customHeight="1">
      <c r="A304" s="301"/>
      <c r="B304" s="1570" t="s">
        <v>2519</v>
      </c>
      <c r="C304" s="1571"/>
      <c r="D304" s="1572"/>
      <c r="E304" s="199">
        <f>SUM(E288:E303)</f>
        <v>10800000</v>
      </c>
      <c r="F304" s="302"/>
      <c r="G304" s="413"/>
      <c r="H304" s="271">
        <f>SUM(H288:H303)</f>
        <v>10800000</v>
      </c>
      <c r="I304" s="303"/>
      <c r="J304" s="194"/>
    </row>
    <row r="305" spans="1:10" ht="18.75" customHeight="1">
      <c r="A305" s="79"/>
      <c r="B305" s="1488" t="s">
        <v>608</v>
      </c>
      <c r="C305" s="1489"/>
      <c r="D305" s="1489"/>
      <c r="E305" s="1490"/>
      <c r="F305" s="82"/>
      <c r="G305" s="82"/>
      <c r="H305" s="81"/>
      <c r="I305" s="83"/>
      <c r="J305" s="84"/>
    </row>
    <row r="306" spans="1:10" ht="18.75" customHeight="1">
      <c r="A306" s="79">
        <v>1</v>
      </c>
      <c r="B306" s="975" t="s">
        <v>863</v>
      </c>
      <c r="C306" s="976">
        <v>1985</v>
      </c>
      <c r="D306" s="976" t="s">
        <v>1762</v>
      </c>
      <c r="E306" s="971">
        <v>405000</v>
      </c>
      <c r="F306" s="976"/>
      <c r="G306" s="977">
        <v>810000</v>
      </c>
      <c r="H306" s="977">
        <f>G306+E306</f>
        <v>1215000</v>
      </c>
      <c r="I306" s="83"/>
      <c r="J306" s="87" t="s">
        <v>347</v>
      </c>
    </row>
    <row r="307" spans="1:10" ht="18.75" customHeight="1">
      <c r="A307" s="79"/>
      <c r="B307" s="975"/>
      <c r="C307" s="976"/>
      <c r="D307" s="976"/>
      <c r="E307" s="971">
        <v>0</v>
      </c>
      <c r="F307" s="976"/>
      <c r="G307" s="977">
        <v>0</v>
      </c>
      <c r="H307" s="977">
        <v>0</v>
      </c>
      <c r="I307" s="83"/>
      <c r="J307" s="87"/>
    </row>
    <row r="308" spans="1:10" ht="18.75" customHeight="1">
      <c r="A308" s="1487" t="s">
        <v>1093</v>
      </c>
      <c r="B308" s="1487"/>
      <c r="C308" s="1487"/>
      <c r="D308" s="1487"/>
      <c r="E308" s="81">
        <f>SUM(E306)</f>
        <v>405000</v>
      </c>
      <c r="F308" s="78"/>
      <c r="G308" s="81">
        <f>SUM(G306:G307)</f>
        <v>810000</v>
      </c>
      <c r="H308" s="81">
        <f>SUM(E308:G308)</f>
        <v>1215000</v>
      </c>
      <c r="I308" s="83"/>
      <c r="J308" s="88"/>
    </row>
    <row r="309" spans="1:10" ht="18.75" customHeight="1">
      <c r="A309" s="1573" t="s">
        <v>386</v>
      </c>
      <c r="B309" s="1574"/>
      <c r="C309" s="1574"/>
      <c r="D309" s="1575"/>
      <c r="E309" s="271"/>
      <c r="F309" s="189"/>
      <c r="G309" s="189"/>
      <c r="H309" s="199"/>
      <c r="I309" s="304"/>
      <c r="J309" s="403"/>
    </row>
    <row r="310" spans="1:10" ht="18.75" customHeight="1">
      <c r="A310" s="183">
        <v>1</v>
      </c>
      <c r="B310" s="287" t="s">
        <v>1038</v>
      </c>
      <c r="C310" s="239">
        <v>1953</v>
      </c>
      <c r="D310" s="288" t="s">
        <v>2651</v>
      </c>
      <c r="E310" s="305">
        <v>270000</v>
      </c>
      <c r="F310" s="181"/>
      <c r="G310" s="181"/>
      <c r="H310" s="173">
        <f aca="true" t="shared" si="13" ref="H310:H358">E310+G310</f>
        <v>270000</v>
      </c>
      <c r="I310" s="182"/>
      <c r="J310" s="194"/>
    </row>
    <row r="311" spans="1:10" ht="18.75" customHeight="1">
      <c r="A311" s="183">
        <v>2</v>
      </c>
      <c r="B311" s="287" t="s">
        <v>437</v>
      </c>
      <c r="C311" s="239">
        <v>1980</v>
      </c>
      <c r="D311" s="288" t="s">
        <v>2651</v>
      </c>
      <c r="E311" s="305">
        <v>270000</v>
      </c>
      <c r="F311" s="181"/>
      <c r="G311" s="181"/>
      <c r="H311" s="173">
        <f t="shared" si="13"/>
        <v>270000</v>
      </c>
      <c r="I311" s="182"/>
      <c r="J311" s="194"/>
    </row>
    <row r="312" spans="1:10" ht="18.75" customHeight="1">
      <c r="A312" s="183">
        <v>3</v>
      </c>
      <c r="B312" s="287" t="s">
        <v>394</v>
      </c>
      <c r="C312" s="239">
        <v>1953</v>
      </c>
      <c r="D312" s="288" t="s">
        <v>194</v>
      </c>
      <c r="E312" s="305">
        <v>270000</v>
      </c>
      <c r="F312" s="181"/>
      <c r="G312" s="181"/>
      <c r="H312" s="173">
        <f t="shared" si="13"/>
        <v>270000</v>
      </c>
      <c r="I312" s="182"/>
      <c r="J312" s="194"/>
    </row>
    <row r="313" spans="1:10" ht="18.75" customHeight="1">
      <c r="A313" s="183">
        <v>4</v>
      </c>
      <c r="B313" s="287" t="s">
        <v>395</v>
      </c>
      <c r="C313" s="239">
        <v>1963</v>
      </c>
      <c r="D313" s="288" t="s">
        <v>194</v>
      </c>
      <c r="E313" s="305">
        <v>270000</v>
      </c>
      <c r="F313" s="181"/>
      <c r="G313" s="181"/>
      <c r="H313" s="173">
        <f t="shared" si="13"/>
        <v>270000</v>
      </c>
      <c r="I313" s="182"/>
      <c r="J313" s="194"/>
    </row>
    <row r="314" spans="1:10" ht="18.75" customHeight="1">
      <c r="A314" s="183">
        <v>5</v>
      </c>
      <c r="B314" s="287" t="s">
        <v>1685</v>
      </c>
      <c r="C314" s="306">
        <v>1960</v>
      </c>
      <c r="D314" s="288" t="s">
        <v>194</v>
      </c>
      <c r="E314" s="305">
        <v>270000</v>
      </c>
      <c r="F314" s="181"/>
      <c r="G314" s="181"/>
      <c r="H314" s="173">
        <f t="shared" si="13"/>
        <v>270000</v>
      </c>
      <c r="I314" s="182"/>
      <c r="J314" s="194"/>
    </row>
    <row r="315" spans="1:10" ht="18.75" customHeight="1">
      <c r="A315" s="183">
        <v>6</v>
      </c>
      <c r="B315" s="287" t="s">
        <v>387</v>
      </c>
      <c r="C315" s="239">
        <v>1966</v>
      </c>
      <c r="D315" s="178" t="s">
        <v>195</v>
      </c>
      <c r="E315" s="305">
        <v>270000</v>
      </c>
      <c r="F315" s="181"/>
      <c r="G315" s="181"/>
      <c r="H315" s="173">
        <f t="shared" si="13"/>
        <v>270000</v>
      </c>
      <c r="I315" s="182"/>
      <c r="J315" s="194"/>
    </row>
    <row r="316" spans="1:10" ht="18.75" customHeight="1">
      <c r="A316" s="183">
        <v>7</v>
      </c>
      <c r="B316" s="287" t="s">
        <v>387</v>
      </c>
      <c r="C316" s="239">
        <v>1966</v>
      </c>
      <c r="D316" s="178" t="s">
        <v>195</v>
      </c>
      <c r="E316" s="305">
        <v>270000</v>
      </c>
      <c r="F316" s="181"/>
      <c r="G316" s="181"/>
      <c r="H316" s="173">
        <f t="shared" si="13"/>
        <v>270000</v>
      </c>
      <c r="I316" s="182"/>
      <c r="J316" s="194"/>
    </row>
    <row r="317" spans="1:10" ht="18.75" customHeight="1">
      <c r="A317" s="183">
        <v>8</v>
      </c>
      <c r="B317" s="287" t="s">
        <v>397</v>
      </c>
      <c r="C317" s="239">
        <v>1968</v>
      </c>
      <c r="D317" s="178" t="s">
        <v>195</v>
      </c>
      <c r="E317" s="305">
        <v>270000</v>
      </c>
      <c r="F317" s="181"/>
      <c r="G317" s="181"/>
      <c r="H317" s="173">
        <f t="shared" si="13"/>
        <v>270000</v>
      </c>
      <c r="I317" s="182"/>
      <c r="J317" s="194"/>
    </row>
    <row r="318" spans="1:10" ht="18.75" customHeight="1">
      <c r="A318" s="183">
        <v>9</v>
      </c>
      <c r="B318" s="254" t="s">
        <v>450</v>
      </c>
      <c r="C318" s="237">
        <v>1962</v>
      </c>
      <c r="D318" s="178" t="s">
        <v>195</v>
      </c>
      <c r="E318" s="305">
        <v>270000</v>
      </c>
      <c r="F318" s="181"/>
      <c r="G318" s="181"/>
      <c r="H318" s="173">
        <f t="shared" si="13"/>
        <v>270000</v>
      </c>
      <c r="I318" s="182"/>
      <c r="J318" s="194"/>
    </row>
    <row r="319" spans="1:10" ht="18.75" customHeight="1">
      <c r="A319" s="183">
        <v>10</v>
      </c>
      <c r="B319" s="426" t="s">
        <v>2406</v>
      </c>
      <c r="C319" s="239">
        <v>1966</v>
      </c>
      <c r="D319" s="288" t="s">
        <v>205</v>
      </c>
      <c r="E319" s="305">
        <v>270000</v>
      </c>
      <c r="F319" s="181"/>
      <c r="G319" s="181"/>
      <c r="H319" s="173">
        <f t="shared" si="13"/>
        <v>270000</v>
      </c>
      <c r="I319" s="182"/>
      <c r="J319" s="194"/>
    </row>
    <row r="320" spans="1:10" ht="18.75" customHeight="1">
      <c r="A320" s="183">
        <v>11</v>
      </c>
      <c r="B320" s="287" t="s">
        <v>391</v>
      </c>
      <c r="C320" s="239">
        <v>1941</v>
      </c>
      <c r="D320" s="288" t="s">
        <v>191</v>
      </c>
      <c r="E320" s="305">
        <v>270000</v>
      </c>
      <c r="F320" s="181"/>
      <c r="G320" s="181"/>
      <c r="H320" s="173">
        <f t="shared" si="13"/>
        <v>270000</v>
      </c>
      <c r="I320" s="182"/>
      <c r="J320" s="194"/>
    </row>
    <row r="321" spans="1:10" ht="18.75" customHeight="1">
      <c r="A321" s="183">
        <v>12</v>
      </c>
      <c r="B321" s="287" t="s">
        <v>429</v>
      </c>
      <c r="C321" s="239">
        <v>1986</v>
      </c>
      <c r="D321" s="288" t="s">
        <v>191</v>
      </c>
      <c r="E321" s="305">
        <v>270000</v>
      </c>
      <c r="F321" s="181"/>
      <c r="G321" s="181"/>
      <c r="H321" s="173">
        <f t="shared" si="13"/>
        <v>270000</v>
      </c>
      <c r="I321" s="182"/>
      <c r="J321" s="194"/>
    </row>
    <row r="322" spans="1:10" ht="18.75" customHeight="1">
      <c r="A322" s="183">
        <v>13</v>
      </c>
      <c r="B322" s="287" t="s">
        <v>241</v>
      </c>
      <c r="C322" s="239">
        <v>1972</v>
      </c>
      <c r="D322" s="178" t="s">
        <v>183</v>
      </c>
      <c r="E322" s="305">
        <v>270000</v>
      </c>
      <c r="F322" s="181"/>
      <c r="G322" s="181"/>
      <c r="H322" s="173">
        <f t="shared" si="13"/>
        <v>270000</v>
      </c>
      <c r="I322" s="182"/>
      <c r="J322" s="194"/>
    </row>
    <row r="323" spans="1:10" ht="18.75" customHeight="1">
      <c r="A323" s="183">
        <v>14</v>
      </c>
      <c r="B323" s="287" t="s">
        <v>436</v>
      </c>
      <c r="C323" s="239">
        <v>1980</v>
      </c>
      <c r="D323" s="178" t="s">
        <v>183</v>
      </c>
      <c r="E323" s="305">
        <v>270000</v>
      </c>
      <c r="F323" s="181"/>
      <c r="G323" s="181"/>
      <c r="H323" s="173">
        <f t="shared" si="13"/>
        <v>270000</v>
      </c>
      <c r="I323" s="182"/>
      <c r="J323" s="194"/>
    </row>
    <row r="324" spans="1:10" ht="18.75" customHeight="1">
      <c r="A324" s="183">
        <v>15</v>
      </c>
      <c r="B324" s="287" t="s">
        <v>431</v>
      </c>
      <c r="C324" s="239">
        <v>1975</v>
      </c>
      <c r="D324" s="178" t="s">
        <v>185</v>
      </c>
      <c r="E324" s="305">
        <v>270000</v>
      </c>
      <c r="F324" s="181"/>
      <c r="G324" s="181"/>
      <c r="H324" s="173">
        <f t="shared" si="13"/>
        <v>270000</v>
      </c>
      <c r="I324" s="182"/>
      <c r="J324" s="194"/>
    </row>
    <row r="325" spans="1:10" ht="18.75" customHeight="1">
      <c r="A325" s="183">
        <v>16</v>
      </c>
      <c r="B325" s="308" t="s">
        <v>1686</v>
      </c>
      <c r="C325" s="309">
        <v>1978</v>
      </c>
      <c r="D325" s="310" t="s">
        <v>185</v>
      </c>
      <c r="E325" s="305">
        <v>270000</v>
      </c>
      <c r="F325" s="181"/>
      <c r="G325" s="181"/>
      <c r="H325" s="173">
        <f t="shared" si="13"/>
        <v>270000</v>
      </c>
      <c r="I325" s="182"/>
      <c r="J325" s="194"/>
    </row>
    <row r="326" spans="1:10" ht="18.75" customHeight="1">
      <c r="A326" s="183">
        <v>17</v>
      </c>
      <c r="B326" s="254" t="s">
        <v>1687</v>
      </c>
      <c r="C326" s="237">
        <v>1972</v>
      </c>
      <c r="D326" s="178" t="s">
        <v>185</v>
      </c>
      <c r="E326" s="305">
        <v>270000</v>
      </c>
      <c r="F326" s="181"/>
      <c r="G326" s="181"/>
      <c r="H326" s="173">
        <f t="shared" si="13"/>
        <v>270000</v>
      </c>
      <c r="I326" s="182"/>
      <c r="J326" s="194"/>
    </row>
    <row r="327" spans="1:10" ht="18.75" customHeight="1">
      <c r="A327" s="183">
        <v>18</v>
      </c>
      <c r="B327" s="287" t="s">
        <v>388</v>
      </c>
      <c r="C327" s="239">
        <v>1964</v>
      </c>
      <c r="D327" s="201" t="s">
        <v>186</v>
      </c>
      <c r="E327" s="305">
        <v>270000</v>
      </c>
      <c r="F327" s="181"/>
      <c r="G327" s="181"/>
      <c r="H327" s="173">
        <f t="shared" si="13"/>
        <v>270000</v>
      </c>
      <c r="I327" s="182"/>
      <c r="J327" s="194"/>
    </row>
    <row r="328" spans="1:10" ht="18.75" customHeight="1">
      <c r="A328" s="183">
        <v>19</v>
      </c>
      <c r="B328" s="287" t="s">
        <v>393</v>
      </c>
      <c r="C328" s="239">
        <v>1959</v>
      </c>
      <c r="D328" s="201" t="s">
        <v>186</v>
      </c>
      <c r="E328" s="305">
        <v>270000</v>
      </c>
      <c r="F328" s="181"/>
      <c r="G328" s="181"/>
      <c r="H328" s="173">
        <f t="shared" si="13"/>
        <v>270000</v>
      </c>
      <c r="I328" s="182"/>
      <c r="J328" s="194"/>
    </row>
    <row r="329" spans="1:10" ht="18.75" customHeight="1">
      <c r="A329" s="183">
        <v>20</v>
      </c>
      <c r="B329" s="287" t="s">
        <v>423</v>
      </c>
      <c r="C329" s="239">
        <v>1962</v>
      </c>
      <c r="D329" s="201" t="s">
        <v>186</v>
      </c>
      <c r="E329" s="305">
        <v>270000</v>
      </c>
      <c r="F329" s="181"/>
      <c r="G329" s="181"/>
      <c r="H329" s="173">
        <f t="shared" si="13"/>
        <v>270000</v>
      </c>
      <c r="I329" s="182"/>
      <c r="J329" s="194"/>
    </row>
    <row r="330" spans="1:10" ht="18.75" customHeight="1">
      <c r="A330" s="183">
        <v>21</v>
      </c>
      <c r="B330" s="287" t="s">
        <v>428</v>
      </c>
      <c r="C330" s="239">
        <v>1970</v>
      </c>
      <c r="D330" s="201" t="s">
        <v>186</v>
      </c>
      <c r="E330" s="305">
        <v>270000</v>
      </c>
      <c r="F330" s="181"/>
      <c r="G330" s="181"/>
      <c r="H330" s="173">
        <f t="shared" si="13"/>
        <v>270000</v>
      </c>
      <c r="I330" s="182"/>
      <c r="J330" s="194"/>
    </row>
    <row r="331" spans="1:10" ht="18.75" customHeight="1">
      <c r="A331" s="183">
        <v>22</v>
      </c>
      <c r="B331" s="287" t="s">
        <v>432</v>
      </c>
      <c r="C331" s="239">
        <v>1933</v>
      </c>
      <c r="D331" s="201" t="s">
        <v>186</v>
      </c>
      <c r="E331" s="305">
        <v>270000</v>
      </c>
      <c r="F331" s="181"/>
      <c r="G331" s="181"/>
      <c r="H331" s="173">
        <f t="shared" si="13"/>
        <v>270000</v>
      </c>
      <c r="I331" s="182"/>
      <c r="J331" s="194"/>
    </row>
    <row r="332" spans="1:10" ht="18.75" customHeight="1">
      <c r="A332" s="183">
        <v>23</v>
      </c>
      <c r="B332" s="287" t="s">
        <v>435</v>
      </c>
      <c r="C332" s="239">
        <v>1975</v>
      </c>
      <c r="D332" s="201" t="s">
        <v>186</v>
      </c>
      <c r="E332" s="305">
        <v>270000</v>
      </c>
      <c r="F332" s="181"/>
      <c r="G332" s="181"/>
      <c r="H332" s="173">
        <f t="shared" si="13"/>
        <v>270000</v>
      </c>
      <c r="I332" s="182"/>
      <c r="J332" s="194"/>
    </row>
    <row r="333" spans="1:10" ht="18.75" customHeight="1">
      <c r="A333" s="183">
        <v>24</v>
      </c>
      <c r="B333" s="287" t="s">
        <v>2407</v>
      </c>
      <c r="C333" s="239">
        <v>1930</v>
      </c>
      <c r="D333" s="201" t="s">
        <v>186</v>
      </c>
      <c r="E333" s="305">
        <v>270000</v>
      </c>
      <c r="F333" s="181"/>
      <c r="G333" s="181"/>
      <c r="H333" s="173">
        <f t="shared" si="13"/>
        <v>270000</v>
      </c>
      <c r="I333" s="182"/>
      <c r="J333" s="194"/>
    </row>
    <row r="334" spans="1:10" ht="18.75" customHeight="1">
      <c r="A334" s="183">
        <v>25</v>
      </c>
      <c r="B334" s="287" t="s">
        <v>439</v>
      </c>
      <c r="C334" s="237">
        <v>1963</v>
      </c>
      <c r="D334" s="201" t="s">
        <v>186</v>
      </c>
      <c r="E334" s="305">
        <v>270000</v>
      </c>
      <c r="F334" s="181"/>
      <c r="G334" s="181"/>
      <c r="H334" s="173">
        <f t="shared" si="13"/>
        <v>270000</v>
      </c>
      <c r="I334" s="182"/>
      <c r="J334" s="194"/>
    </row>
    <row r="335" spans="1:10" ht="18.75" customHeight="1">
      <c r="A335" s="183">
        <v>26</v>
      </c>
      <c r="B335" s="254" t="s">
        <v>443</v>
      </c>
      <c r="C335" s="237">
        <v>1955</v>
      </c>
      <c r="D335" s="201" t="s">
        <v>186</v>
      </c>
      <c r="E335" s="305">
        <v>270000</v>
      </c>
      <c r="F335" s="181"/>
      <c r="G335" s="181"/>
      <c r="H335" s="173">
        <f t="shared" si="13"/>
        <v>270000</v>
      </c>
      <c r="I335" s="182"/>
      <c r="J335" s="194"/>
    </row>
    <row r="336" spans="1:10" ht="18.75" customHeight="1">
      <c r="A336" s="183">
        <v>27</v>
      </c>
      <c r="B336" s="254" t="s">
        <v>448</v>
      </c>
      <c r="C336" s="237">
        <v>1933</v>
      </c>
      <c r="D336" s="201" t="s">
        <v>186</v>
      </c>
      <c r="E336" s="305">
        <v>270000</v>
      </c>
      <c r="F336" s="181"/>
      <c r="G336" s="181"/>
      <c r="H336" s="173">
        <f t="shared" si="13"/>
        <v>270000</v>
      </c>
      <c r="I336" s="182"/>
      <c r="J336" s="194"/>
    </row>
    <row r="337" spans="1:10" ht="18.75" customHeight="1">
      <c r="A337" s="183">
        <v>28</v>
      </c>
      <c r="B337" s="254" t="s">
        <v>449</v>
      </c>
      <c r="C337" s="237">
        <v>1952</v>
      </c>
      <c r="D337" s="201" t="s">
        <v>186</v>
      </c>
      <c r="E337" s="305">
        <v>270000</v>
      </c>
      <c r="F337" s="181"/>
      <c r="G337" s="181"/>
      <c r="H337" s="173">
        <f t="shared" si="13"/>
        <v>270000</v>
      </c>
      <c r="I337" s="182"/>
      <c r="J337" s="194"/>
    </row>
    <row r="338" spans="1:10" ht="18.75" customHeight="1">
      <c r="A338" s="183">
        <v>29</v>
      </c>
      <c r="B338" s="287" t="s">
        <v>422</v>
      </c>
      <c r="C338" s="239">
        <v>1991</v>
      </c>
      <c r="D338" s="174" t="s">
        <v>2719</v>
      </c>
      <c r="E338" s="305">
        <v>270000</v>
      </c>
      <c r="F338" s="181"/>
      <c r="G338" s="181"/>
      <c r="H338" s="173">
        <f t="shared" si="13"/>
        <v>270000</v>
      </c>
      <c r="I338" s="182"/>
      <c r="J338" s="194"/>
    </row>
    <row r="339" spans="1:10" ht="18.75" customHeight="1">
      <c r="A339" s="183">
        <v>30</v>
      </c>
      <c r="B339" s="287" t="s">
        <v>424</v>
      </c>
      <c r="C339" s="239">
        <v>1977</v>
      </c>
      <c r="D339" s="174" t="s">
        <v>2719</v>
      </c>
      <c r="E339" s="305">
        <v>270000</v>
      </c>
      <c r="F339" s="181"/>
      <c r="G339" s="181"/>
      <c r="H339" s="173">
        <f t="shared" si="13"/>
        <v>270000</v>
      </c>
      <c r="I339" s="182"/>
      <c r="J339" s="194"/>
    </row>
    <row r="340" spans="1:10" ht="18.75" customHeight="1">
      <c r="A340" s="183">
        <v>31</v>
      </c>
      <c r="B340" s="287" t="s">
        <v>457</v>
      </c>
      <c r="C340" s="239">
        <v>1991</v>
      </c>
      <c r="D340" s="174" t="s">
        <v>2719</v>
      </c>
      <c r="E340" s="305">
        <v>270000</v>
      </c>
      <c r="F340" s="181"/>
      <c r="G340" s="181"/>
      <c r="H340" s="173">
        <f t="shared" si="13"/>
        <v>270000</v>
      </c>
      <c r="I340" s="182"/>
      <c r="J340" s="194"/>
    </row>
    <row r="341" spans="1:10" ht="18.75" customHeight="1">
      <c r="A341" s="183">
        <v>32</v>
      </c>
      <c r="B341" s="311" t="s">
        <v>438</v>
      </c>
      <c r="C341" s="250">
        <v>1936</v>
      </c>
      <c r="D341" s="174" t="s">
        <v>2719</v>
      </c>
      <c r="E341" s="305">
        <v>270000</v>
      </c>
      <c r="F341" s="181"/>
      <c r="G341" s="181"/>
      <c r="H341" s="173">
        <f t="shared" si="13"/>
        <v>270000</v>
      </c>
      <c r="I341" s="182"/>
      <c r="J341" s="194"/>
    </row>
    <row r="342" spans="1:10" ht="18.75" customHeight="1">
      <c r="A342" s="183">
        <v>33</v>
      </c>
      <c r="B342" s="291" t="s">
        <v>441</v>
      </c>
      <c r="C342" s="237">
        <v>1931</v>
      </c>
      <c r="D342" s="174" t="s">
        <v>2719</v>
      </c>
      <c r="E342" s="305">
        <v>270000</v>
      </c>
      <c r="F342" s="181"/>
      <c r="G342" s="181"/>
      <c r="H342" s="173">
        <f t="shared" si="13"/>
        <v>270000</v>
      </c>
      <c r="I342" s="182"/>
      <c r="J342" s="194"/>
    </row>
    <row r="343" spans="1:10" ht="18.75" customHeight="1">
      <c r="A343" s="183">
        <v>34</v>
      </c>
      <c r="B343" s="272" t="s">
        <v>447</v>
      </c>
      <c r="C343" s="239">
        <v>1991</v>
      </c>
      <c r="D343" s="174" t="s">
        <v>2832</v>
      </c>
      <c r="E343" s="305">
        <v>270000</v>
      </c>
      <c r="F343" s="181"/>
      <c r="G343" s="181"/>
      <c r="H343" s="173">
        <f t="shared" si="13"/>
        <v>270000</v>
      </c>
      <c r="I343" s="182"/>
      <c r="J343" s="194"/>
    </row>
    <row r="344" spans="1:10" ht="18.75" customHeight="1">
      <c r="A344" s="183">
        <v>35</v>
      </c>
      <c r="B344" s="287" t="s">
        <v>2649</v>
      </c>
      <c r="C344" s="239">
        <v>1956</v>
      </c>
      <c r="D344" s="312" t="s">
        <v>184</v>
      </c>
      <c r="E344" s="305">
        <v>270000</v>
      </c>
      <c r="F344" s="181"/>
      <c r="G344" s="181"/>
      <c r="H344" s="173">
        <f t="shared" si="13"/>
        <v>270000</v>
      </c>
      <c r="I344" s="182"/>
      <c r="J344" s="194"/>
    </row>
    <row r="345" spans="1:10" ht="18.75" customHeight="1">
      <c r="A345" s="183">
        <v>36</v>
      </c>
      <c r="B345" s="287" t="s">
        <v>430</v>
      </c>
      <c r="C345" s="239">
        <v>1946</v>
      </c>
      <c r="D345" s="312" t="s">
        <v>184</v>
      </c>
      <c r="E345" s="305">
        <v>270000</v>
      </c>
      <c r="F345" s="181"/>
      <c r="G345" s="181"/>
      <c r="H345" s="173">
        <f t="shared" si="13"/>
        <v>270000</v>
      </c>
      <c r="I345" s="182"/>
      <c r="J345" s="194"/>
    </row>
    <row r="346" spans="1:10" ht="18.75" customHeight="1">
      <c r="A346" s="183">
        <v>37</v>
      </c>
      <c r="B346" s="195" t="s">
        <v>2783</v>
      </c>
      <c r="C346" s="237">
        <v>1956</v>
      </c>
      <c r="D346" s="174" t="s">
        <v>206</v>
      </c>
      <c r="E346" s="305">
        <v>270000</v>
      </c>
      <c r="F346" s="181"/>
      <c r="G346" s="181"/>
      <c r="H346" s="173">
        <f t="shared" si="13"/>
        <v>270000</v>
      </c>
      <c r="I346" s="182"/>
      <c r="J346" s="194"/>
    </row>
    <row r="347" spans="1:10" ht="18.75" customHeight="1">
      <c r="A347" s="183">
        <v>38</v>
      </c>
      <c r="B347" s="287" t="s">
        <v>390</v>
      </c>
      <c r="C347" s="239">
        <v>1951</v>
      </c>
      <c r="D347" s="288" t="s">
        <v>200</v>
      </c>
      <c r="E347" s="305">
        <v>270000</v>
      </c>
      <c r="F347" s="181"/>
      <c r="G347" s="181"/>
      <c r="H347" s="173">
        <f t="shared" si="13"/>
        <v>270000</v>
      </c>
      <c r="I347" s="182"/>
      <c r="J347" s="194"/>
    </row>
    <row r="348" spans="1:10" ht="18.75" customHeight="1">
      <c r="A348" s="183">
        <v>39</v>
      </c>
      <c r="B348" s="287" t="s">
        <v>398</v>
      </c>
      <c r="C348" s="239">
        <v>1964</v>
      </c>
      <c r="D348" s="288" t="s">
        <v>200</v>
      </c>
      <c r="E348" s="305">
        <v>270000</v>
      </c>
      <c r="F348" s="181"/>
      <c r="G348" s="181"/>
      <c r="H348" s="173">
        <f t="shared" si="13"/>
        <v>270000</v>
      </c>
      <c r="I348" s="182"/>
      <c r="J348" s="194"/>
    </row>
    <row r="349" spans="1:10" ht="18.75" customHeight="1">
      <c r="A349" s="183">
        <v>40</v>
      </c>
      <c r="B349" s="287" t="s">
        <v>440</v>
      </c>
      <c r="C349" s="237">
        <v>1938</v>
      </c>
      <c r="D349" s="288" t="s">
        <v>200</v>
      </c>
      <c r="E349" s="305">
        <v>270000</v>
      </c>
      <c r="F349" s="181"/>
      <c r="G349" s="181"/>
      <c r="H349" s="173">
        <f t="shared" si="13"/>
        <v>270000</v>
      </c>
      <c r="I349" s="182"/>
      <c r="J349" s="194"/>
    </row>
    <row r="350" spans="1:10" ht="18.75" customHeight="1">
      <c r="A350" s="183">
        <v>41</v>
      </c>
      <c r="B350" s="254" t="s">
        <v>442</v>
      </c>
      <c r="C350" s="237">
        <v>1981</v>
      </c>
      <c r="D350" s="288" t="s">
        <v>200</v>
      </c>
      <c r="E350" s="305">
        <v>270000</v>
      </c>
      <c r="F350" s="181"/>
      <c r="G350" s="181"/>
      <c r="H350" s="173">
        <f t="shared" si="13"/>
        <v>270000</v>
      </c>
      <c r="I350" s="182"/>
      <c r="J350" s="194"/>
    </row>
    <row r="351" spans="1:10" s="153" customFormat="1" ht="18.75" customHeight="1">
      <c r="A351" s="183">
        <v>42</v>
      </c>
      <c r="B351" s="146" t="s">
        <v>1688</v>
      </c>
      <c r="C351" s="147">
        <v>1960</v>
      </c>
      <c r="D351" s="148" t="s">
        <v>2645</v>
      </c>
      <c r="E351" s="149">
        <v>270000</v>
      </c>
      <c r="F351" s="150"/>
      <c r="G351" s="150"/>
      <c r="H351" s="151">
        <f t="shared" si="13"/>
        <v>270000</v>
      </c>
      <c r="I351" s="152"/>
      <c r="J351" s="404"/>
    </row>
    <row r="352" spans="1:10" s="153" customFormat="1" ht="18.75" customHeight="1">
      <c r="A352" s="183">
        <v>43</v>
      </c>
      <c r="B352" s="146" t="s">
        <v>1689</v>
      </c>
      <c r="C352" s="147">
        <v>1980</v>
      </c>
      <c r="D352" s="148" t="s">
        <v>2645</v>
      </c>
      <c r="E352" s="149">
        <v>270000</v>
      </c>
      <c r="F352" s="150"/>
      <c r="G352" s="150"/>
      <c r="H352" s="151">
        <f t="shared" si="13"/>
        <v>270000</v>
      </c>
      <c r="I352" s="152"/>
      <c r="J352" s="404"/>
    </row>
    <row r="353" spans="1:10" ht="18.75" customHeight="1">
      <c r="A353" s="183">
        <v>44</v>
      </c>
      <c r="B353" s="287" t="s">
        <v>434</v>
      </c>
      <c r="C353" s="239">
        <v>1946</v>
      </c>
      <c r="D353" s="174" t="s">
        <v>2645</v>
      </c>
      <c r="E353" s="305">
        <v>270000</v>
      </c>
      <c r="F353" s="181"/>
      <c r="G353" s="181"/>
      <c r="H353" s="173">
        <f t="shared" si="13"/>
        <v>270000</v>
      </c>
      <c r="I353" s="182"/>
      <c r="J353" s="194"/>
    </row>
    <row r="354" spans="1:10" ht="18.75" customHeight="1">
      <c r="A354" s="183">
        <v>45</v>
      </c>
      <c r="B354" s="287" t="s">
        <v>396</v>
      </c>
      <c r="C354" s="239">
        <v>1958</v>
      </c>
      <c r="D354" s="288" t="s">
        <v>2626</v>
      </c>
      <c r="E354" s="305">
        <v>270000</v>
      </c>
      <c r="F354" s="181"/>
      <c r="G354" s="181"/>
      <c r="H354" s="173">
        <f t="shared" si="13"/>
        <v>270000</v>
      </c>
      <c r="I354" s="182"/>
      <c r="J354" s="194"/>
    </row>
    <row r="355" spans="1:10" ht="18.75" customHeight="1">
      <c r="A355" s="183">
        <v>46</v>
      </c>
      <c r="B355" s="287" t="s">
        <v>396</v>
      </c>
      <c r="C355" s="239">
        <v>1958</v>
      </c>
      <c r="D355" s="288" t="s">
        <v>2626</v>
      </c>
      <c r="E355" s="305">
        <v>270000</v>
      </c>
      <c r="F355" s="181"/>
      <c r="G355" s="181"/>
      <c r="H355" s="173">
        <f t="shared" si="13"/>
        <v>270000</v>
      </c>
      <c r="I355" s="182"/>
      <c r="J355" s="194"/>
    </row>
    <row r="356" spans="1:10" ht="18.75" customHeight="1">
      <c r="A356" s="183">
        <v>47</v>
      </c>
      <c r="B356" s="287" t="s">
        <v>433</v>
      </c>
      <c r="C356" s="239">
        <v>1939</v>
      </c>
      <c r="D356" s="288" t="s">
        <v>2626</v>
      </c>
      <c r="E356" s="305">
        <v>270000</v>
      </c>
      <c r="F356" s="181"/>
      <c r="G356" s="181"/>
      <c r="H356" s="173">
        <f t="shared" si="13"/>
        <v>270000</v>
      </c>
      <c r="I356" s="182"/>
      <c r="J356" s="194"/>
    </row>
    <row r="357" spans="1:10" ht="18.75" customHeight="1">
      <c r="A357" s="183">
        <v>48</v>
      </c>
      <c r="B357" s="287" t="s">
        <v>392</v>
      </c>
      <c r="C357" s="239">
        <v>1954</v>
      </c>
      <c r="D357" s="288" t="s">
        <v>451</v>
      </c>
      <c r="E357" s="305">
        <v>270000</v>
      </c>
      <c r="F357" s="181"/>
      <c r="G357" s="181"/>
      <c r="H357" s="173">
        <f t="shared" si="13"/>
        <v>270000</v>
      </c>
      <c r="I357" s="182"/>
      <c r="J357" s="194"/>
    </row>
    <row r="358" spans="1:10" ht="18.75" customHeight="1">
      <c r="A358" s="183">
        <v>49</v>
      </c>
      <c r="B358" s="287" t="s">
        <v>792</v>
      </c>
      <c r="C358" s="239">
        <v>1954</v>
      </c>
      <c r="D358" s="288" t="s">
        <v>451</v>
      </c>
      <c r="E358" s="305">
        <v>270000</v>
      </c>
      <c r="F358" s="181"/>
      <c r="G358" s="307"/>
      <c r="H358" s="173">
        <f t="shared" si="13"/>
        <v>270000</v>
      </c>
      <c r="I358" s="182"/>
      <c r="J358" s="194"/>
    </row>
    <row r="359" spans="1:10" ht="18.75" customHeight="1">
      <c r="A359" s="183">
        <v>50</v>
      </c>
      <c r="B359" s="313" t="s">
        <v>1547</v>
      </c>
      <c r="C359" s="239">
        <v>1967</v>
      </c>
      <c r="D359" s="314" t="s">
        <v>2818</v>
      </c>
      <c r="E359" s="305">
        <v>270000</v>
      </c>
      <c r="F359" s="315"/>
      <c r="G359" s="316"/>
      <c r="H359" s="173">
        <f>SUM(E359:G359)</f>
        <v>270000</v>
      </c>
      <c r="I359" s="233"/>
      <c r="J359" s="194"/>
    </row>
    <row r="360" spans="1:10" ht="18.75" customHeight="1">
      <c r="A360" s="183">
        <v>51</v>
      </c>
      <c r="B360" s="313" t="s">
        <v>1548</v>
      </c>
      <c r="C360" s="239">
        <v>1963</v>
      </c>
      <c r="D360" s="314" t="s">
        <v>186</v>
      </c>
      <c r="E360" s="305">
        <v>270000</v>
      </c>
      <c r="F360" s="315"/>
      <c r="G360" s="316"/>
      <c r="H360" s="173">
        <f>SUM(E360:G360)</f>
        <v>270000</v>
      </c>
      <c r="I360" s="233"/>
      <c r="J360" s="194"/>
    </row>
    <row r="361" spans="1:10" ht="18.75" customHeight="1">
      <c r="A361" s="183">
        <v>52</v>
      </c>
      <c r="B361" s="287" t="s">
        <v>2487</v>
      </c>
      <c r="C361" s="239">
        <v>1954</v>
      </c>
      <c r="D361" s="288" t="s">
        <v>194</v>
      </c>
      <c r="E361" s="317">
        <v>270000</v>
      </c>
      <c r="F361" s="181"/>
      <c r="G361" s="318"/>
      <c r="H361" s="202">
        <v>270000</v>
      </c>
      <c r="I361" s="182"/>
      <c r="J361" s="194"/>
    </row>
    <row r="362" spans="1:10" ht="18.75" customHeight="1">
      <c r="A362" s="183">
        <v>53</v>
      </c>
      <c r="B362" s="287" t="s">
        <v>1690</v>
      </c>
      <c r="C362" s="239">
        <v>1962</v>
      </c>
      <c r="D362" s="178" t="s">
        <v>195</v>
      </c>
      <c r="E362" s="317">
        <v>270000</v>
      </c>
      <c r="F362" s="181"/>
      <c r="G362" s="318"/>
      <c r="H362" s="202">
        <v>270000</v>
      </c>
      <c r="I362" s="182"/>
      <c r="J362" s="194"/>
    </row>
    <row r="363" spans="1:10" ht="18.75" customHeight="1">
      <c r="A363" s="183">
        <v>54</v>
      </c>
      <c r="B363" s="287" t="s">
        <v>1691</v>
      </c>
      <c r="C363" s="239">
        <v>1963</v>
      </c>
      <c r="D363" s="178" t="s">
        <v>195</v>
      </c>
      <c r="E363" s="317">
        <v>270000</v>
      </c>
      <c r="F363" s="181"/>
      <c r="G363" s="318"/>
      <c r="H363" s="202">
        <v>270000</v>
      </c>
      <c r="I363" s="182"/>
      <c r="J363" s="194"/>
    </row>
    <row r="364" spans="1:10" ht="18.75" customHeight="1">
      <c r="A364" s="183">
        <v>55</v>
      </c>
      <c r="B364" s="287" t="s">
        <v>1692</v>
      </c>
      <c r="C364" s="239">
        <v>1978</v>
      </c>
      <c r="D364" s="178" t="s">
        <v>185</v>
      </c>
      <c r="E364" s="317">
        <v>270000</v>
      </c>
      <c r="F364" s="181"/>
      <c r="G364" s="318"/>
      <c r="H364" s="202">
        <v>270000</v>
      </c>
      <c r="I364" s="182"/>
      <c r="J364" s="194"/>
    </row>
    <row r="365" spans="1:10" ht="18.75" customHeight="1">
      <c r="A365" s="183">
        <v>56</v>
      </c>
      <c r="B365" s="287" t="s">
        <v>1693</v>
      </c>
      <c r="C365" s="239">
        <v>1959</v>
      </c>
      <c r="D365" s="201" t="s">
        <v>186</v>
      </c>
      <c r="E365" s="317">
        <v>270000</v>
      </c>
      <c r="F365" s="181"/>
      <c r="G365" s="318"/>
      <c r="H365" s="202">
        <v>270000</v>
      </c>
      <c r="I365" s="182"/>
      <c r="J365" s="194"/>
    </row>
    <row r="366" spans="1:10" ht="18.75" customHeight="1">
      <c r="A366" s="183">
        <v>57</v>
      </c>
      <c r="B366" s="287" t="s">
        <v>1694</v>
      </c>
      <c r="C366" s="239">
        <v>1973</v>
      </c>
      <c r="D366" s="201" t="s">
        <v>186</v>
      </c>
      <c r="E366" s="317">
        <v>270000</v>
      </c>
      <c r="F366" s="181"/>
      <c r="G366" s="318"/>
      <c r="H366" s="202">
        <v>270000</v>
      </c>
      <c r="I366" s="182"/>
      <c r="J366" s="194"/>
    </row>
    <row r="367" spans="1:10" ht="18.75" customHeight="1">
      <c r="A367" s="183">
        <v>58</v>
      </c>
      <c r="B367" s="287" t="s">
        <v>1695</v>
      </c>
      <c r="C367" s="239">
        <v>1959</v>
      </c>
      <c r="D367" s="288" t="s">
        <v>200</v>
      </c>
      <c r="E367" s="317">
        <v>270000</v>
      </c>
      <c r="F367" s="181"/>
      <c r="G367" s="318"/>
      <c r="H367" s="202">
        <v>270000</v>
      </c>
      <c r="I367" s="182"/>
      <c r="J367" s="194"/>
    </row>
    <row r="368" spans="1:10" ht="18.75" customHeight="1">
      <c r="A368" s="183">
        <v>59</v>
      </c>
      <c r="B368" s="287" t="s">
        <v>1696</v>
      </c>
      <c r="C368" s="239">
        <v>1960</v>
      </c>
      <c r="D368" s="288" t="s">
        <v>451</v>
      </c>
      <c r="E368" s="317">
        <v>270000</v>
      </c>
      <c r="F368" s="181"/>
      <c r="G368" s="318"/>
      <c r="H368" s="202">
        <v>270000</v>
      </c>
      <c r="I368" s="182"/>
      <c r="J368" s="194"/>
    </row>
    <row r="369" spans="1:10" ht="18.75" customHeight="1">
      <c r="A369" s="183">
        <v>60</v>
      </c>
      <c r="B369" s="287" t="s">
        <v>1523</v>
      </c>
      <c r="C369" s="34">
        <v>1981</v>
      </c>
      <c r="D369" s="34" t="s">
        <v>2645</v>
      </c>
      <c r="E369" s="179">
        <v>270000</v>
      </c>
      <c r="F369" s="34"/>
      <c r="G369" s="202"/>
      <c r="H369" s="202">
        <f>G369+E369</f>
        <v>270000</v>
      </c>
      <c r="I369" s="182"/>
      <c r="J369" s="194"/>
    </row>
    <row r="370" spans="1:10" ht="18.75" customHeight="1">
      <c r="A370" s="183">
        <v>61</v>
      </c>
      <c r="B370" s="287" t="s">
        <v>1870</v>
      </c>
      <c r="C370" s="34">
        <v>1976</v>
      </c>
      <c r="D370" s="34" t="s">
        <v>1664</v>
      </c>
      <c r="E370" s="179">
        <v>270000</v>
      </c>
      <c r="F370" s="34"/>
      <c r="G370" s="202"/>
      <c r="H370" s="202">
        <f>E370+G370</f>
        <v>270000</v>
      </c>
      <c r="I370" s="182"/>
      <c r="J370" s="194"/>
    </row>
    <row r="371" spans="1:10" ht="18.75" customHeight="1">
      <c r="A371" s="297"/>
      <c r="B371" s="1577" t="s">
        <v>2519</v>
      </c>
      <c r="C371" s="1577"/>
      <c r="D371" s="1577"/>
      <c r="E371" s="400">
        <f>SUM(E310:E370)</f>
        <v>16470000</v>
      </c>
      <c r="F371" s="187"/>
      <c r="G371" s="400"/>
      <c r="H371" s="400">
        <f>E371+G371</f>
        <v>16470000</v>
      </c>
      <c r="I371" s="283"/>
      <c r="J371" s="402"/>
    </row>
    <row r="372" spans="1:10" ht="18.75" customHeight="1">
      <c r="A372" s="107"/>
      <c r="B372" s="1455" t="s">
        <v>413</v>
      </c>
      <c r="C372" s="1456"/>
      <c r="D372" s="1457"/>
      <c r="E372" s="1455"/>
      <c r="F372" s="1456"/>
      <c r="G372" s="1457"/>
      <c r="H372" s="319"/>
      <c r="I372" s="320"/>
      <c r="J372" s="402"/>
    </row>
    <row r="373" spans="1:10" ht="18.75" customHeight="1">
      <c r="A373" s="321">
        <v>1</v>
      </c>
      <c r="B373" s="1586" t="s">
        <v>1763</v>
      </c>
      <c r="C373" s="1587"/>
      <c r="D373" s="1588"/>
      <c r="E373" s="202" t="s">
        <v>1764</v>
      </c>
      <c r="F373" s="701"/>
      <c r="G373" s="728"/>
      <c r="H373" s="202">
        <v>5400000</v>
      </c>
      <c r="I373" s="320"/>
      <c r="J373" s="402"/>
    </row>
    <row r="374" spans="1:10" ht="18.75" customHeight="1">
      <c r="A374" s="321"/>
      <c r="B374" s="1586"/>
      <c r="C374" s="1587"/>
      <c r="D374" s="1588"/>
      <c r="E374" s="202"/>
      <c r="F374" s="322"/>
      <c r="G374" s="317"/>
      <c r="H374" s="202"/>
      <c r="I374" s="320"/>
      <c r="J374" s="402"/>
    </row>
    <row r="375" spans="1:10" ht="18.75" customHeight="1">
      <c r="A375" s="297"/>
      <c r="B375" s="323" t="s">
        <v>1697</v>
      </c>
      <c r="C375" s="184"/>
      <c r="D375" s="185"/>
      <c r="E375" s="325"/>
      <c r="F375" s="324">
        <f>SUM(F374:F374)</f>
        <v>0</v>
      </c>
      <c r="G375" s="324">
        <f>SUM(G374:G374)</f>
        <v>0</v>
      </c>
      <c r="H375" s="400">
        <f>SUM(H373:H374)</f>
        <v>5400000</v>
      </c>
      <c r="I375" s="320"/>
      <c r="J375" s="402"/>
    </row>
    <row r="376" spans="1:10" ht="18.75" customHeight="1">
      <c r="A376" s="297"/>
      <c r="B376" s="1560" t="s">
        <v>1045</v>
      </c>
      <c r="C376" s="1561"/>
      <c r="D376" s="1562"/>
      <c r="E376" s="325">
        <f>E375+E371+E308+E304+E286+E278+E237+E217+E203+E147+E32+E26+E22+E15+E10</f>
        <v>128250000</v>
      </c>
      <c r="F376" s="199"/>
      <c r="G376" s="326">
        <f>G375+G371+G308+G304+G286+G278+G237+G217+G203+G147+G32+G26+G22+G15+G10</f>
        <v>4320000</v>
      </c>
      <c r="H376" s="325">
        <f>H375+H371+H308+H304+H286+H278+H237+H217+H203+H147+H32+H26+H22+H15+H10</f>
        <v>137970000</v>
      </c>
      <c r="I376" s="199"/>
      <c r="J376" s="402"/>
    </row>
    <row r="377" spans="1:10" s="92" customFormat="1" ht="18.75" customHeight="1">
      <c r="A377" s="1585" t="s">
        <v>612</v>
      </c>
      <c r="B377" s="1585"/>
      <c r="C377" s="1585"/>
      <c r="D377" s="1585"/>
      <c r="E377" s="1585"/>
      <c r="F377" s="1585"/>
      <c r="G377" s="1585"/>
      <c r="H377" s="1585"/>
      <c r="I377" s="1585"/>
      <c r="J377" s="1585"/>
    </row>
    <row r="378" spans="1:10" ht="18.75" customHeight="1">
      <c r="A378" s="91"/>
      <c r="B378" s="327"/>
      <c r="C378" s="328"/>
      <c r="D378" s="1582" t="s">
        <v>1765</v>
      </c>
      <c r="E378" s="1582"/>
      <c r="F378" s="1582"/>
      <c r="G378" s="1582"/>
      <c r="H378" s="1582"/>
      <c r="I378" s="1582"/>
      <c r="J378" s="1582"/>
    </row>
    <row r="379" spans="1:10" ht="18.75" customHeight="1">
      <c r="A379" s="91"/>
      <c r="B379" s="330" t="s">
        <v>2085</v>
      </c>
      <c r="C379" s="328"/>
      <c r="D379" s="331" t="s">
        <v>2581</v>
      </c>
      <c r="E379" s="332" t="s">
        <v>2083</v>
      </c>
      <c r="F379" s="332"/>
      <c r="G379" s="1583" t="s">
        <v>2084</v>
      </c>
      <c r="H379" s="1583"/>
      <c r="I379" s="1583"/>
      <c r="J379" s="167"/>
    </row>
    <row r="380" spans="1:10" ht="18.75" customHeight="1">
      <c r="A380" s="91"/>
      <c r="B380" s="333"/>
      <c r="C380" s="328"/>
      <c r="D380" s="329"/>
      <c r="E380" s="334"/>
      <c r="F380" s="334"/>
      <c r="G380" s="334"/>
      <c r="H380" s="334"/>
      <c r="I380" s="334"/>
      <c r="J380" s="405"/>
    </row>
    <row r="381" spans="1:10" ht="18.75" customHeight="1">
      <c r="A381" s="91"/>
      <c r="B381" s="333"/>
      <c r="C381" s="328"/>
      <c r="D381" s="329"/>
      <c r="E381" s="334"/>
      <c r="F381" s="334"/>
      <c r="G381" s="334"/>
      <c r="H381" s="334"/>
      <c r="I381" s="334"/>
      <c r="J381" s="405"/>
    </row>
    <row r="382" spans="1:10" ht="18.75" customHeight="1">
      <c r="A382" s="91"/>
      <c r="B382" s="339" t="s">
        <v>2086</v>
      </c>
      <c r="C382" s="1584" t="s">
        <v>748</v>
      </c>
      <c r="D382" s="1584"/>
      <c r="E382" s="1584"/>
      <c r="F382" s="337"/>
      <c r="G382" s="338"/>
      <c r="H382" s="338"/>
      <c r="I382" s="337"/>
      <c r="J382" s="406"/>
    </row>
    <row r="383" spans="1:10" ht="18.75" customHeight="1">
      <c r="A383" s="91"/>
      <c r="B383" s="1418" t="s">
        <v>408</v>
      </c>
      <c r="C383" s="1418"/>
      <c r="D383" s="1418"/>
      <c r="E383" s="1418"/>
      <c r="F383" s="1418"/>
      <c r="G383" s="1418"/>
      <c r="H383" s="1418"/>
      <c r="I383" s="337"/>
      <c r="J383" s="406"/>
    </row>
    <row r="384" spans="1:10" ht="18.75" customHeight="1">
      <c r="A384" s="91"/>
      <c r="B384" s="340" t="s">
        <v>407</v>
      </c>
      <c r="C384" s="1418" t="s">
        <v>427</v>
      </c>
      <c r="D384" s="1418"/>
      <c r="E384" s="1418"/>
      <c r="F384" s="1418"/>
      <c r="G384" s="1418"/>
      <c r="H384" s="1418"/>
      <c r="I384" s="58"/>
      <c r="J384" s="407"/>
    </row>
    <row r="385" spans="1:10" ht="18.75" customHeight="1">
      <c r="A385" s="91"/>
      <c r="B385" s="335"/>
      <c r="C385" s="336"/>
      <c r="D385" s="337"/>
      <c r="E385" s="337"/>
      <c r="F385" s="337"/>
      <c r="G385" s="338"/>
      <c r="H385" s="338"/>
      <c r="I385" s="337"/>
      <c r="J385" s="406"/>
    </row>
    <row r="386" spans="1:10" ht="18.75" customHeight="1">
      <c r="A386" s="341"/>
      <c r="B386" s="342"/>
      <c r="C386" s="343"/>
      <c r="D386" s="344"/>
      <c r="E386" s="345"/>
      <c r="F386" s="345"/>
      <c r="G386" s="346"/>
      <c r="H386" s="346"/>
      <c r="I386" s="345"/>
      <c r="J386" s="167"/>
    </row>
    <row r="387" spans="1:10" ht="18.75" customHeight="1">
      <c r="A387" s="341"/>
      <c r="B387" s="342"/>
      <c r="C387" s="343"/>
      <c r="D387" s="344"/>
      <c r="E387" s="345"/>
      <c r="F387" s="345"/>
      <c r="G387" s="345"/>
      <c r="H387" s="345"/>
      <c r="I387" s="345"/>
      <c r="J387" s="167"/>
    </row>
    <row r="388" spans="1:10" ht="18.75" customHeight="1">
      <c r="A388" s="341"/>
      <c r="B388" s="342"/>
      <c r="C388" s="343"/>
      <c r="D388" s="344"/>
      <c r="E388" s="345"/>
      <c r="F388" s="345"/>
      <c r="G388" s="345"/>
      <c r="H388" s="345"/>
      <c r="I388" s="345"/>
      <c r="J388" s="167"/>
    </row>
  </sheetData>
  <mergeCells count="50">
    <mergeCell ref="B371:D371"/>
    <mergeCell ref="B372:D372"/>
    <mergeCell ref="B374:D374"/>
    <mergeCell ref="B373:D373"/>
    <mergeCell ref="A377:J377"/>
    <mergeCell ref="B383:H383"/>
    <mergeCell ref="E372:G372"/>
    <mergeCell ref="B376:D376"/>
    <mergeCell ref="C384:H384"/>
    <mergeCell ref="D378:J378"/>
    <mergeCell ref="G379:I379"/>
    <mergeCell ref="C382:E382"/>
    <mergeCell ref="B26:D26"/>
    <mergeCell ref="B237:D237"/>
    <mergeCell ref="A238:D238"/>
    <mergeCell ref="B32:D32"/>
    <mergeCell ref="A148:D148"/>
    <mergeCell ref="B147:D147"/>
    <mergeCell ref="A33:D33"/>
    <mergeCell ref="A204:E204"/>
    <mergeCell ref="A279:D279"/>
    <mergeCell ref="B217:D217"/>
    <mergeCell ref="A218:D218"/>
    <mergeCell ref="B278:D278"/>
    <mergeCell ref="B304:D304"/>
    <mergeCell ref="A309:D309"/>
    <mergeCell ref="B286:D286"/>
    <mergeCell ref="A287:D287"/>
    <mergeCell ref="B305:E305"/>
    <mergeCell ref="A308:D308"/>
    <mergeCell ref="I6:I7"/>
    <mergeCell ref="F6:G6"/>
    <mergeCell ref="B10:D10"/>
    <mergeCell ref="I27:J27"/>
    <mergeCell ref="A23:H23"/>
    <mergeCell ref="A27:H27"/>
    <mergeCell ref="A11:E11"/>
    <mergeCell ref="B15:D15"/>
    <mergeCell ref="A16:E16"/>
    <mergeCell ref="B22:D22"/>
    <mergeCell ref="A2:B2"/>
    <mergeCell ref="J6:J7"/>
    <mergeCell ref="A8:E8"/>
    <mergeCell ref="A6:A7"/>
    <mergeCell ref="B6:B7"/>
    <mergeCell ref="H6:H7"/>
    <mergeCell ref="D6:D7"/>
    <mergeCell ref="C6:C7"/>
    <mergeCell ref="B3:J3"/>
    <mergeCell ref="B4:I4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7"/>
  <sheetViews>
    <sheetView tabSelected="1" workbookViewId="0" topLeftCell="A1">
      <selection activeCell="G11" sqref="G11"/>
    </sheetView>
  </sheetViews>
  <sheetFormatPr defaultColWidth="9.00390625" defaultRowHeight="19.5" customHeight="1"/>
  <cols>
    <col min="1" max="1" width="5.25390625" style="1197" customWidth="1"/>
    <col min="2" max="2" width="20.00390625" style="1197" customWidth="1"/>
    <col min="3" max="3" width="5.75390625" style="1197" customWidth="1"/>
    <col min="4" max="4" width="10.00390625" style="1197" customWidth="1"/>
    <col min="5" max="5" width="10.875" style="1197" customWidth="1"/>
    <col min="6" max="6" width="5.75390625" style="1197" customWidth="1"/>
    <col min="7" max="7" width="9.375" style="1197" customWidth="1"/>
    <col min="8" max="8" width="10.875" style="1197" customWidth="1"/>
    <col min="9" max="9" width="8.125" style="1197" customWidth="1"/>
    <col min="10" max="10" width="7.50390625" style="1197" customWidth="1"/>
    <col min="11" max="16384" width="9.00390625" style="1197" customWidth="1"/>
  </cols>
  <sheetData>
    <row r="1" spans="1:10" ht="19.5" customHeight="1">
      <c r="A1" s="986" t="s">
        <v>2079</v>
      </c>
      <c r="B1" s="986"/>
      <c r="C1" s="832"/>
      <c r="D1" s="832"/>
      <c r="E1" s="832"/>
      <c r="F1" s="832"/>
      <c r="G1" s="832"/>
      <c r="H1" s="832"/>
      <c r="I1" s="832"/>
      <c r="J1" s="832"/>
    </row>
    <row r="2" spans="1:10" ht="19.5" customHeight="1">
      <c r="A2" s="986" t="s">
        <v>454</v>
      </c>
      <c r="B2" s="986"/>
      <c r="C2" s="1198"/>
      <c r="D2" s="1198"/>
      <c r="E2" s="1198"/>
      <c r="F2" s="1198"/>
      <c r="G2" s="1198"/>
      <c r="H2" s="1198"/>
      <c r="I2" s="1198"/>
      <c r="J2" s="1198"/>
    </row>
    <row r="3" spans="1:9" s="1199" customFormat="1" ht="19.5" customHeight="1">
      <c r="A3" s="1589" t="s">
        <v>1582</v>
      </c>
      <c r="B3" s="1589"/>
      <c r="C3" s="1589"/>
      <c r="D3" s="1589"/>
      <c r="E3" s="1589"/>
      <c r="F3" s="1589"/>
      <c r="G3" s="1589"/>
      <c r="H3" s="1589"/>
      <c r="I3" s="1589"/>
    </row>
    <row r="4" spans="1:10" ht="19.5" customHeight="1">
      <c r="A4" s="1596" t="s">
        <v>2326</v>
      </c>
      <c r="B4" s="1596"/>
      <c r="C4" s="1596"/>
      <c r="D4" s="1596"/>
      <c r="E4" s="1596"/>
      <c r="F4" s="1596"/>
      <c r="G4" s="1596"/>
      <c r="H4" s="1596"/>
      <c r="I4" s="1596"/>
      <c r="J4" s="1596"/>
    </row>
    <row r="5" spans="1:10" ht="19.5" customHeight="1">
      <c r="A5" s="1597" t="s">
        <v>2237</v>
      </c>
      <c r="B5" s="1597"/>
      <c r="C5" s="988"/>
      <c r="D5" s="1200"/>
      <c r="E5" s="1201"/>
      <c r="F5" s="1201"/>
      <c r="G5" s="1094"/>
      <c r="H5" s="1201"/>
      <c r="I5" s="1198"/>
      <c r="J5" s="1198"/>
    </row>
    <row r="6" spans="1:10" s="832" customFormat="1" ht="19.5" customHeight="1">
      <c r="A6" s="1598" t="s">
        <v>1040</v>
      </c>
      <c r="B6" s="1599" t="s">
        <v>1041</v>
      </c>
      <c r="C6" s="1590" t="s">
        <v>1048</v>
      </c>
      <c r="D6" s="1602" t="s">
        <v>1050</v>
      </c>
      <c r="E6" s="1590" t="s">
        <v>1042</v>
      </c>
      <c r="F6" s="1605" t="s">
        <v>1043</v>
      </c>
      <c r="G6" s="1606"/>
      <c r="H6" s="1590" t="s">
        <v>1047</v>
      </c>
      <c r="I6" s="1599" t="s">
        <v>1046</v>
      </c>
      <c r="J6" s="1590" t="s">
        <v>1380</v>
      </c>
    </row>
    <row r="7" spans="1:10" s="832" customFormat="1" ht="28.5" customHeight="1">
      <c r="A7" s="1598"/>
      <c r="B7" s="1600"/>
      <c r="C7" s="1601"/>
      <c r="D7" s="1603"/>
      <c r="E7" s="1601"/>
      <c r="F7" s="1204" t="s">
        <v>1539</v>
      </c>
      <c r="G7" s="1202" t="s">
        <v>1044</v>
      </c>
      <c r="H7" s="1601"/>
      <c r="I7" s="1604"/>
      <c r="J7" s="1591"/>
    </row>
    <row r="8" spans="1:10" s="832" customFormat="1" ht="19.5" customHeight="1">
      <c r="A8" s="1203"/>
      <c r="B8" s="1206" t="s">
        <v>458</v>
      </c>
      <c r="C8" s="1207"/>
      <c r="D8" s="1208"/>
      <c r="E8" s="1207"/>
      <c r="F8" s="1209"/>
      <c r="G8" s="1210"/>
      <c r="H8" s="1207"/>
      <c r="I8" s="1211"/>
      <c r="J8" s="1205"/>
    </row>
    <row r="9" spans="1:15" s="832" customFormat="1" ht="19.5" customHeight="1">
      <c r="A9" s="1203">
        <v>1</v>
      </c>
      <c r="B9" s="1212" t="s">
        <v>1876</v>
      </c>
      <c r="C9" s="1213">
        <v>5013</v>
      </c>
      <c r="D9" s="1214" t="s">
        <v>459</v>
      </c>
      <c r="E9" s="1218">
        <v>405000</v>
      </c>
      <c r="F9" s="1214"/>
      <c r="G9" s="1218">
        <v>-270000</v>
      </c>
      <c r="H9" s="1218">
        <f>G9+E9</f>
        <v>135000</v>
      </c>
      <c r="I9" s="1214"/>
      <c r="J9" s="1214"/>
      <c r="K9" s="1219" t="s">
        <v>1147</v>
      </c>
      <c r="L9" s="1620" t="s">
        <v>1148</v>
      </c>
      <c r="M9" s="1620"/>
      <c r="N9" s="1620"/>
      <c r="O9" s="1620"/>
    </row>
    <row r="10" spans="1:10" s="832" customFormat="1" ht="19.5" customHeight="1">
      <c r="A10" s="1203">
        <v>2</v>
      </c>
      <c r="B10" s="1212" t="s">
        <v>1877</v>
      </c>
      <c r="C10" s="1220">
        <v>12.07</v>
      </c>
      <c r="D10" s="1214" t="s">
        <v>459</v>
      </c>
      <c r="E10" s="1218">
        <v>405000</v>
      </c>
      <c r="F10" s="1214"/>
      <c r="G10" s="1218">
        <v>0</v>
      </c>
      <c r="H10" s="1218">
        <v>405000</v>
      </c>
      <c r="I10" s="1214"/>
      <c r="J10" s="1214"/>
    </row>
    <row r="11" spans="1:10" ht="19.5" customHeight="1">
      <c r="A11" s="1592" t="s">
        <v>2519</v>
      </c>
      <c r="B11" s="1593"/>
      <c r="C11" s="1593"/>
      <c r="D11" s="1222"/>
      <c r="E11" s="1223">
        <f>SUM(E9:E10)</f>
        <v>810000</v>
      </c>
      <c r="F11" s="1224"/>
      <c r="G11" s="1225">
        <f>SUM(G9:G10)</f>
        <v>-270000</v>
      </c>
      <c r="H11" s="1225">
        <f>G11+E11</f>
        <v>540000</v>
      </c>
      <c r="I11" s="1226"/>
      <c r="J11" s="1227"/>
    </row>
    <row r="12" spans="1:10" ht="19.5" customHeight="1">
      <c r="A12" s="1228"/>
      <c r="B12" s="1594" t="s">
        <v>460</v>
      </c>
      <c r="C12" s="1595"/>
      <c r="D12" s="1595"/>
      <c r="E12" s="1229"/>
      <c r="F12" s="1218"/>
      <c r="G12" s="1230"/>
      <c r="H12" s="1229"/>
      <c r="I12" s="1231"/>
      <c r="J12" s="1232"/>
    </row>
    <row r="13" spans="1:10" ht="19.5" customHeight="1">
      <c r="A13" s="1233">
        <v>1</v>
      </c>
      <c r="B13" s="1234" t="s">
        <v>461</v>
      </c>
      <c r="C13" s="1234">
        <v>1955</v>
      </c>
      <c r="D13" s="1234" t="s">
        <v>462</v>
      </c>
      <c r="E13" s="1235">
        <v>270000</v>
      </c>
      <c r="F13" s="1214"/>
      <c r="G13" s="1214"/>
      <c r="H13" s="1218">
        <v>270000</v>
      </c>
      <c r="I13" s="1236"/>
      <c r="J13" s="1236"/>
    </row>
    <row r="14" spans="1:10" ht="19.5" customHeight="1">
      <c r="A14" s="1233">
        <v>2</v>
      </c>
      <c r="B14" s="1234" t="s">
        <v>463</v>
      </c>
      <c r="C14" s="1234">
        <v>1974</v>
      </c>
      <c r="D14" s="1237" t="s">
        <v>464</v>
      </c>
      <c r="E14" s="1218">
        <v>270000</v>
      </c>
      <c r="F14" s="1214"/>
      <c r="G14" s="1214"/>
      <c r="H14" s="1218">
        <v>270000</v>
      </c>
      <c r="I14" s="1236"/>
      <c r="J14" s="1236"/>
    </row>
    <row r="15" spans="1:10" ht="19.5" customHeight="1">
      <c r="A15" s="1233">
        <v>3</v>
      </c>
      <c r="B15" s="1234" t="s">
        <v>465</v>
      </c>
      <c r="C15" s="1234">
        <v>1980</v>
      </c>
      <c r="D15" s="1238" t="s">
        <v>459</v>
      </c>
      <c r="E15" s="1218">
        <v>270000</v>
      </c>
      <c r="F15" s="1214"/>
      <c r="G15" s="1214"/>
      <c r="H15" s="1218">
        <v>270000</v>
      </c>
      <c r="I15" s="1236"/>
      <c r="J15" s="1236"/>
    </row>
    <row r="16" spans="1:10" ht="19.5" customHeight="1">
      <c r="A16" s="1080"/>
      <c r="B16" s="1077" t="s">
        <v>2519</v>
      </c>
      <c r="C16" s="1221"/>
      <c r="D16" s="1077"/>
      <c r="E16" s="1223">
        <f>SUM(E13:E15)</f>
        <v>810000</v>
      </c>
      <c r="F16" s="1224"/>
      <c r="G16" s="1239"/>
      <c r="H16" s="1223">
        <f>SUM(H13:H15)</f>
        <v>810000</v>
      </c>
      <c r="I16" s="1226"/>
      <c r="J16" s="1227"/>
    </row>
    <row r="17" spans="1:10" ht="19.5" customHeight="1">
      <c r="A17" s="1077"/>
      <c r="B17" s="1594" t="s">
        <v>466</v>
      </c>
      <c r="C17" s="1595"/>
      <c r="D17" s="1595"/>
      <c r="E17" s="1240"/>
      <c r="F17" s="1241"/>
      <c r="G17" s="1241"/>
      <c r="H17" s="1240"/>
      <c r="I17" s="1226"/>
      <c r="J17" s="1227"/>
    </row>
    <row r="18" spans="1:10" ht="19.5" customHeight="1">
      <c r="A18" s="1233">
        <v>1</v>
      </c>
      <c r="B18" s="1242" t="s">
        <v>467</v>
      </c>
      <c r="C18" s="1242">
        <v>1971</v>
      </c>
      <c r="D18" s="1242" t="s">
        <v>464</v>
      </c>
      <c r="E18" s="1218">
        <v>540000</v>
      </c>
      <c r="F18" s="1214"/>
      <c r="G18" s="1214"/>
      <c r="H18" s="1218">
        <v>540000</v>
      </c>
      <c r="I18" s="1236"/>
      <c r="J18" s="1236"/>
    </row>
    <row r="19" spans="1:10" ht="19.5" customHeight="1">
      <c r="A19" s="1233">
        <v>2</v>
      </c>
      <c r="B19" s="1234" t="s">
        <v>1182</v>
      </c>
      <c r="C19" s="1234">
        <v>1971</v>
      </c>
      <c r="D19" s="1238" t="s">
        <v>462</v>
      </c>
      <c r="E19" s="1218">
        <v>540000</v>
      </c>
      <c r="F19" s="1214"/>
      <c r="G19" s="1214"/>
      <c r="H19" s="1218">
        <v>540000</v>
      </c>
      <c r="I19" s="1236"/>
      <c r="J19" s="1236"/>
    </row>
    <row r="20" spans="1:10" ht="19.5" customHeight="1">
      <c r="A20" s="1233">
        <v>3</v>
      </c>
      <c r="B20" s="1234" t="s">
        <v>468</v>
      </c>
      <c r="C20" s="1234">
        <v>1968</v>
      </c>
      <c r="D20" s="1234" t="s">
        <v>469</v>
      </c>
      <c r="E20" s="1218">
        <v>540000</v>
      </c>
      <c r="F20" s="1214"/>
      <c r="G20" s="1214"/>
      <c r="H20" s="1218">
        <v>540000</v>
      </c>
      <c r="I20" s="1236"/>
      <c r="J20" s="1236"/>
    </row>
    <row r="21" spans="1:10" ht="19.5" customHeight="1">
      <c r="A21" s="1233">
        <v>4</v>
      </c>
      <c r="B21" s="1234" t="s">
        <v>470</v>
      </c>
      <c r="C21" s="1234">
        <v>1979</v>
      </c>
      <c r="D21" s="1237" t="s">
        <v>462</v>
      </c>
      <c r="E21" s="1218">
        <v>540000</v>
      </c>
      <c r="F21" s="1214"/>
      <c r="G21" s="1214"/>
      <c r="H21" s="1218">
        <v>540000</v>
      </c>
      <c r="I21" s="1236"/>
      <c r="J21" s="1236"/>
    </row>
    <row r="22" spans="1:10" ht="19.5" customHeight="1">
      <c r="A22" s="1233">
        <v>5</v>
      </c>
      <c r="B22" s="1234" t="s">
        <v>2074</v>
      </c>
      <c r="C22" s="1234">
        <v>1969</v>
      </c>
      <c r="D22" s="1238" t="s">
        <v>471</v>
      </c>
      <c r="E22" s="1218">
        <v>540000</v>
      </c>
      <c r="F22" s="1214"/>
      <c r="G22" s="1214"/>
      <c r="H22" s="1218">
        <v>540000</v>
      </c>
      <c r="I22" s="1236"/>
      <c r="J22" s="1236"/>
    </row>
    <row r="23" spans="1:10" ht="19.5" customHeight="1">
      <c r="A23" s="1233">
        <v>6</v>
      </c>
      <c r="B23" s="1234" t="s">
        <v>472</v>
      </c>
      <c r="C23" s="1234">
        <v>1976</v>
      </c>
      <c r="D23" s="1234" t="s">
        <v>473</v>
      </c>
      <c r="E23" s="1218">
        <v>540000</v>
      </c>
      <c r="F23" s="1214"/>
      <c r="G23" s="1214"/>
      <c r="H23" s="1218">
        <v>540000</v>
      </c>
      <c r="I23" s="1236"/>
      <c r="J23" s="1236"/>
    </row>
    <row r="24" spans="1:10" ht="19.5" customHeight="1">
      <c r="A24" s="1233">
        <v>7</v>
      </c>
      <c r="B24" s="1243" t="s">
        <v>1113</v>
      </c>
      <c r="C24" s="1243">
        <v>1961</v>
      </c>
      <c r="D24" s="1238" t="s">
        <v>462</v>
      </c>
      <c r="E24" s="1218">
        <v>540000</v>
      </c>
      <c r="F24" s="1244"/>
      <c r="G24" s="1218"/>
      <c r="H24" s="1248">
        <f>E24+G24</f>
        <v>540000</v>
      </c>
      <c r="I24" s="1249"/>
      <c r="J24" s="1250"/>
    </row>
    <row r="25" spans="1:10" ht="19.5" customHeight="1">
      <c r="A25" s="1592" t="s">
        <v>2519</v>
      </c>
      <c r="B25" s="1593"/>
      <c r="C25" s="1593"/>
      <c r="D25" s="1222"/>
      <c r="E25" s="1223">
        <f>SUM(E18:E24)</f>
        <v>3780000</v>
      </c>
      <c r="F25" s="1224"/>
      <c r="G25" s="1223"/>
      <c r="H25" s="1223">
        <f>E25+G25</f>
        <v>3780000</v>
      </c>
      <c r="I25" s="1226"/>
      <c r="J25" s="1227"/>
    </row>
    <row r="26" spans="1:10" ht="19.5" customHeight="1">
      <c r="A26" s="1251"/>
      <c r="B26" s="1252" t="s">
        <v>474</v>
      </c>
      <c r="C26" s="1253"/>
      <c r="D26" s="1254"/>
      <c r="E26" s="1255"/>
      <c r="F26" s="1256"/>
      <c r="G26" s="1255"/>
      <c r="H26" s="1255"/>
      <c r="I26" s="1257"/>
      <c r="J26" s="1227"/>
    </row>
    <row r="27" spans="1:10" ht="19.5" customHeight="1">
      <c r="A27" s="1258">
        <v>1</v>
      </c>
      <c r="B27" s="1242" t="s">
        <v>475</v>
      </c>
      <c r="C27" s="1242">
        <v>1941</v>
      </c>
      <c r="D27" s="1242" t="s">
        <v>462</v>
      </c>
      <c r="E27" s="1259">
        <v>405000</v>
      </c>
      <c r="F27" s="1260"/>
      <c r="G27" s="1259"/>
      <c r="H27" s="1259">
        <v>405000</v>
      </c>
      <c r="I27" s="1261"/>
      <c r="J27" s="1261"/>
    </row>
    <row r="28" spans="1:13" ht="19.5" customHeight="1">
      <c r="A28" s="1233">
        <v>2</v>
      </c>
      <c r="B28" s="1234" t="s">
        <v>476</v>
      </c>
      <c r="C28" s="1234">
        <v>1938</v>
      </c>
      <c r="D28" s="1234" t="s">
        <v>477</v>
      </c>
      <c r="E28" s="1259">
        <v>405000</v>
      </c>
      <c r="F28" s="1260"/>
      <c r="G28" s="1259"/>
      <c r="H28" s="1259">
        <v>405000</v>
      </c>
      <c r="I28" s="1236"/>
      <c r="J28" s="1236"/>
      <c r="M28" s="1197" t="s">
        <v>1101</v>
      </c>
    </row>
    <row r="29" spans="1:10" ht="19.5" customHeight="1">
      <c r="A29" s="1233">
        <v>3</v>
      </c>
      <c r="B29" s="1234" t="s">
        <v>1565</v>
      </c>
      <c r="C29" s="1234">
        <v>1949</v>
      </c>
      <c r="D29" s="1234" t="s">
        <v>477</v>
      </c>
      <c r="E29" s="1259">
        <v>405000</v>
      </c>
      <c r="F29" s="1260"/>
      <c r="G29" s="1259"/>
      <c r="H29" s="1259">
        <v>405000</v>
      </c>
      <c r="I29" s="1236"/>
      <c r="J29" s="1236"/>
    </row>
    <row r="30" spans="1:10" ht="19.5" customHeight="1">
      <c r="A30" s="1233">
        <v>4</v>
      </c>
      <c r="B30" s="1234" t="s">
        <v>1182</v>
      </c>
      <c r="C30" s="1234">
        <v>1948</v>
      </c>
      <c r="D30" s="1234" t="s">
        <v>477</v>
      </c>
      <c r="E30" s="1259">
        <v>405000</v>
      </c>
      <c r="F30" s="1260"/>
      <c r="G30" s="1259"/>
      <c r="H30" s="1259">
        <v>405000</v>
      </c>
      <c r="I30" s="1236"/>
      <c r="J30" s="1236"/>
    </row>
    <row r="31" spans="1:10" ht="19.5" customHeight="1">
      <c r="A31" s="1233">
        <v>5</v>
      </c>
      <c r="B31" s="1234" t="s">
        <v>481</v>
      </c>
      <c r="C31" s="1234">
        <v>1940</v>
      </c>
      <c r="D31" s="1234" t="s">
        <v>480</v>
      </c>
      <c r="E31" s="1259">
        <v>405000</v>
      </c>
      <c r="F31" s="1260"/>
      <c r="G31" s="1259"/>
      <c r="H31" s="1259">
        <v>405000</v>
      </c>
      <c r="I31" s="1236"/>
      <c r="J31" s="1236"/>
    </row>
    <row r="32" spans="1:10" ht="19.5" customHeight="1">
      <c r="A32" s="1592" t="s">
        <v>2519</v>
      </c>
      <c r="B32" s="1593"/>
      <c r="C32" s="1593"/>
      <c r="D32" s="1222"/>
      <c r="E32" s="1223">
        <f>SUM(E27:E31)</f>
        <v>2025000</v>
      </c>
      <c r="F32" s="1224"/>
      <c r="G32" s="1262"/>
      <c r="H32" s="1223">
        <f>SUM(H27:H31)</f>
        <v>2025000</v>
      </c>
      <c r="I32" s="1226"/>
      <c r="J32" s="1227"/>
    </row>
    <row r="33" spans="1:10" ht="19.5" customHeight="1">
      <c r="A33" s="1251"/>
      <c r="B33" s="1252" t="s">
        <v>738</v>
      </c>
      <c r="C33" s="1263"/>
      <c r="D33" s="1253"/>
      <c r="E33" s="1240"/>
      <c r="F33" s="1256"/>
      <c r="G33" s="1255"/>
      <c r="H33" s="1264"/>
      <c r="I33" s="1226"/>
      <c r="J33" s="1227"/>
    </row>
    <row r="34" spans="1:10" ht="19.5" customHeight="1">
      <c r="A34" s="1233">
        <v>1</v>
      </c>
      <c r="B34" s="1234" t="s">
        <v>1306</v>
      </c>
      <c r="C34" s="1265">
        <v>1926</v>
      </c>
      <c r="D34" s="1237" t="s">
        <v>462</v>
      </c>
      <c r="E34" s="1266">
        <v>540000</v>
      </c>
      <c r="F34" s="1214"/>
      <c r="G34" s="1218"/>
      <c r="H34" s="1266">
        <v>540000</v>
      </c>
      <c r="I34" s="1236"/>
      <c r="J34" s="1236"/>
    </row>
    <row r="35" spans="1:10" ht="19.5" customHeight="1">
      <c r="A35" s="1233">
        <v>2</v>
      </c>
      <c r="B35" s="1234" t="s">
        <v>740</v>
      </c>
      <c r="C35" s="1265">
        <v>1920</v>
      </c>
      <c r="D35" s="1234" t="s">
        <v>459</v>
      </c>
      <c r="E35" s="1266">
        <v>540000</v>
      </c>
      <c r="F35" s="1214"/>
      <c r="G35" s="1218"/>
      <c r="H35" s="1266">
        <v>540000</v>
      </c>
      <c r="I35" s="1236"/>
      <c r="J35" s="1236"/>
    </row>
    <row r="36" spans="1:10" ht="19.5" customHeight="1">
      <c r="A36" s="1233">
        <v>3</v>
      </c>
      <c r="B36" s="1234" t="s">
        <v>741</v>
      </c>
      <c r="C36" s="1265">
        <v>1920</v>
      </c>
      <c r="D36" s="1237" t="s">
        <v>459</v>
      </c>
      <c r="E36" s="1266">
        <v>540000</v>
      </c>
      <c r="F36" s="1214"/>
      <c r="G36" s="1218"/>
      <c r="H36" s="1266">
        <v>540000</v>
      </c>
      <c r="I36" s="1236"/>
      <c r="J36" s="1236"/>
    </row>
    <row r="37" spans="1:10" ht="19.5" customHeight="1">
      <c r="A37" s="1233">
        <v>4</v>
      </c>
      <c r="B37" s="1238" t="s">
        <v>742</v>
      </c>
      <c r="C37" s="1267">
        <v>1927</v>
      </c>
      <c r="D37" s="1268" t="s">
        <v>473</v>
      </c>
      <c r="E37" s="1266">
        <v>540000</v>
      </c>
      <c r="F37" s="1214"/>
      <c r="G37" s="1218"/>
      <c r="H37" s="1266">
        <v>540000</v>
      </c>
      <c r="I37" s="1269"/>
      <c r="J37" s="1269"/>
    </row>
    <row r="38" spans="1:10" s="1274" customFormat="1" ht="19.5" customHeight="1">
      <c r="A38" s="1270">
        <v>5</v>
      </c>
      <c r="B38" s="1234" t="s">
        <v>479</v>
      </c>
      <c r="C38" s="1234">
        <v>1935</v>
      </c>
      <c r="D38" s="1234" t="s">
        <v>480</v>
      </c>
      <c r="E38" s="1266">
        <v>540000</v>
      </c>
      <c r="F38" s="1244"/>
      <c r="G38" s="1248"/>
      <c r="H38" s="1271">
        <f>G38+E38</f>
        <v>540000</v>
      </c>
      <c r="I38" s="1272"/>
      <c r="J38" s="1273"/>
    </row>
    <row r="39" spans="1:10" ht="19.5" customHeight="1">
      <c r="A39" s="1592" t="s">
        <v>2519</v>
      </c>
      <c r="B39" s="1593"/>
      <c r="C39" s="1593"/>
      <c r="D39" s="1275"/>
      <c r="E39" s="1223">
        <f>SUM(E34:E38)</f>
        <v>2700000</v>
      </c>
      <c r="F39" s="1224"/>
      <c r="G39" s="1223"/>
      <c r="H39" s="1223">
        <f>G39+E39</f>
        <v>2700000</v>
      </c>
      <c r="I39" s="1226"/>
      <c r="J39" s="1227"/>
    </row>
    <row r="40" spans="1:10" ht="19.5" customHeight="1">
      <c r="A40" s="1251"/>
      <c r="B40" s="1252" t="s">
        <v>743</v>
      </c>
      <c r="C40" s="1263"/>
      <c r="D40" s="1276"/>
      <c r="E40" s="1255"/>
      <c r="F40" s="1277"/>
      <c r="G40" s="1240"/>
      <c r="H40" s="1255"/>
      <c r="I40" s="1257"/>
      <c r="J40" s="1227"/>
    </row>
    <row r="41" spans="1:10" ht="19.5" customHeight="1">
      <c r="A41" s="1233">
        <v>1</v>
      </c>
      <c r="B41" s="1234" t="s">
        <v>745</v>
      </c>
      <c r="C41" s="1234">
        <v>1931</v>
      </c>
      <c r="D41" s="1238" t="s">
        <v>462</v>
      </c>
      <c r="E41" s="1218">
        <v>270000</v>
      </c>
      <c r="F41" s="1214">
        <v>0</v>
      </c>
      <c r="G41" s="1218">
        <v>0</v>
      </c>
      <c r="H41" s="1218">
        <f>E41+G41</f>
        <v>270000</v>
      </c>
      <c r="I41" s="1236"/>
      <c r="J41" s="1236"/>
    </row>
    <row r="42" spans="1:10" ht="19.5" customHeight="1">
      <c r="A42" s="1233">
        <v>2</v>
      </c>
      <c r="B42" s="1234" t="s">
        <v>746</v>
      </c>
      <c r="C42" s="1234">
        <v>1915</v>
      </c>
      <c r="D42" s="1238" t="s">
        <v>462</v>
      </c>
      <c r="E42" s="1218">
        <v>270000</v>
      </c>
      <c r="F42" s="1214">
        <v>0</v>
      </c>
      <c r="G42" s="1218">
        <v>0</v>
      </c>
      <c r="H42" s="1218">
        <f aca="true" t="shared" si="0" ref="H42:H100">E42+G42</f>
        <v>270000</v>
      </c>
      <c r="I42" s="1236"/>
      <c r="J42" s="1236"/>
    </row>
    <row r="43" spans="1:10" ht="19.5" customHeight="1">
      <c r="A43" s="1233">
        <v>3</v>
      </c>
      <c r="B43" s="1234" t="s">
        <v>749</v>
      </c>
      <c r="C43" s="1234">
        <v>1922</v>
      </c>
      <c r="D43" s="1234" t="s">
        <v>462</v>
      </c>
      <c r="E43" s="1218">
        <v>270000</v>
      </c>
      <c r="F43" s="1214">
        <v>0</v>
      </c>
      <c r="G43" s="1218">
        <v>0</v>
      </c>
      <c r="H43" s="1218">
        <f t="shared" si="0"/>
        <v>270000</v>
      </c>
      <c r="I43" s="1236"/>
      <c r="J43" s="1236"/>
    </row>
    <row r="44" spans="1:10" ht="19.5" customHeight="1">
      <c r="A44" s="1233">
        <v>4</v>
      </c>
      <c r="B44" s="1234" t="s">
        <v>750</v>
      </c>
      <c r="C44" s="1234">
        <v>1920</v>
      </c>
      <c r="D44" s="1234" t="s">
        <v>462</v>
      </c>
      <c r="E44" s="1218">
        <v>270000</v>
      </c>
      <c r="F44" s="1214">
        <v>0</v>
      </c>
      <c r="G44" s="1218">
        <v>0</v>
      </c>
      <c r="H44" s="1218">
        <f t="shared" si="0"/>
        <v>270000</v>
      </c>
      <c r="I44" s="1236"/>
      <c r="J44" s="1236"/>
    </row>
    <row r="45" spans="1:10" ht="19.5" customHeight="1">
      <c r="A45" s="1233">
        <v>5</v>
      </c>
      <c r="B45" s="1234" t="s">
        <v>753</v>
      </c>
      <c r="C45" s="1234">
        <v>1931</v>
      </c>
      <c r="D45" s="1238" t="s">
        <v>462</v>
      </c>
      <c r="E45" s="1218">
        <v>270000</v>
      </c>
      <c r="F45" s="1214">
        <v>0</v>
      </c>
      <c r="G45" s="1218">
        <v>0</v>
      </c>
      <c r="H45" s="1218">
        <f t="shared" si="0"/>
        <v>270000</v>
      </c>
      <c r="I45" s="1236"/>
      <c r="J45" s="1236"/>
    </row>
    <row r="46" spans="1:10" ht="19.5" customHeight="1">
      <c r="A46" s="1233">
        <v>6</v>
      </c>
      <c r="B46" s="1234" t="s">
        <v>744</v>
      </c>
      <c r="C46" s="1234">
        <v>1932</v>
      </c>
      <c r="D46" s="1238" t="s">
        <v>473</v>
      </c>
      <c r="E46" s="1218">
        <v>270000</v>
      </c>
      <c r="F46" s="1214">
        <v>0</v>
      </c>
      <c r="G46" s="1218">
        <v>0</v>
      </c>
      <c r="H46" s="1218">
        <f t="shared" si="0"/>
        <v>270000</v>
      </c>
      <c r="I46" s="1236"/>
      <c r="J46" s="1236"/>
    </row>
    <row r="47" spans="1:10" ht="19.5" customHeight="1">
      <c r="A47" s="1233">
        <v>7</v>
      </c>
      <c r="B47" s="1234" t="s">
        <v>755</v>
      </c>
      <c r="C47" s="1234">
        <v>1923</v>
      </c>
      <c r="D47" s="1238" t="s">
        <v>473</v>
      </c>
      <c r="E47" s="1218">
        <v>270000</v>
      </c>
      <c r="F47" s="1214">
        <v>0</v>
      </c>
      <c r="G47" s="1218">
        <v>0</v>
      </c>
      <c r="H47" s="1218">
        <f t="shared" si="0"/>
        <v>270000</v>
      </c>
      <c r="I47" s="1236"/>
      <c r="J47" s="1236"/>
    </row>
    <row r="48" spans="1:10" ht="19.5" customHeight="1">
      <c r="A48" s="1233">
        <v>8</v>
      </c>
      <c r="B48" s="1234" t="s">
        <v>756</v>
      </c>
      <c r="C48" s="1234">
        <v>1923</v>
      </c>
      <c r="D48" s="1234" t="s">
        <v>477</v>
      </c>
      <c r="E48" s="1218">
        <v>270000</v>
      </c>
      <c r="F48" s="1214">
        <v>0</v>
      </c>
      <c r="G48" s="1218">
        <v>0</v>
      </c>
      <c r="H48" s="1218">
        <f t="shared" si="0"/>
        <v>270000</v>
      </c>
      <c r="I48" s="1236"/>
      <c r="J48" s="1236"/>
    </row>
    <row r="49" spans="1:10" ht="19.5" customHeight="1">
      <c r="A49" s="1233">
        <v>9</v>
      </c>
      <c r="B49" s="1234" t="s">
        <v>757</v>
      </c>
      <c r="C49" s="1234">
        <v>1926</v>
      </c>
      <c r="D49" s="1237" t="s">
        <v>477</v>
      </c>
      <c r="E49" s="1218">
        <v>270000</v>
      </c>
      <c r="F49" s="1214">
        <v>0</v>
      </c>
      <c r="G49" s="1218">
        <v>0</v>
      </c>
      <c r="H49" s="1218">
        <f t="shared" si="0"/>
        <v>270000</v>
      </c>
      <c r="I49" s="1236"/>
      <c r="J49" s="1236"/>
    </row>
    <row r="50" spans="1:10" ht="19.5" customHeight="1">
      <c r="A50" s="1233">
        <v>10</v>
      </c>
      <c r="B50" s="1234" t="s">
        <v>758</v>
      </c>
      <c r="C50" s="1234">
        <v>1930</v>
      </c>
      <c r="D50" s="1238" t="s">
        <v>477</v>
      </c>
      <c r="E50" s="1218">
        <v>270000</v>
      </c>
      <c r="F50" s="1214">
        <v>0</v>
      </c>
      <c r="G50" s="1218">
        <v>0</v>
      </c>
      <c r="H50" s="1218">
        <f t="shared" si="0"/>
        <v>270000</v>
      </c>
      <c r="I50" s="1236"/>
      <c r="J50" s="1236"/>
    </row>
    <row r="51" spans="1:10" ht="19.5" customHeight="1">
      <c r="A51" s="1233">
        <v>11</v>
      </c>
      <c r="B51" s="1234" t="s">
        <v>759</v>
      </c>
      <c r="C51" s="1234">
        <v>1925</v>
      </c>
      <c r="D51" s="1238" t="s">
        <v>477</v>
      </c>
      <c r="E51" s="1218">
        <v>270000</v>
      </c>
      <c r="F51" s="1214">
        <v>0</v>
      </c>
      <c r="G51" s="1218">
        <v>0</v>
      </c>
      <c r="H51" s="1218">
        <f t="shared" si="0"/>
        <v>270000</v>
      </c>
      <c r="I51" s="1236"/>
      <c r="J51" s="1236"/>
    </row>
    <row r="52" spans="1:10" ht="19.5" customHeight="1">
      <c r="A52" s="1233">
        <v>12</v>
      </c>
      <c r="B52" s="1234" t="s">
        <v>760</v>
      </c>
      <c r="C52" s="1234">
        <v>1928</v>
      </c>
      <c r="D52" s="1237" t="s">
        <v>477</v>
      </c>
      <c r="E52" s="1218">
        <v>270000</v>
      </c>
      <c r="F52" s="1214">
        <v>0</v>
      </c>
      <c r="G52" s="1218">
        <v>0</v>
      </c>
      <c r="H52" s="1218">
        <f t="shared" si="0"/>
        <v>270000</v>
      </c>
      <c r="I52" s="1236"/>
      <c r="J52" s="1236"/>
    </row>
    <row r="53" spans="1:10" ht="19.5" customHeight="1">
      <c r="A53" s="1233">
        <v>13</v>
      </c>
      <c r="B53" s="1234" t="s">
        <v>761</v>
      </c>
      <c r="C53" s="1234">
        <v>1927</v>
      </c>
      <c r="D53" s="1237" t="s">
        <v>462</v>
      </c>
      <c r="E53" s="1218">
        <v>270000</v>
      </c>
      <c r="F53" s="1214">
        <v>0</v>
      </c>
      <c r="G53" s="1218">
        <v>0</v>
      </c>
      <c r="H53" s="1218">
        <f t="shared" si="0"/>
        <v>270000</v>
      </c>
      <c r="I53" s="1236"/>
      <c r="J53" s="1236"/>
    </row>
    <row r="54" spans="1:10" ht="19.5" customHeight="1">
      <c r="A54" s="1233">
        <v>14</v>
      </c>
      <c r="B54" s="1234" t="s">
        <v>1158</v>
      </c>
      <c r="C54" s="1234">
        <v>1928</v>
      </c>
      <c r="D54" s="1238" t="s">
        <v>488</v>
      </c>
      <c r="E54" s="1218">
        <v>270000</v>
      </c>
      <c r="F54" s="1214">
        <v>0</v>
      </c>
      <c r="G54" s="1218">
        <v>0</v>
      </c>
      <c r="H54" s="1218">
        <f t="shared" si="0"/>
        <v>270000</v>
      </c>
      <c r="I54" s="1236"/>
      <c r="J54" s="1236"/>
    </row>
    <row r="55" spans="1:10" ht="19.5" customHeight="1">
      <c r="A55" s="1233">
        <v>15</v>
      </c>
      <c r="B55" s="1234" t="s">
        <v>763</v>
      </c>
      <c r="C55" s="1234">
        <v>1930</v>
      </c>
      <c r="D55" s="1238" t="s">
        <v>488</v>
      </c>
      <c r="E55" s="1218">
        <v>270000</v>
      </c>
      <c r="F55" s="1214">
        <v>0</v>
      </c>
      <c r="G55" s="1218">
        <v>0</v>
      </c>
      <c r="H55" s="1218">
        <f t="shared" si="0"/>
        <v>270000</v>
      </c>
      <c r="I55" s="1236"/>
      <c r="J55" s="1236"/>
    </row>
    <row r="56" spans="1:10" ht="19.5" customHeight="1">
      <c r="A56" s="1233">
        <v>16</v>
      </c>
      <c r="B56" s="1234" t="s">
        <v>764</v>
      </c>
      <c r="C56" s="1234">
        <v>1926</v>
      </c>
      <c r="D56" s="1238" t="s">
        <v>488</v>
      </c>
      <c r="E56" s="1218">
        <v>270000</v>
      </c>
      <c r="F56" s="1214">
        <v>0</v>
      </c>
      <c r="G56" s="1218">
        <v>0</v>
      </c>
      <c r="H56" s="1218">
        <f t="shared" si="0"/>
        <v>270000</v>
      </c>
      <c r="I56" s="1236"/>
      <c r="J56" s="1236"/>
    </row>
    <row r="57" spans="1:10" ht="19.5" customHeight="1">
      <c r="A57" s="1233">
        <v>17</v>
      </c>
      <c r="B57" s="1234" t="s">
        <v>2614</v>
      </c>
      <c r="C57" s="1234">
        <v>1930</v>
      </c>
      <c r="D57" s="1238" t="s">
        <v>488</v>
      </c>
      <c r="E57" s="1218">
        <v>270000</v>
      </c>
      <c r="F57" s="1214">
        <v>0</v>
      </c>
      <c r="G57" s="1218">
        <v>0</v>
      </c>
      <c r="H57" s="1218">
        <f t="shared" si="0"/>
        <v>270000</v>
      </c>
      <c r="I57" s="1236"/>
      <c r="J57" s="1236"/>
    </row>
    <row r="58" spans="1:10" ht="19.5" customHeight="1">
      <c r="A58" s="1233">
        <v>18</v>
      </c>
      <c r="B58" s="1234" t="s">
        <v>766</v>
      </c>
      <c r="C58" s="1234">
        <v>1927</v>
      </c>
      <c r="D58" s="1238" t="s">
        <v>488</v>
      </c>
      <c r="E58" s="1218">
        <v>270000</v>
      </c>
      <c r="F58" s="1214">
        <v>0</v>
      </c>
      <c r="G58" s="1218">
        <v>0</v>
      </c>
      <c r="H58" s="1218">
        <f t="shared" si="0"/>
        <v>270000</v>
      </c>
      <c r="I58" s="1236"/>
      <c r="J58" s="1236"/>
    </row>
    <row r="59" spans="1:10" ht="19.5" customHeight="1">
      <c r="A59" s="1233">
        <v>19</v>
      </c>
      <c r="B59" s="1234" t="s">
        <v>767</v>
      </c>
      <c r="C59" s="1234">
        <v>1929</v>
      </c>
      <c r="D59" s="1237" t="s">
        <v>488</v>
      </c>
      <c r="E59" s="1218">
        <v>270000</v>
      </c>
      <c r="F59" s="1214">
        <v>0</v>
      </c>
      <c r="G59" s="1218">
        <v>0</v>
      </c>
      <c r="H59" s="1218">
        <f t="shared" si="0"/>
        <v>270000</v>
      </c>
      <c r="I59" s="1236"/>
      <c r="J59" s="1236"/>
    </row>
    <row r="60" spans="1:10" ht="19.5" customHeight="1">
      <c r="A60" s="1233">
        <v>20</v>
      </c>
      <c r="B60" s="1234" t="s">
        <v>769</v>
      </c>
      <c r="C60" s="1234">
        <v>1926</v>
      </c>
      <c r="D60" s="1238" t="s">
        <v>488</v>
      </c>
      <c r="E60" s="1218">
        <v>270000</v>
      </c>
      <c r="F60" s="1214">
        <v>0</v>
      </c>
      <c r="G60" s="1218">
        <v>0</v>
      </c>
      <c r="H60" s="1218">
        <f t="shared" si="0"/>
        <v>270000</v>
      </c>
      <c r="I60" s="1236"/>
      <c r="J60" s="1236"/>
    </row>
    <row r="61" spans="1:10" ht="19.5" customHeight="1">
      <c r="A61" s="1233">
        <v>21</v>
      </c>
      <c r="B61" s="1234" t="s">
        <v>770</v>
      </c>
      <c r="C61" s="1234">
        <v>1928</v>
      </c>
      <c r="D61" s="1238" t="s">
        <v>469</v>
      </c>
      <c r="E61" s="1218">
        <v>270000</v>
      </c>
      <c r="F61" s="1214">
        <v>0</v>
      </c>
      <c r="G61" s="1218">
        <v>0</v>
      </c>
      <c r="H61" s="1218">
        <f t="shared" si="0"/>
        <v>270000</v>
      </c>
      <c r="I61" s="1236"/>
      <c r="J61" s="1236"/>
    </row>
    <row r="62" spans="1:10" ht="19.5" customHeight="1">
      <c r="A62" s="1233">
        <v>22</v>
      </c>
      <c r="B62" s="1234" t="s">
        <v>772</v>
      </c>
      <c r="C62" s="1234">
        <v>1927</v>
      </c>
      <c r="D62" s="1237" t="s">
        <v>480</v>
      </c>
      <c r="E62" s="1218">
        <v>270000</v>
      </c>
      <c r="F62" s="1214">
        <v>0</v>
      </c>
      <c r="G62" s="1218">
        <v>0</v>
      </c>
      <c r="H62" s="1218">
        <f t="shared" si="0"/>
        <v>270000</v>
      </c>
      <c r="I62" s="1236"/>
      <c r="J62" s="1236"/>
    </row>
    <row r="63" spans="1:10" ht="19.5" customHeight="1">
      <c r="A63" s="1233">
        <v>23</v>
      </c>
      <c r="B63" s="1234" t="s">
        <v>774</v>
      </c>
      <c r="C63" s="1234">
        <v>1926</v>
      </c>
      <c r="D63" s="1237" t="s">
        <v>464</v>
      </c>
      <c r="E63" s="1218">
        <v>270000</v>
      </c>
      <c r="F63" s="1214">
        <v>0</v>
      </c>
      <c r="G63" s="1218">
        <v>0</v>
      </c>
      <c r="H63" s="1218">
        <f t="shared" si="0"/>
        <v>270000</v>
      </c>
      <c r="I63" s="1236"/>
      <c r="J63" s="1236"/>
    </row>
    <row r="64" spans="1:10" ht="19.5" customHeight="1">
      <c r="A64" s="1233">
        <v>24</v>
      </c>
      <c r="B64" s="1234" t="s">
        <v>775</v>
      </c>
      <c r="C64" s="1234">
        <v>1929</v>
      </c>
      <c r="D64" s="1234" t="s">
        <v>464</v>
      </c>
      <c r="E64" s="1218">
        <v>270000</v>
      </c>
      <c r="F64" s="1214">
        <v>0</v>
      </c>
      <c r="G64" s="1218">
        <v>0</v>
      </c>
      <c r="H64" s="1218">
        <f t="shared" si="0"/>
        <v>270000</v>
      </c>
      <c r="I64" s="1236"/>
      <c r="J64" s="1236"/>
    </row>
    <row r="65" spans="1:10" ht="19.5" customHeight="1">
      <c r="A65" s="1233">
        <v>25</v>
      </c>
      <c r="B65" s="1234" t="s">
        <v>776</v>
      </c>
      <c r="C65" s="1234">
        <v>1930</v>
      </c>
      <c r="D65" s="1238" t="s">
        <v>459</v>
      </c>
      <c r="E65" s="1218">
        <v>270000</v>
      </c>
      <c r="F65" s="1214">
        <v>0</v>
      </c>
      <c r="G65" s="1218">
        <v>0</v>
      </c>
      <c r="H65" s="1218">
        <f t="shared" si="0"/>
        <v>270000</v>
      </c>
      <c r="I65" s="1236"/>
      <c r="J65" s="1236"/>
    </row>
    <row r="66" spans="1:10" ht="19.5" customHeight="1">
      <c r="A66" s="1233">
        <v>26</v>
      </c>
      <c r="B66" s="1234" t="s">
        <v>777</v>
      </c>
      <c r="C66" s="1234">
        <v>1929</v>
      </c>
      <c r="D66" s="1238" t="s">
        <v>459</v>
      </c>
      <c r="E66" s="1218">
        <v>270000</v>
      </c>
      <c r="F66" s="1214">
        <v>0</v>
      </c>
      <c r="G66" s="1218">
        <v>0</v>
      </c>
      <c r="H66" s="1218">
        <f t="shared" si="0"/>
        <v>270000</v>
      </c>
      <c r="I66" s="1236"/>
      <c r="J66" s="1236"/>
    </row>
    <row r="67" spans="1:10" ht="19.5" customHeight="1">
      <c r="A67" s="1233">
        <v>27</v>
      </c>
      <c r="B67" s="1234" t="s">
        <v>778</v>
      </c>
      <c r="C67" s="1234">
        <v>1928</v>
      </c>
      <c r="D67" s="1234" t="s">
        <v>459</v>
      </c>
      <c r="E67" s="1218">
        <v>270000</v>
      </c>
      <c r="F67" s="1214">
        <v>0</v>
      </c>
      <c r="G67" s="1218">
        <v>0</v>
      </c>
      <c r="H67" s="1218">
        <f t="shared" si="0"/>
        <v>270000</v>
      </c>
      <c r="I67" s="1236"/>
      <c r="J67" s="1236"/>
    </row>
    <row r="68" spans="1:10" ht="19.5" customHeight="1">
      <c r="A68" s="1233">
        <v>28</v>
      </c>
      <c r="B68" s="1234" t="s">
        <v>779</v>
      </c>
      <c r="C68" s="1234">
        <v>1925</v>
      </c>
      <c r="D68" s="1237" t="s">
        <v>488</v>
      </c>
      <c r="E68" s="1218">
        <v>270000</v>
      </c>
      <c r="F68" s="1214">
        <v>0</v>
      </c>
      <c r="G68" s="1218">
        <v>0</v>
      </c>
      <c r="H68" s="1218">
        <f t="shared" si="0"/>
        <v>270000</v>
      </c>
      <c r="I68" s="1236"/>
      <c r="J68" s="1236"/>
    </row>
    <row r="69" spans="1:10" ht="19.5" customHeight="1">
      <c r="A69" s="1233">
        <v>29</v>
      </c>
      <c r="B69" s="1234" t="s">
        <v>780</v>
      </c>
      <c r="C69" s="1234">
        <v>1927</v>
      </c>
      <c r="D69" s="1238" t="s">
        <v>464</v>
      </c>
      <c r="E69" s="1218">
        <v>270000</v>
      </c>
      <c r="F69" s="1214">
        <v>0</v>
      </c>
      <c r="G69" s="1218">
        <v>0</v>
      </c>
      <c r="H69" s="1218">
        <f t="shared" si="0"/>
        <v>270000</v>
      </c>
      <c r="I69" s="1236"/>
      <c r="J69" s="1236"/>
    </row>
    <row r="70" spans="1:10" ht="19.5" customHeight="1">
      <c r="A70" s="1233">
        <v>30</v>
      </c>
      <c r="B70" s="1234" t="s">
        <v>791</v>
      </c>
      <c r="C70" s="1234">
        <v>1931</v>
      </c>
      <c r="D70" s="1238" t="s">
        <v>462</v>
      </c>
      <c r="E70" s="1218">
        <v>270000</v>
      </c>
      <c r="F70" s="1214">
        <v>0</v>
      </c>
      <c r="G70" s="1218">
        <v>0</v>
      </c>
      <c r="H70" s="1218">
        <f t="shared" si="0"/>
        <v>270000</v>
      </c>
      <c r="I70" s="1236"/>
      <c r="J70" s="1236"/>
    </row>
    <row r="71" spans="1:10" ht="19.5" customHeight="1">
      <c r="A71" s="1233">
        <v>31</v>
      </c>
      <c r="B71" s="1234" t="s">
        <v>792</v>
      </c>
      <c r="C71" s="1234">
        <v>1928</v>
      </c>
      <c r="D71" s="1238" t="s">
        <v>462</v>
      </c>
      <c r="E71" s="1218">
        <v>270000</v>
      </c>
      <c r="F71" s="1214">
        <v>0</v>
      </c>
      <c r="G71" s="1218">
        <v>0</v>
      </c>
      <c r="H71" s="1218">
        <f t="shared" si="0"/>
        <v>270000</v>
      </c>
      <c r="I71" s="1236"/>
      <c r="J71" s="1236"/>
    </row>
    <row r="72" spans="1:10" ht="19.5" customHeight="1">
      <c r="A72" s="1233">
        <v>32</v>
      </c>
      <c r="B72" s="1234" t="s">
        <v>793</v>
      </c>
      <c r="C72" s="1234">
        <v>1931</v>
      </c>
      <c r="D72" s="1238" t="s">
        <v>488</v>
      </c>
      <c r="E72" s="1218">
        <v>270000</v>
      </c>
      <c r="F72" s="1214">
        <v>0</v>
      </c>
      <c r="G72" s="1218">
        <v>0</v>
      </c>
      <c r="H72" s="1218">
        <f t="shared" si="0"/>
        <v>270000</v>
      </c>
      <c r="I72" s="1236"/>
      <c r="J72" s="1236"/>
    </row>
    <row r="73" spans="1:10" ht="19.5" customHeight="1">
      <c r="A73" s="1233">
        <v>33</v>
      </c>
      <c r="B73" s="1234" t="s">
        <v>794</v>
      </c>
      <c r="C73" s="1234">
        <v>1932</v>
      </c>
      <c r="D73" s="1234" t="s">
        <v>462</v>
      </c>
      <c r="E73" s="1218">
        <v>270000</v>
      </c>
      <c r="F73" s="1214">
        <v>0</v>
      </c>
      <c r="G73" s="1218">
        <v>0</v>
      </c>
      <c r="H73" s="1218">
        <f t="shared" si="0"/>
        <v>270000</v>
      </c>
      <c r="I73" s="1236"/>
      <c r="J73" s="1236"/>
    </row>
    <row r="74" spans="1:10" ht="19.5" customHeight="1">
      <c r="A74" s="1233">
        <v>34</v>
      </c>
      <c r="B74" s="1234" t="s">
        <v>795</v>
      </c>
      <c r="C74" s="1234">
        <v>1932</v>
      </c>
      <c r="D74" s="1234" t="s">
        <v>464</v>
      </c>
      <c r="E74" s="1218">
        <v>270000</v>
      </c>
      <c r="F74" s="1214">
        <v>0</v>
      </c>
      <c r="G74" s="1218">
        <v>0</v>
      </c>
      <c r="H74" s="1218">
        <f t="shared" si="0"/>
        <v>270000</v>
      </c>
      <c r="I74" s="1236"/>
      <c r="J74" s="1236"/>
    </row>
    <row r="75" spans="1:10" ht="19.5" customHeight="1">
      <c r="A75" s="1233">
        <v>35</v>
      </c>
      <c r="B75" s="1234" t="s">
        <v>797</v>
      </c>
      <c r="C75" s="1234">
        <v>1932</v>
      </c>
      <c r="D75" s="1238" t="s">
        <v>488</v>
      </c>
      <c r="E75" s="1218">
        <v>270000</v>
      </c>
      <c r="F75" s="1214">
        <v>0</v>
      </c>
      <c r="G75" s="1218">
        <v>0</v>
      </c>
      <c r="H75" s="1218">
        <f t="shared" si="0"/>
        <v>270000</v>
      </c>
      <c r="I75" s="1236"/>
      <c r="J75" s="1236"/>
    </row>
    <row r="76" spans="1:10" ht="19.5" customHeight="1">
      <c r="A76" s="1233">
        <v>36</v>
      </c>
      <c r="B76" s="1234" t="s">
        <v>798</v>
      </c>
      <c r="C76" s="1234">
        <v>1932</v>
      </c>
      <c r="D76" s="1238" t="s">
        <v>488</v>
      </c>
      <c r="E76" s="1218">
        <v>270000</v>
      </c>
      <c r="F76" s="1214">
        <v>0</v>
      </c>
      <c r="G76" s="1218">
        <v>0</v>
      </c>
      <c r="H76" s="1218">
        <f t="shared" si="0"/>
        <v>270000</v>
      </c>
      <c r="I76" s="1236"/>
      <c r="J76" s="1236"/>
    </row>
    <row r="77" spans="1:10" ht="19.5" customHeight="1">
      <c r="A77" s="1233">
        <v>37</v>
      </c>
      <c r="B77" s="1234" t="s">
        <v>799</v>
      </c>
      <c r="C77" s="1234">
        <v>1932</v>
      </c>
      <c r="D77" s="1238" t="s">
        <v>480</v>
      </c>
      <c r="E77" s="1218">
        <v>270000</v>
      </c>
      <c r="F77" s="1214">
        <v>0</v>
      </c>
      <c r="G77" s="1218">
        <v>0</v>
      </c>
      <c r="H77" s="1218">
        <f t="shared" si="0"/>
        <v>270000</v>
      </c>
      <c r="I77" s="1236"/>
      <c r="J77" s="1236"/>
    </row>
    <row r="78" spans="1:10" ht="19.5" customHeight="1">
      <c r="A78" s="1233">
        <v>38</v>
      </c>
      <c r="B78" s="1234" t="s">
        <v>801</v>
      </c>
      <c r="C78" s="1234">
        <v>1928</v>
      </c>
      <c r="D78" s="1234" t="s">
        <v>462</v>
      </c>
      <c r="E78" s="1218">
        <v>270000</v>
      </c>
      <c r="F78" s="1214">
        <v>0</v>
      </c>
      <c r="G78" s="1218">
        <v>0</v>
      </c>
      <c r="H78" s="1218">
        <f t="shared" si="0"/>
        <v>270000</v>
      </c>
      <c r="I78" s="1236"/>
      <c r="J78" s="1236"/>
    </row>
    <row r="79" spans="1:10" ht="19.5" customHeight="1">
      <c r="A79" s="1233">
        <v>39</v>
      </c>
      <c r="B79" s="1234" t="s">
        <v>2165</v>
      </c>
      <c r="C79" s="1234">
        <v>1933</v>
      </c>
      <c r="D79" s="1237" t="s">
        <v>469</v>
      </c>
      <c r="E79" s="1218">
        <v>270000</v>
      </c>
      <c r="F79" s="1214">
        <v>0</v>
      </c>
      <c r="G79" s="1218">
        <v>0</v>
      </c>
      <c r="H79" s="1218">
        <f t="shared" si="0"/>
        <v>270000</v>
      </c>
      <c r="I79" s="1236"/>
      <c r="J79" s="1236"/>
    </row>
    <row r="80" spans="1:10" ht="19.5" customHeight="1">
      <c r="A80" s="1233">
        <v>40</v>
      </c>
      <c r="B80" s="1234" t="s">
        <v>802</v>
      </c>
      <c r="C80" s="1234">
        <v>1933</v>
      </c>
      <c r="D80" s="1237" t="s">
        <v>469</v>
      </c>
      <c r="E80" s="1218">
        <v>270000</v>
      </c>
      <c r="F80" s="1214">
        <v>0</v>
      </c>
      <c r="G80" s="1218"/>
      <c r="H80" s="1218">
        <f t="shared" si="0"/>
        <v>270000</v>
      </c>
      <c r="I80" s="1236"/>
      <c r="J80" s="1236"/>
    </row>
    <row r="81" spans="1:10" ht="19.5" customHeight="1">
      <c r="A81" s="1233">
        <v>41</v>
      </c>
      <c r="B81" s="1234" t="s">
        <v>1236</v>
      </c>
      <c r="C81" s="1234">
        <v>1933</v>
      </c>
      <c r="D81" s="1234" t="s">
        <v>469</v>
      </c>
      <c r="E81" s="1218">
        <v>270000</v>
      </c>
      <c r="F81" s="1214">
        <v>0</v>
      </c>
      <c r="G81" s="1278">
        <v>0</v>
      </c>
      <c r="H81" s="1218">
        <f t="shared" si="0"/>
        <v>270000</v>
      </c>
      <c r="I81" s="1236"/>
      <c r="J81" s="1236"/>
    </row>
    <row r="82" spans="1:10" ht="19.5" customHeight="1">
      <c r="A82" s="1233">
        <v>42</v>
      </c>
      <c r="B82" s="1238" t="s">
        <v>804</v>
      </c>
      <c r="C82" s="1238">
        <v>1933</v>
      </c>
      <c r="D82" s="1268" t="s">
        <v>480</v>
      </c>
      <c r="E82" s="1218">
        <v>270000</v>
      </c>
      <c r="F82" s="1214">
        <v>0</v>
      </c>
      <c r="G82" s="1278">
        <v>0</v>
      </c>
      <c r="H82" s="1218">
        <f t="shared" si="0"/>
        <v>270000</v>
      </c>
      <c r="I82" s="1236"/>
      <c r="J82" s="1236"/>
    </row>
    <row r="83" spans="1:10" ht="19.5" customHeight="1">
      <c r="A83" s="1233">
        <v>43</v>
      </c>
      <c r="B83" s="1234" t="s">
        <v>1077</v>
      </c>
      <c r="C83" s="1234">
        <v>1933</v>
      </c>
      <c r="D83" s="1238" t="s">
        <v>459</v>
      </c>
      <c r="E83" s="1218">
        <v>270000</v>
      </c>
      <c r="F83" s="1279">
        <v>0</v>
      </c>
      <c r="G83" s="1278">
        <v>0</v>
      </c>
      <c r="H83" s="1218">
        <f t="shared" si="0"/>
        <v>270000</v>
      </c>
      <c r="I83" s="1236"/>
      <c r="J83" s="1236"/>
    </row>
    <row r="84" spans="1:10" ht="19.5" customHeight="1">
      <c r="A84" s="1233">
        <v>44</v>
      </c>
      <c r="B84" s="1238" t="s">
        <v>826</v>
      </c>
      <c r="C84" s="1238">
        <v>1935</v>
      </c>
      <c r="D84" s="1268" t="s">
        <v>464</v>
      </c>
      <c r="E84" s="1218">
        <v>270000</v>
      </c>
      <c r="F84" s="1279">
        <v>0</v>
      </c>
      <c r="G84" s="1278">
        <v>0</v>
      </c>
      <c r="H84" s="1218">
        <f t="shared" si="0"/>
        <v>270000</v>
      </c>
      <c r="I84" s="1236"/>
      <c r="J84" s="1236"/>
    </row>
    <row r="85" spans="1:10" ht="19.5" customHeight="1">
      <c r="A85" s="1233">
        <v>45</v>
      </c>
      <c r="B85" s="1238" t="s">
        <v>1078</v>
      </c>
      <c r="C85" s="1238">
        <v>1935</v>
      </c>
      <c r="D85" s="1268" t="s">
        <v>464</v>
      </c>
      <c r="E85" s="1218">
        <v>270000</v>
      </c>
      <c r="F85" s="1279">
        <v>0</v>
      </c>
      <c r="G85" s="1278">
        <v>0</v>
      </c>
      <c r="H85" s="1218">
        <f t="shared" si="0"/>
        <v>270000</v>
      </c>
      <c r="I85" s="1236"/>
      <c r="J85" s="1236"/>
    </row>
    <row r="86" spans="1:10" ht="19.5" customHeight="1">
      <c r="A86" s="1233">
        <v>46</v>
      </c>
      <c r="B86" s="1238" t="s">
        <v>1079</v>
      </c>
      <c r="C86" s="1238">
        <v>1933</v>
      </c>
      <c r="D86" s="1238" t="s">
        <v>469</v>
      </c>
      <c r="E86" s="1218">
        <v>270000</v>
      </c>
      <c r="F86" s="1279">
        <v>0</v>
      </c>
      <c r="G86" s="1278">
        <v>0</v>
      </c>
      <c r="H86" s="1218">
        <f t="shared" si="0"/>
        <v>270000</v>
      </c>
      <c r="I86" s="1236"/>
      <c r="J86" s="1236"/>
    </row>
    <row r="87" spans="1:10" ht="19.5" customHeight="1">
      <c r="A87" s="1233">
        <v>47</v>
      </c>
      <c r="B87" s="1234" t="s">
        <v>1080</v>
      </c>
      <c r="C87" s="1234">
        <v>1935</v>
      </c>
      <c r="D87" s="1238" t="s">
        <v>469</v>
      </c>
      <c r="E87" s="1218">
        <v>270000</v>
      </c>
      <c r="F87" s="1279">
        <v>0</v>
      </c>
      <c r="G87" s="1278">
        <v>0</v>
      </c>
      <c r="H87" s="1218">
        <f t="shared" si="0"/>
        <v>270000</v>
      </c>
      <c r="I87" s="1236"/>
      <c r="J87" s="1236"/>
    </row>
    <row r="88" spans="1:10" ht="19.5" customHeight="1">
      <c r="A88" s="1233">
        <v>48</v>
      </c>
      <c r="B88" s="1238" t="s">
        <v>1081</v>
      </c>
      <c r="C88" s="1238">
        <v>1935</v>
      </c>
      <c r="D88" s="1238" t="s">
        <v>473</v>
      </c>
      <c r="E88" s="1218">
        <v>270000</v>
      </c>
      <c r="F88" s="1279">
        <v>0</v>
      </c>
      <c r="G88" s="1278">
        <v>0</v>
      </c>
      <c r="H88" s="1218">
        <f t="shared" si="0"/>
        <v>270000</v>
      </c>
      <c r="I88" s="1236"/>
      <c r="J88" s="1236"/>
    </row>
    <row r="89" spans="1:10" ht="19.5" customHeight="1">
      <c r="A89" s="1233">
        <v>49</v>
      </c>
      <c r="B89" s="1238" t="s">
        <v>1082</v>
      </c>
      <c r="C89" s="1238">
        <v>1935</v>
      </c>
      <c r="D89" s="1234" t="s">
        <v>469</v>
      </c>
      <c r="E89" s="1218">
        <v>270000</v>
      </c>
      <c r="F89" s="1279">
        <v>0</v>
      </c>
      <c r="G89" s="1278">
        <v>0</v>
      </c>
      <c r="H89" s="1218">
        <f t="shared" si="0"/>
        <v>270000</v>
      </c>
      <c r="I89" s="1236"/>
      <c r="J89" s="1236"/>
    </row>
    <row r="90" spans="1:10" ht="19.5" customHeight="1">
      <c r="A90" s="1233">
        <v>50</v>
      </c>
      <c r="B90" s="1238" t="s">
        <v>2139</v>
      </c>
      <c r="C90" s="1238">
        <v>1935</v>
      </c>
      <c r="D90" s="1237" t="s">
        <v>469</v>
      </c>
      <c r="E90" s="1218">
        <v>270000</v>
      </c>
      <c r="F90" s="1279">
        <v>0</v>
      </c>
      <c r="G90" s="1278">
        <v>0</v>
      </c>
      <c r="H90" s="1218">
        <f t="shared" si="0"/>
        <v>270000</v>
      </c>
      <c r="I90" s="1269"/>
      <c r="J90" s="1269"/>
    </row>
    <row r="91" spans="1:10" ht="19.5" customHeight="1">
      <c r="A91" s="1233">
        <v>51</v>
      </c>
      <c r="B91" s="1238" t="s">
        <v>2140</v>
      </c>
      <c r="C91" s="1238">
        <v>1929</v>
      </c>
      <c r="D91" s="1238" t="s">
        <v>462</v>
      </c>
      <c r="E91" s="1218">
        <v>270000</v>
      </c>
      <c r="F91" s="1279">
        <v>0</v>
      </c>
      <c r="G91" s="1278">
        <v>0</v>
      </c>
      <c r="H91" s="1218">
        <f t="shared" si="0"/>
        <v>270000</v>
      </c>
      <c r="I91" s="1269"/>
      <c r="J91" s="1269"/>
    </row>
    <row r="92" spans="1:10" ht="19.5" customHeight="1">
      <c r="A92" s="1233">
        <v>52</v>
      </c>
      <c r="B92" s="1238" t="s">
        <v>2141</v>
      </c>
      <c r="C92" s="1238">
        <v>1935</v>
      </c>
      <c r="D92" s="1234" t="s">
        <v>462</v>
      </c>
      <c r="E92" s="1218">
        <v>270000</v>
      </c>
      <c r="F92" s="1279">
        <v>0</v>
      </c>
      <c r="G92" s="1278">
        <v>0</v>
      </c>
      <c r="H92" s="1218">
        <f t="shared" si="0"/>
        <v>270000</v>
      </c>
      <c r="I92" s="1269"/>
      <c r="J92" s="1269"/>
    </row>
    <row r="93" spans="1:10" ht="19.5" customHeight="1">
      <c r="A93" s="1233">
        <v>53</v>
      </c>
      <c r="B93" s="1238" t="s">
        <v>1185</v>
      </c>
      <c r="C93" s="1238">
        <v>1938</v>
      </c>
      <c r="D93" s="1237" t="s">
        <v>462</v>
      </c>
      <c r="E93" s="1218">
        <v>270000</v>
      </c>
      <c r="F93" s="1279">
        <v>0</v>
      </c>
      <c r="G93" s="1278">
        <v>0</v>
      </c>
      <c r="H93" s="1218">
        <f t="shared" si="0"/>
        <v>270000</v>
      </c>
      <c r="I93" s="1269"/>
      <c r="J93" s="1269"/>
    </row>
    <row r="94" spans="1:10" ht="19.5" customHeight="1">
      <c r="A94" s="1233">
        <v>54</v>
      </c>
      <c r="B94" s="1238" t="s">
        <v>1266</v>
      </c>
      <c r="C94" s="1238">
        <v>1935</v>
      </c>
      <c r="D94" s="1237" t="s">
        <v>459</v>
      </c>
      <c r="E94" s="1218">
        <v>270000</v>
      </c>
      <c r="F94" s="1279">
        <v>0</v>
      </c>
      <c r="G94" s="1278">
        <f>F94*E94</f>
        <v>0</v>
      </c>
      <c r="H94" s="1218">
        <f t="shared" si="0"/>
        <v>270000</v>
      </c>
      <c r="I94" s="1269"/>
      <c r="J94" s="1269"/>
    </row>
    <row r="95" spans="1:10" ht="19.5" customHeight="1">
      <c r="A95" s="1233">
        <v>55</v>
      </c>
      <c r="B95" s="1238" t="s">
        <v>1267</v>
      </c>
      <c r="C95" s="1238">
        <v>1935</v>
      </c>
      <c r="D95" s="1237" t="s">
        <v>480</v>
      </c>
      <c r="E95" s="1218">
        <v>270000</v>
      </c>
      <c r="F95" s="1279">
        <v>0</v>
      </c>
      <c r="G95" s="1278">
        <f>F95*E95</f>
        <v>0</v>
      </c>
      <c r="H95" s="1218">
        <f t="shared" si="0"/>
        <v>270000</v>
      </c>
      <c r="I95" s="1269"/>
      <c r="J95" s="1269"/>
    </row>
    <row r="96" spans="1:10" ht="19.5" customHeight="1">
      <c r="A96" s="1233">
        <v>56</v>
      </c>
      <c r="B96" s="1238" t="s">
        <v>1277</v>
      </c>
      <c r="C96" s="1238">
        <v>1935</v>
      </c>
      <c r="D96" s="1237" t="s">
        <v>806</v>
      </c>
      <c r="E96" s="1218">
        <v>270000</v>
      </c>
      <c r="F96" s="1279">
        <v>0</v>
      </c>
      <c r="G96" s="1278">
        <v>0</v>
      </c>
      <c r="H96" s="1218">
        <f t="shared" si="0"/>
        <v>270000</v>
      </c>
      <c r="I96" s="1269"/>
      <c r="J96" s="1269"/>
    </row>
    <row r="97" spans="1:10" ht="19.5" customHeight="1">
      <c r="A97" s="1233">
        <v>57</v>
      </c>
      <c r="B97" s="1238" t="s">
        <v>798</v>
      </c>
      <c r="C97" s="1238">
        <v>1921</v>
      </c>
      <c r="D97" s="1237" t="s">
        <v>473</v>
      </c>
      <c r="E97" s="1218">
        <v>270000</v>
      </c>
      <c r="F97" s="1279">
        <v>0</v>
      </c>
      <c r="G97" s="1278">
        <v>0</v>
      </c>
      <c r="H97" s="1218">
        <f t="shared" si="0"/>
        <v>270000</v>
      </c>
      <c r="I97" s="1269"/>
      <c r="J97" s="1269"/>
    </row>
    <row r="98" spans="1:10" ht="19.5" customHeight="1">
      <c r="A98" s="1233">
        <v>58</v>
      </c>
      <c r="B98" s="1238" t="s">
        <v>2617</v>
      </c>
      <c r="C98" s="1238">
        <v>1935</v>
      </c>
      <c r="D98" s="1234" t="s">
        <v>462</v>
      </c>
      <c r="E98" s="1218">
        <v>270000</v>
      </c>
      <c r="F98" s="1279">
        <v>0</v>
      </c>
      <c r="G98" s="1278">
        <v>0</v>
      </c>
      <c r="H98" s="1218">
        <f t="shared" si="0"/>
        <v>270000</v>
      </c>
      <c r="I98" s="1269"/>
      <c r="J98" s="1269"/>
    </row>
    <row r="99" spans="1:10" ht="19.5" customHeight="1">
      <c r="A99" s="1233">
        <v>59</v>
      </c>
      <c r="B99" s="1238" t="s">
        <v>1268</v>
      </c>
      <c r="C99" s="1238">
        <v>1935</v>
      </c>
      <c r="D99" s="1280" t="s">
        <v>480</v>
      </c>
      <c r="E99" s="1218">
        <v>270000</v>
      </c>
      <c r="F99" s="1279">
        <v>0</v>
      </c>
      <c r="G99" s="1278">
        <v>0</v>
      </c>
      <c r="H99" s="1218">
        <f t="shared" si="0"/>
        <v>270000</v>
      </c>
      <c r="I99" s="1269"/>
      <c r="J99" s="1269"/>
    </row>
    <row r="100" spans="1:10" ht="19.5" customHeight="1">
      <c r="A100" s="1233">
        <v>60</v>
      </c>
      <c r="B100" s="1238" t="s">
        <v>2618</v>
      </c>
      <c r="C100" s="1238">
        <v>1936</v>
      </c>
      <c r="D100" s="1234" t="s">
        <v>480</v>
      </c>
      <c r="E100" s="1218">
        <v>270000</v>
      </c>
      <c r="F100" s="1279">
        <v>0</v>
      </c>
      <c r="G100" s="1278">
        <v>0</v>
      </c>
      <c r="H100" s="1218">
        <f t="shared" si="0"/>
        <v>270000</v>
      </c>
      <c r="I100" s="1269"/>
      <c r="J100" s="1269"/>
    </row>
    <row r="101" spans="1:10" ht="19.5" customHeight="1">
      <c r="A101" s="1233">
        <v>61</v>
      </c>
      <c r="B101" s="1238" t="s">
        <v>529</v>
      </c>
      <c r="C101" s="1238">
        <v>1935</v>
      </c>
      <c r="D101" s="1237" t="s">
        <v>462</v>
      </c>
      <c r="E101" s="1218">
        <v>270000</v>
      </c>
      <c r="F101" s="1279"/>
      <c r="G101" s="1278"/>
      <c r="H101" s="1218">
        <f>E101+G101</f>
        <v>270000</v>
      </c>
      <c r="I101" s="1269"/>
      <c r="J101" s="1269"/>
    </row>
    <row r="102" spans="1:10" ht="19.5" customHeight="1">
      <c r="A102" s="1233">
        <v>62</v>
      </c>
      <c r="B102" s="1238" t="s">
        <v>2132</v>
      </c>
      <c r="C102" s="1238">
        <v>1935</v>
      </c>
      <c r="D102" s="1234" t="s">
        <v>469</v>
      </c>
      <c r="E102" s="1218">
        <v>270000</v>
      </c>
      <c r="F102" s="1279"/>
      <c r="G102" s="1278"/>
      <c r="H102" s="1218">
        <f>E102+G102</f>
        <v>270000</v>
      </c>
      <c r="I102" s="1269"/>
      <c r="J102" s="1269"/>
    </row>
    <row r="103" spans="1:10" ht="19.5" customHeight="1">
      <c r="A103" s="1233">
        <v>63</v>
      </c>
      <c r="B103" s="1238" t="s">
        <v>1873</v>
      </c>
      <c r="C103" s="1238">
        <v>1936</v>
      </c>
      <c r="D103" s="1237" t="s">
        <v>462</v>
      </c>
      <c r="E103" s="1218">
        <v>270000</v>
      </c>
      <c r="F103" s="1279"/>
      <c r="G103" s="1278"/>
      <c r="H103" s="1218">
        <f>E103+G103</f>
        <v>270000</v>
      </c>
      <c r="I103" s="1269"/>
      <c r="J103" s="1269"/>
    </row>
    <row r="104" spans="1:10" ht="19.5" customHeight="1">
      <c r="A104" s="1233">
        <v>64</v>
      </c>
      <c r="B104" s="1237" t="s">
        <v>1874</v>
      </c>
      <c r="C104" s="1237">
        <v>1936</v>
      </c>
      <c r="D104" s="1237" t="s">
        <v>473</v>
      </c>
      <c r="E104" s="1218">
        <v>270000</v>
      </c>
      <c r="F104" s="1244"/>
      <c r="G104" s="1248"/>
      <c r="H104" s="1218">
        <f>E104+G104</f>
        <v>270000</v>
      </c>
      <c r="I104" s="1269"/>
      <c r="J104" s="1269"/>
    </row>
    <row r="105" spans="1:10" ht="19.5" customHeight="1">
      <c r="A105" s="1233">
        <v>65</v>
      </c>
      <c r="B105" s="1234" t="s">
        <v>807</v>
      </c>
      <c r="C105" s="1234">
        <v>1920</v>
      </c>
      <c r="D105" s="1238" t="s">
        <v>477</v>
      </c>
      <c r="E105" s="1218">
        <v>270000</v>
      </c>
      <c r="F105" s="1214"/>
      <c r="G105" s="1218"/>
      <c r="H105" s="1218">
        <v>270000</v>
      </c>
      <c r="I105" s="1236"/>
      <c r="J105" s="1236"/>
    </row>
    <row r="106" spans="1:10" ht="19.5" customHeight="1">
      <c r="A106" s="1233">
        <v>66</v>
      </c>
      <c r="B106" s="1234" t="s">
        <v>808</v>
      </c>
      <c r="C106" s="1234">
        <v>1929</v>
      </c>
      <c r="D106" s="1238" t="s">
        <v>477</v>
      </c>
      <c r="E106" s="1218">
        <v>270000</v>
      </c>
      <c r="F106" s="1214"/>
      <c r="G106" s="1218"/>
      <c r="H106" s="1218">
        <v>270000</v>
      </c>
      <c r="I106" s="1236"/>
      <c r="J106" s="1236"/>
    </row>
    <row r="107" spans="1:10" ht="19.5" customHeight="1">
      <c r="A107" s="1233">
        <v>67</v>
      </c>
      <c r="B107" s="1234" t="s">
        <v>809</v>
      </c>
      <c r="C107" s="1234">
        <v>1926</v>
      </c>
      <c r="D107" s="1234" t="s">
        <v>462</v>
      </c>
      <c r="E107" s="1218">
        <v>270000</v>
      </c>
      <c r="F107" s="1214"/>
      <c r="G107" s="1218"/>
      <c r="H107" s="1218">
        <v>270000</v>
      </c>
      <c r="I107" s="1236"/>
      <c r="J107" s="1236"/>
    </row>
    <row r="108" spans="1:10" ht="19.5" customHeight="1">
      <c r="A108" s="1233">
        <v>68</v>
      </c>
      <c r="B108" s="1234" t="s">
        <v>1842</v>
      </c>
      <c r="C108" s="1234">
        <v>1926</v>
      </c>
      <c r="D108" s="1237" t="s">
        <v>462</v>
      </c>
      <c r="E108" s="1218">
        <v>0</v>
      </c>
      <c r="F108" s="1214"/>
      <c r="G108" s="1218"/>
      <c r="H108" s="1218">
        <v>0</v>
      </c>
      <c r="I108" s="1236"/>
      <c r="J108" s="1236" t="s">
        <v>1117</v>
      </c>
    </row>
    <row r="109" spans="1:10" ht="19.5" customHeight="1">
      <c r="A109" s="1233">
        <v>69</v>
      </c>
      <c r="B109" s="1234" t="s">
        <v>810</v>
      </c>
      <c r="C109" s="1234">
        <v>1930</v>
      </c>
      <c r="D109" s="1238" t="s">
        <v>488</v>
      </c>
      <c r="E109" s="1218">
        <v>270000</v>
      </c>
      <c r="F109" s="1214"/>
      <c r="G109" s="1218"/>
      <c r="H109" s="1218">
        <v>270000</v>
      </c>
      <c r="I109" s="1236"/>
      <c r="J109" s="1236"/>
    </row>
    <row r="110" spans="1:10" ht="19.5" customHeight="1">
      <c r="A110" s="1233">
        <v>70</v>
      </c>
      <c r="B110" s="1234" t="s">
        <v>811</v>
      </c>
      <c r="C110" s="1234">
        <v>1930</v>
      </c>
      <c r="D110" s="1238" t="s">
        <v>469</v>
      </c>
      <c r="E110" s="1218">
        <v>270000</v>
      </c>
      <c r="F110" s="1214"/>
      <c r="G110" s="1218"/>
      <c r="H110" s="1218">
        <v>270000</v>
      </c>
      <c r="I110" s="1236"/>
      <c r="J110" s="1236"/>
    </row>
    <row r="111" spans="1:10" ht="19.5" customHeight="1">
      <c r="A111" s="1233">
        <v>71</v>
      </c>
      <c r="B111" s="1234" t="s">
        <v>812</v>
      </c>
      <c r="C111" s="1234">
        <v>1930</v>
      </c>
      <c r="D111" s="1238" t="s">
        <v>462</v>
      </c>
      <c r="E111" s="1218">
        <v>270000</v>
      </c>
      <c r="F111" s="1214"/>
      <c r="G111" s="1218"/>
      <c r="H111" s="1218">
        <v>270000</v>
      </c>
      <c r="I111" s="1236"/>
      <c r="J111" s="1236"/>
    </row>
    <row r="112" spans="1:10" ht="19.5" customHeight="1">
      <c r="A112" s="1233">
        <v>72</v>
      </c>
      <c r="B112" s="1234" t="s">
        <v>813</v>
      </c>
      <c r="C112" s="1234">
        <v>1931</v>
      </c>
      <c r="D112" s="1238" t="s">
        <v>462</v>
      </c>
      <c r="E112" s="1218">
        <v>270000</v>
      </c>
      <c r="F112" s="1214"/>
      <c r="G112" s="1218"/>
      <c r="H112" s="1218">
        <v>270000</v>
      </c>
      <c r="I112" s="1236"/>
      <c r="J112" s="1236"/>
    </row>
    <row r="113" spans="1:10" ht="19.5" customHeight="1">
      <c r="A113" s="1233">
        <v>73</v>
      </c>
      <c r="B113" s="1234" t="s">
        <v>744</v>
      </c>
      <c r="C113" s="1234">
        <v>1932</v>
      </c>
      <c r="D113" s="1238" t="s">
        <v>462</v>
      </c>
      <c r="E113" s="1218">
        <v>270000</v>
      </c>
      <c r="G113" s="1218"/>
      <c r="H113" s="1218">
        <f>SUM(E113:G113)</f>
        <v>270000</v>
      </c>
      <c r="I113" s="1269"/>
      <c r="J113" s="1269"/>
    </row>
    <row r="114" spans="1:10" ht="19.5" customHeight="1">
      <c r="A114" s="1233">
        <v>74</v>
      </c>
      <c r="B114" s="1234" t="s">
        <v>751</v>
      </c>
      <c r="C114" s="1234">
        <v>1919</v>
      </c>
      <c r="D114" s="1234" t="s">
        <v>477</v>
      </c>
      <c r="E114" s="1218">
        <v>270000</v>
      </c>
      <c r="F114" s="1279"/>
      <c r="G114" s="1218"/>
      <c r="H114" s="1218">
        <f>SUM(E114:G114)</f>
        <v>270000</v>
      </c>
      <c r="I114" s="1269"/>
      <c r="J114" s="1269"/>
    </row>
    <row r="115" spans="1:10" ht="19.5" customHeight="1">
      <c r="A115" s="1233">
        <v>75</v>
      </c>
      <c r="B115" s="1234" t="s">
        <v>752</v>
      </c>
      <c r="C115" s="1234">
        <v>1922</v>
      </c>
      <c r="D115" s="1237" t="s">
        <v>477</v>
      </c>
      <c r="E115" s="1218">
        <v>270000</v>
      </c>
      <c r="F115" s="1279"/>
      <c r="G115" s="1218"/>
      <c r="H115" s="1218">
        <f aca="true" t="shared" si="1" ref="H115:H128">SUM(E115:G115)</f>
        <v>270000</v>
      </c>
      <c r="I115" s="1269"/>
      <c r="J115" s="1269"/>
    </row>
    <row r="116" spans="1:10" ht="19.5" customHeight="1">
      <c r="A116" s="1233">
        <v>76</v>
      </c>
      <c r="B116" s="1234" t="s">
        <v>762</v>
      </c>
      <c r="C116" s="1234">
        <v>1929</v>
      </c>
      <c r="D116" s="1234" t="s">
        <v>462</v>
      </c>
      <c r="E116" s="1218">
        <v>270000</v>
      </c>
      <c r="F116" s="1279"/>
      <c r="G116" s="1218"/>
      <c r="H116" s="1218">
        <f t="shared" si="1"/>
        <v>270000</v>
      </c>
      <c r="I116" s="1269"/>
      <c r="J116" s="1269"/>
    </row>
    <row r="117" spans="1:10" ht="19.5" customHeight="1">
      <c r="A117" s="1233">
        <v>77</v>
      </c>
      <c r="B117" s="1234" t="s">
        <v>765</v>
      </c>
      <c r="C117" s="1234">
        <v>1928</v>
      </c>
      <c r="D117" s="1238" t="s">
        <v>488</v>
      </c>
      <c r="E117" s="1218">
        <v>270000</v>
      </c>
      <c r="F117" s="1279"/>
      <c r="G117" s="1218"/>
      <c r="H117" s="1218">
        <f t="shared" si="1"/>
        <v>270000</v>
      </c>
      <c r="I117" s="1269"/>
      <c r="J117" s="1269"/>
    </row>
    <row r="118" spans="1:10" ht="19.5" customHeight="1">
      <c r="A118" s="1233">
        <v>78</v>
      </c>
      <c r="B118" s="1234" t="s">
        <v>768</v>
      </c>
      <c r="C118" s="1234">
        <v>1926</v>
      </c>
      <c r="D118" s="1238" t="s">
        <v>488</v>
      </c>
      <c r="E118" s="1218">
        <v>270000</v>
      </c>
      <c r="F118" s="1279"/>
      <c r="G118" s="1218"/>
      <c r="H118" s="1218">
        <f t="shared" si="1"/>
        <v>270000</v>
      </c>
      <c r="I118" s="1269"/>
      <c r="J118" s="1269"/>
    </row>
    <row r="119" spans="1:10" ht="19.5" customHeight="1">
      <c r="A119" s="1233">
        <v>79</v>
      </c>
      <c r="B119" s="1234" t="s">
        <v>771</v>
      </c>
      <c r="C119" s="1234">
        <v>1931</v>
      </c>
      <c r="D119" s="1234" t="s">
        <v>462</v>
      </c>
      <c r="E119" s="1218">
        <v>270000</v>
      </c>
      <c r="F119" s="1279"/>
      <c r="G119" s="1218"/>
      <c r="H119" s="1218">
        <f t="shared" si="1"/>
        <v>270000</v>
      </c>
      <c r="I119" s="1269"/>
      <c r="J119" s="1269"/>
    </row>
    <row r="120" spans="1:10" ht="19.5" customHeight="1">
      <c r="A120" s="1233">
        <v>80</v>
      </c>
      <c r="B120" s="1234" t="s">
        <v>773</v>
      </c>
      <c r="C120" s="1234">
        <v>1929</v>
      </c>
      <c r="D120" s="1234" t="s">
        <v>464</v>
      </c>
      <c r="E120" s="1218">
        <v>270000</v>
      </c>
      <c r="F120" s="1279"/>
      <c r="G120" s="1218"/>
      <c r="H120" s="1218">
        <f t="shared" si="1"/>
        <v>270000</v>
      </c>
      <c r="I120" s="1269"/>
      <c r="J120" s="1269"/>
    </row>
    <row r="121" spans="1:10" ht="19.5" customHeight="1">
      <c r="A121" s="1233">
        <v>81</v>
      </c>
      <c r="B121" s="1234" t="s">
        <v>800</v>
      </c>
      <c r="C121" s="1234">
        <v>1933</v>
      </c>
      <c r="D121" s="1234" t="s">
        <v>462</v>
      </c>
      <c r="E121" s="1218">
        <v>270000</v>
      </c>
      <c r="F121" s="1279"/>
      <c r="G121" s="1218"/>
      <c r="H121" s="1218">
        <f t="shared" si="1"/>
        <v>270000</v>
      </c>
      <c r="I121" s="1269"/>
      <c r="J121" s="1269"/>
    </row>
    <row r="122" spans="1:10" ht="19.5" customHeight="1">
      <c r="A122" s="1233">
        <v>82</v>
      </c>
      <c r="B122" s="1234" t="s">
        <v>803</v>
      </c>
      <c r="C122" s="1234">
        <v>1933</v>
      </c>
      <c r="D122" s="1238" t="s">
        <v>462</v>
      </c>
      <c r="E122" s="1218">
        <v>270000</v>
      </c>
      <c r="F122" s="1279"/>
      <c r="G122" s="1218"/>
      <c r="H122" s="1218">
        <f t="shared" si="1"/>
        <v>270000</v>
      </c>
      <c r="I122" s="1269"/>
      <c r="J122" s="1269"/>
    </row>
    <row r="123" spans="1:10" ht="19.5" customHeight="1">
      <c r="A123" s="1233">
        <v>83</v>
      </c>
      <c r="B123" s="1238" t="s">
        <v>527</v>
      </c>
      <c r="C123" s="1238">
        <v>1934</v>
      </c>
      <c r="D123" s="1238" t="s">
        <v>462</v>
      </c>
      <c r="E123" s="1218">
        <v>270000</v>
      </c>
      <c r="F123" s="1279"/>
      <c r="G123" s="1218"/>
      <c r="H123" s="1218">
        <f t="shared" si="1"/>
        <v>270000</v>
      </c>
      <c r="I123" s="1269"/>
      <c r="J123" s="1269"/>
    </row>
    <row r="124" spans="1:10" ht="19.5" customHeight="1">
      <c r="A124" s="1233">
        <v>84</v>
      </c>
      <c r="B124" s="1238" t="s">
        <v>1185</v>
      </c>
      <c r="C124" s="1238">
        <v>1935</v>
      </c>
      <c r="D124" s="1238" t="s">
        <v>806</v>
      </c>
      <c r="E124" s="1218">
        <v>270000</v>
      </c>
      <c r="F124" s="1279"/>
      <c r="G124" s="1218"/>
      <c r="H124" s="1218">
        <f t="shared" si="1"/>
        <v>270000</v>
      </c>
      <c r="I124" s="1269"/>
      <c r="J124" s="1269"/>
    </row>
    <row r="125" spans="1:10" ht="19.5" customHeight="1">
      <c r="A125" s="1233">
        <v>85</v>
      </c>
      <c r="B125" s="1238" t="s">
        <v>2138</v>
      </c>
      <c r="C125" s="1238">
        <v>1935</v>
      </c>
      <c r="D125" s="1234" t="s">
        <v>462</v>
      </c>
      <c r="E125" s="1218">
        <v>270000</v>
      </c>
      <c r="F125" s="1279"/>
      <c r="G125" s="1218"/>
      <c r="H125" s="1218">
        <f t="shared" si="1"/>
        <v>270000</v>
      </c>
      <c r="I125" s="1269"/>
      <c r="J125" s="1269"/>
    </row>
    <row r="126" spans="1:10" ht="19.5" customHeight="1">
      <c r="A126" s="1233">
        <v>86</v>
      </c>
      <c r="B126" s="1238" t="s">
        <v>2127</v>
      </c>
      <c r="C126" s="1238">
        <v>1935</v>
      </c>
      <c r="D126" s="1234" t="s">
        <v>462</v>
      </c>
      <c r="E126" s="1218">
        <v>270000</v>
      </c>
      <c r="F126" s="1279"/>
      <c r="G126" s="1218"/>
      <c r="H126" s="1218">
        <f t="shared" si="1"/>
        <v>270000</v>
      </c>
      <c r="I126" s="1269"/>
      <c r="J126" s="1269"/>
    </row>
    <row r="127" spans="1:10" ht="19.5" customHeight="1">
      <c r="A127" s="1233">
        <v>87</v>
      </c>
      <c r="B127" s="1238" t="s">
        <v>2619</v>
      </c>
      <c r="C127" s="1238">
        <v>1936</v>
      </c>
      <c r="D127" s="1237" t="s">
        <v>480</v>
      </c>
      <c r="E127" s="1218">
        <v>270000</v>
      </c>
      <c r="F127" s="1279"/>
      <c r="G127" s="1218"/>
      <c r="H127" s="1218">
        <f t="shared" si="1"/>
        <v>270000</v>
      </c>
      <c r="I127" s="1269"/>
      <c r="J127" s="1269"/>
    </row>
    <row r="128" spans="1:10" ht="19.5" customHeight="1">
      <c r="A128" s="1233">
        <v>88</v>
      </c>
      <c r="B128" s="1238" t="s">
        <v>2031</v>
      </c>
      <c r="C128" s="1238">
        <v>1935</v>
      </c>
      <c r="D128" s="1237" t="s">
        <v>806</v>
      </c>
      <c r="E128" s="1278">
        <v>270000</v>
      </c>
      <c r="F128" s="1279"/>
      <c r="G128" s="1278"/>
      <c r="H128" s="1278">
        <f t="shared" si="1"/>
        <v>270000</v>
      </c>
      <c r="I128" s="1269"/>
      <c r="J128" s="1269" t="s">
        <v>1101</v>
      </c>
    </row>
    <row r="129" spans="1:10" ht="19.5" customHeight="1">
      <c r="A129" s="1233">
        <v>89</v>
      </c>
      <c r="B129" s="1234" t="s">
        <v>147</v>
      </c>
      <c r="C129" s="1234">
        <v>1936</v>
      </c>
      <c r="D129" s="1234" t="s">
        <v>488</v>
      </c>
      <c r="E129" s="1218">
        <v>270000</v>
      </c>
      <c r="F129" s="1214"/>
      <c r="G129" s="1218"/>
      <c r="H129" s="1218">
        <f>SUM(E129:G129)</f>
        <v>270000</v>
      </c>
      <c r="I129" s="1281"/>
      <c r="J129" s="1282"/>
    </row>
    <row r="130" spans="1:10" ht="19.5" customHeight="1">
      <c r="A130" s="1233">
        <v>90</v>
      </c>
      <c r="B130" s="1234" t="s">
        <v>1112</v>
      </c>
      <c r="C130" s="1234">
        <v>1936</v>
      </c>
      <c r="D130" s="1234" t="s">
        <v>480</v>
      </c>
      <c r="E130" s="1218">
        <v>270000</v>
      </c>
      <c r="F130" s="1214"/>
      <c r="G130" s="1218"/>
      <c r="H130" s="1218">
        <f>E130+G130</f>
        <v>270000</v>
      </c>
      <c r="I130" s="1281"/>
      <c r="J130" s="1282"/>
    </row>
    <row r="131" spans="1:10" ht="19.5" customHeight="1">
      <c r="A131" s="1233">
        <v>91</v>
      </c>
      <c r="B131" s="1283" t="s">
        <v>1648</v>
      </c>
      <c r="C131" s="1234">
        <v>1936</v>
      </c>
      <c r="D131" s="1234" t="s">
        <v>459</v>
      </c>
      <c r="E131" s="1218">
        <v>270000</v>
      </c>
      <c r="F131" s="1214"/>
      <c r="G131" s="1218"/>
      <c r="H131" s="1218">
        <f>E131+G131</f>
        <v>270000</v>
      </c>
      <c r="I131" s="1283"/>
      <c r="J131" s="1284"/>
    </row>
    <row r="132" spans="1:10" ht="19.5" customHeight="1">
      <c r="A132" s="1233">
        <v>92</v>
      </c>
      <c r="B132" s="1283" t="s">
        <v>1649</v>
      </c>
      <c r="C132" s="1234">
        <v>1936</v>
      </c>
      <c r="D132" s="1234" t="s">
        <v>806</v>
      </c>
      <c r="E132" s="1218">
        <v>270000</v>
      </c>
      <c r="F132" s="1214"/>
      <c r="G132" s="1218"/>
      <c r="H132" s="1218">
        <f>E132+G132</f>
        <v>270000</v>
      </c>
      <c r="I132" s="1283"/>
      <c r="J132" s="1284"/>
    </row>
    <row r="133" spans="1:10" ht="19.5" customHeight="1">
      <c r="A133" s="1233">
        <v>93</v>
      </c>
      <c r="B133" s="1283" t="s">
        <v>1650</v>
      </c>
      <c r="C133" s="1234">
        <v>1936</v>
      </c>
      <c r="D133" s="1234" t="s">
        <v>462</v>
      </c>
      <c r="E133" s="1218">
        <v>270000</v>
      </c>
      <c r="F133" s="1214"/>
      <c r="G133" s="1218"/>
      <c r="H133" s="1218">
        <f>E133+G133</f>
        <v>270000</v>
      </c>
      <c r="I133" s="1283"/>
      <c r="J133" s="1284"/>
    </row>
    <row r="134" spans="1:12" ht="19.5" customHeight="1">
      <c r="A134" s="1233">
        <v>94</v>
      </c>
      <c r="B134" s="1283" t="s">
        <v>980</v>
      </c>
      <c r="C134" s="1234">
        <v>1936</v>
      </c>
      <c r="D134" s="1234" t="s">
        <v>473</v>
      </c>
      <c r="E134" s="1218">
        <v>270000</v>
      </c>
      <c r="F134" s="1214"/>
      <c r="G134" s="1218"/>
      <c r="H134" s="1218">
        <f>E134+G134</f>
        <v>270000</v>
      </c>
      <c r="I134" s="1283"/>
      <c r="J134" s="1284"/>
      <c r="L134" s="1285"/>
    </row>
    <row r="135" spans="1:12" ht="19.5" customHeight="1">
      <c r="A135" s="1233">
        <v>95</v>
      </c>
      <c r="B135" s="1283" t="s">
        <v>2738</v>
      </c>
      <c r="C135" s="1234">
        <v>1932</v>
      </c>
      <c r="D135" s="1234" t="s">
        <v>754</v>
      </c>
      <c r="E135" s="1218">
        <v>270000</v>
      </c>
      <c r="F135" s="1214"/>
      <c r="G135" s="1218"/>
      <c r="H135" s="1218">
        <f aca="true" t="shared" si="2" ref="H135:H142">G135+E135</f>
        <v>270000</v>
      </c>
      <c r="I135" s="1283"/>
      <c r="J135" s="1284"/>
      <c r="L135" s="1285"/>
    </row>
    <row r="136" spans="1:12" ht="19.5" customHeight="1">
      <c r="A136" s="1233">
        <v>96</v>
      </c>
      <c r="B136" s="1283" t="s">
        <v>1878</v>
      </c>
      <c r="C136" s="1234">
        <v>1937</v>
      </c>
      <c r="D136" s="1234" t="s">
        <v>806</v>
      </c>
      <c r="E136" s="1218">
        <v>270000</v>
      </c>
      <c r="F136" s="1214"/>
      <c r="G136" s="1218"/>
      <c r="H136" s="1218">
        <f t="shared" si="2"/>
        <v>270000</v>
      </c>
      <c r="I136" s="1283"/>
      <c r="L136" s="1285"/>
    </row>
    <row r="137" spans="1:12" ht="19.5" customHeight="1">
      <c r="A137" s="1233">
        <v>97</v>
      </c>
      <c r="B137" s="1283" t="s">
        <v>2720</v>
      </c>
      <c r="C137" s="1234">
        <v>1937</v>
      </c>
      <c r="D137" s="1234" t="s">
        <v>806</v>
      </c>
      <c r="E137" s="1218">
        <v>270000</v>
      </c>
      <c r="F137" s="1214"/>
      <c r="G137" s="1218"/>
      <c r="H137" s="1218">
        <f t="shared" si="2"/>
        <v>270000</v>
      </c>
      <c r="I137" s="1283"/>
      <c r="L137" s="1285"/>
    </row>
    <row r="138" spans="1:12" ht="19.5" customHeight="1">
      <c r="A138" s="1233">
        <v>98</v>
      </c>
      <c r="B138" s="1283" t="s">
        <v>1879</v>
      </c>
      <c r="C138" s="1234">
        <v>1937</v>
      </c>
      <c r="D138" s="1234" t="s">
        <v>473</v>
      </c>
      <c r="E138" s="1218">
        <v>270000</v>
      </c>
      <c r="F138" s="1214"/>
      <c r="G138" s="1218"/>
      <c r="H138" s="1218">
        <f t="shared" si="2"/>
        <v>270000</v>
      </c>
      <c r="I138" s="1283"/>
      <c r="L138" s="1285"/>
    </row>
    <row r="139" spans="1:12" ht="19.5" customHeight="1">
      <c r="A139" s="1233">
        <v>99</v>
      </c>
      <c r="B139" s="1283" t="s">
        <v>1905</v>
      </c>
      <c r="C139" s="1234">
        <v>1937</v>
      </c>
      <c r="D139" s="1234" t="s">
        <v>462</v>
      </c>
      <c r="E139" s="1218">
        <v>270000</v>
      </c>
      <c r="F139" s="1214"/>
      <c r="G139" s="1218"/>
      <c r="H139" s="1218">
        <f t="shared" si="2"/>
        <v>270000</v>
      </c>
      <c r="I139" s="1283"/>
      <c r="L139" s="1285"/>
    </row>
    <row r="140" spans="1:12" ht="19.5" customHeight="1">
      <c r="A140" s="1233">
        <v>100</v>
      </c>
      <c r="B140" s="1283" t="s">
        <v>1880</v>
      </c>
      <c r="C140" s="1234">
        <v>1935</v>
      </c>
      <c r="D140" s="1234" t="s">
        <v>462</v>
      </c>
      <c r="E140" s="1218">
        <v>270000</v>
      </c>
      <c r="F140" s="1214"/>
      <c r="G140" s="1218"/>
      <c r="H140" s="1218">
        <f t="shared" si="2"/>
        <v>270000</v>
      </c>
      <c r="I140" s="1283"/>
      <c r="L140" s="1285"/>
    </row>
    <row r="141" spans="1:12" ht="19.5" customHeight="1">
      <c r="A141" s="1233">
        <v>101</v>
      </c>
      <c r="B141" s="1283" t="s">
        <v>237</v>
      </c>
      <c r="C141" s="1234">
        <v>1937</v>
      </c>
      <c r="D141" s="1234" t="s">
        <v>469</v>
      </c>
      <c r="E141" s="1218">
        <v>270000</v>
      </c>
      <c r="F141" s="1214"/>
      <c r="G141" s="1218"/>
      <c r="H141" s="1218">
        <f t="shared" si="2"/>
        <v>270000</v>
      </c>
      <c r="I141" s="1283"/>
      <c r="L141" s="1285"/>
    </row>
    <row r="142" spans="1:12" ht="19.5" customHeight="1">
      <c r="A142" s="1233">
        <v>102</v>
      </c>
      <c r="B142" s="1283" t="s">
        <v>239</v>
      </c>
      <c r="C142" s="1234">
        <v>1937</v>
      </c>
      <c r="D142" s="1234" t="s">
        <v>462</v>
      </c>
      <c r="E142" s="1218">
        <v>270000</v>
      </c>
      <c r="F142" s="1214"/>
      <c r="G142" s="1218"/>
      <c r="H142" s="1218">
        <f t="shared" si="2"/>
        <v>270000</v>
      </c>
      <c r="I142" s="1283"/>
      <c r="L142" s="1285"/>
    </row>
    <row r="143" spans="1:12" ht="19.5" customHeight="1">
      <c r="A143" s="1233">
        <v>103</v>
      </c>
      <c r="B143" s="1283" t="s">
        <v>1969</v>
      </c>
      <c r="C143" s="1234">
        <v>1937</v>
      </c>
      <c r="D143" s="1234" t="s">
        <v>462</v>
      </c>
      <c r="E143" s="1218">
        <v>270000</v>
      </c>
      <c r="F143" s="1214"/>
      <c r="G143" s="1218"/>
      <c r="H143" s="1218">
        <f aca="true" t="shared" si="3" ref="H143:H148">G143+E143</f>
        <v>270000</v>
      </c>
      <c r="I143" s="1283"/>
      <c r="L143" s="1285"/>
    </row>
    <row r="144" spans="1:12" ht="19.5" customHeight="1">
      <c r="A144" s="1233">
        <v>104</v>
      </c>
      <c r="B144" s="1286" t="s">
        <v>1970</v>
      </c>
      <c r="C144" s="1238">
        <v>1937</v>
      </c>
      <c r="D144" s="1238" t="s">
        <v>462</v>
      </c>
      <c r="E144" s="1278">
        <v>270000</v>
      </c>
      <c r="F144" s="1279"/>
      <c r="G144" s="1278"/>
      <c r="H144" s="1278">
        <f t="shared" si="3"/>
        <v>270000</v>
      </c>
      <c r="I144" s="1286"/>
      <c r="L144" s="1285"/>
    </row>
    <row r="145" spans="1:12" ht="19.5" customHeight="1">
      <c r="A145" s="1233">
        <v>105</v>
      </c>
      <c r="B145" s="1283" t="s">
        <v>1118</v>
      </c>
      <c r="C145" s="1234">
        <v>1937</v>
      </c>
      <c r="D145" s="1234" t="s">
        <v>462</v>
      </c>
      <c r="E145" s="1218">
        <v>270000</v>
      </c>
      <c r="F145" s="1214"/>
      <c r="G145" s="1218"/>
      <c r="H145" s="1218">
        <f t="shared" si="3"/>
        <v>270000</v>
      </c>
      <c r="I145" s="1283"/>
      <c r="L145" s="1285"/>
    </row>
    <row r="146" spans="1:12" ht="19.5" customHeight="1">
      <c r="A146" s="1233">
        <v>106</v>
      </c>
      <c r="B146" s="1286" t="s">
        <v>1119</v>
      </c>
      <c r="C146" s="1238">
        <v>1937</v>
      </c>
      <c r="D146" s="1238" t="s">
        <v>806</v>
      </c>
      <c r="E146" s="1278">
        <v>270000</v>
      </c>
      <c r="F146" s="1279"/>
      <c r="G146" s="1278"/>
      <c r="H146" s="1278">
        <f t="shared" si="3"/>
        <v>270000</v>
      </c>
      <c r="I146" s="1286"/>
      <c r="L146" s="1285"/>
    </row>
    <row r="147" spans="1:12" ht="19.5" customHeight="1">
      <c r="A147" s="1233">
        <v>107</v>
      </c>
      <c r="B147" s="1286" t="s">
        <v>1155</v>
      </c>
      <c r="C147" s="1238">
        <v>1937</v>
      </c>
      <c r="D147" s="1238" t="s">
        <v>480</v>
      </c>
      <c r="E147" s="1278">
        <v>270000</v>
      </c>
      <c r="F147" s="1279"/>
      <c r="G147" s="1278"/>
      <c r="H147" s="1278">
        <f t="shared" si="3"/>
        <v>270000</v>
      </c>
      <c r="I147" s="1286"/>
      <c r="L147" s="1285"/>
    </row>
    <row r="148" spans="1:12" ht="19.5" customHeight="1">
      <c r="A148" s="1233">
        <v>108</v>
      </c>
      <c r="B148" s="1286" t="s">
        <v>1750</v>
      </c>
      <c r="C148" s="1238">
        <v>1937</v>
      </c>
      <c r="D148" s="1238" t="s">
        <v>480</v>
      </c>
      <c r="E148" s="1278">
        <v>270000</v>
      </c>
      <c r="F148" s="1279"/>
      <c r="G148" s="1278">
        <v>540000</v>
      </c>
      <c r="H148" s="1278">
        <f t="shared" si="3"/>
        <v>810000</v>
      </c>
      <c r="I148" s="1286"/>
      <c r="L148" s="1285"/>
    </row>
    <row r="149" spans="1:10" ht="19.5" customHeight="1">
      <c r="A149" s="1287"/>
      <c r="B149" s="1288" t="s">
        <v>2519</v>
      </c>
      <c r="C149" s="1289"/>
      <c r="D149" s="1289"/>
      <c r="E149" s="1223">
        <f>SUM(E41:E148)</f>
        <v>28890000</v>
      </c>
      <c r="F149" s="1290"/>
      <c r="G149" s="1223">
        <f>SUM(G145:G148)</f>
        <v>540000</v>
      </c>
      <c r="H149" s="1223">
        <f>E149+G149</f>
        <v>29430000</v>
      </c>
      <c r="I149" s="1287"/>
      <c r="J149" s="1291"/>
    </row>
    <row r="150" spans="1:10" ht="19.5" customHeight="1">
      <c r="A150" s="1292"/>
      <c r="B150" s="1293" t="s">
        <v>1309</v>
      </c>
      <c r="C150" s="1294"/>
      <c r="D150" s="1295"/>
      <c r="E150" s="1296"/>
      <c r="F150" s="1297"/>
      <c r="G150" s="1296"/>
      <c r="H150" s="1296"/>
      <c r="I150" s="1298"/>
      <c r="J150" s="1232"/>
    </row>
    <row r="151" spans="1:10" ht="19.5" customHeight="1">
      <c r="A151" s="1233">
        <v>1</v>
      </c>
      <c r="B151" s="1283" t="s">
        <v>817</v>
      </c>
      <c r="C151" s="1299">
        <v>1984</v>
      </c>
      <c r="D151" s="1283" t="s">
        <v>488</v>
      </c>
      <c r="E151" s="1266">
        <v>405000</v>
      </c>
      <c r="F151" s="1260">
        <v>0</v>
      </c>
      <c r="G151" s="1260">
        <v>0</v>
      </c>
      <c r="H151" s="1259">
        <f aca="true" t="shared" si="4" ref="H151:H174">E151+G151</f>
        <v>405000</v>
      </c>
      <c r="I151" s="1236"/>
      <c r="J151" s="1236"/>
    </row>
    <row r="152" spans="1:10" ht="19.5" customHeight="1">
      <c r="A152" s="1233">
        <v>2</v>
      </c>
      <c r="B152" s="1283" t="s">
        <v>818</v>
      </c>
      <c r="C152" s="1300">
        <v>1967</v>
      </c>
      <c r="D152" s="1283" t="s">
        <v>464</v>
      </c>
      <c r="E152" s="1266">
        <v>405000</v>
      </c>
      <c r="F152" s="1260">
        <v>0</v>
      </c>
      <c r="G152" s="1260">
        <v>0</v>
      </c>
      <c r="H152" s="1259">
        <f t="shared" si="4"/>
        <v>405000</v>
      </c>
      <c r="I152" s="1236"/>
      <c r="J152" s="1236"/>
    </row>
    <row r="153" spans="1:10" ht="19.5" customHeight="1">
      <c r="A153" s="1233">
        <v>3</v>
      </c>
      <c r="B153" s="1283" t="s">
        <v>819</v>
      </c>
      <c r="C153" s="1299">
        <v>1977</v>
      </c>
      <c r="D153" s="1283" t="s">
        <v>488</v>
      </c>
      <c r="E153" s="1266">
        <v>405000</v>
      </c>
      <c r="F153" s="1260">
        <v>0</v>
      </c>
      <c r="G153" s="1260">
        <v>0</v>
      </c>
      <c r="H153" s="1259">
        <f t="shared" si="4"/>
        <v>405000</v>
      </c>
      <c r="I153" s="1236"/>
      <c r="J153" s="1236"/>
    </row>
    <row r="154" spans="1:10" ht="19.5" customHeight="1">
      <c r="A154" s="1233">
        <v>4</v>
      </c>
      <c r="B154" s="1283" t="s">
        <v>821</v>
      </c>
      <c r="C154" s="1299">
        <v>1959</v>
      </c>
      <c r="D154" s="1283" t="s">
        <v>464</v>
      </c>
      <c r="E154" s="1266">
        <v>405000</v>
      </c>
      <c r="F154" s="1260">
        <v>0</v>
      </c>
      <c r="G154" s="1260">
        <v>0</v>
      </c>
      <c r="H154" s="1259">
        <f t="shared" si="4"/>
        <v>405000</v>
      </c>
      <c r="I154" s="1236"/>
      <c r="J154" s="1236"/>
    </row>
    <row r="155" spans="1:10" ht="19.5" customHeight="1">
      <c r="A155" s="1233">
        <v>5</v>
      </c>
      <c r="B155" s="1283" t="s">
        <v>822</v>
      </c>
      <c r="C155" s="1299">
        <v>1978</v>
      </c>
      <c r="D155" s="1301" t="s">
        <v>806</v>
      </c>
      <c r="E155" s="1266">
        <v>405000</v>
      </c>
      <c r="F155" s="1260">
        <v>0</v>
      </c>
      <c r="G155" s="1260">
        <v>0</v>
      </c>
      <c r="H155" s="1259">
        <f t="shared" si="4"/>
        <v>405000</v>
      </c>
      <c r="I155" s="1236"/>
      <c r="J155" s="1236"/>
    </row>
    <row r="156" spans="1:10" ht="19.5" customHeight="1">
      <c r="A156" s="1233">
        <v>6</v>
      </c>
      <c r="B156" s="1283" t="s">
        <v>823</v>
      </c>
      <c r="C156" s="1299">
        <v>1995</v>
      </c>
      <c r="D156" s="1283" t="s">
        <v>488</v>
      </c>
      <c r="E156" s="1266">
        <v>405000</v>
      </c>
      <c r="F156" s="1260">
        <v>0</v>
      </c>
      <c r="G156" s="1260">
        <v>0</v>
      </c>
      <c r="H156" s="1259">
        <f t="shared" si="4"/>
        <v>405000</v>
      </c>
      <c r="I156" s="1236"/>
      <c r="J156" s="1236"/>
    </row>
    <row r="157" spans="1:10" ht="19.5" customHeight="1">
      <c r="A157" s="1233">
        <v>7</v>
      </c>
      <c r="B157" s="1283" t="s">
        <v>824</v>
      </c>
      <c r="C157" s="1299">
        <v>1961</v>
      </c>
      <c r="D157" s="1283" t="s">
        <v>462</v>
      </c>
      <c r="E157" s="1266">
        <v>405000</v>
      </c>
      <c r="F157" s="1260">
        <v>0</v>
      </c>
      <c r="G157" s="1260">
        <v>0</v>
      </c>
      <c r="H157" s="1259">
        <f t="shared" si="4"/>
        <v>405000</v>
      </c>
      <c r="I157" s="1236"/>
      <c r="J157" s="1236"/>
    </row>
    <row r="158" spans="1:10" ht="19.5" customHeight="1">
      <c r="A158" s="1233">
        <v>8</v>
      </c>
      <c r="B158" s="1283" t="s">
        <v>826</v>
      </c>
      <c r="C158" s="1299">
        <v>1969</v>
      </c>
      <c r="D158" s="1283" t="s">
        <v>488</v>
      </c>
      <c r="E158" s="1266">
        <v>405000</v>
      </c>
      <c r="F158" s="1260">
        <v>0</v>
      </c>
      <c r="G158" s="1260">
        <v>0</v>
      </c>
      <c r="H158" s="1259">
        <f t="shared" si="4"/>
        <v>405000</v>
      </c>
      <c r="I158" s="1236"/>
      <c r="J158" s="1236"/>
    </row>
    <row r="159" spans="1:10" ht="19.5" customHeight="1">
      <c r="A159" s="1233">
        <v>9</v>
      </c>
      <c r="B159" s="1283" t="s">
        <v>827</v>
      </c>
      <c r="C159" s="1299">
        <v>1973</v>
      </c>
      <c r="D159" s="1283" t="s">
        <v>488</v>
      </c>
      <c r="E159" s="1266">
        <v>405000</v>
      </c>
      <c r="F159" s="1260">
        <v>0</v>
      </c>
      <c r="G159" s="1260">
        <v>0</v>
      </c>
      <c r="H159" s="1259">
        <f t="shared" si="4"/>
        <v>405000</v>
      </c>
      <c r="I159" s="1236"/>
      <c r="J159" s="1236"/>
    </row>
    <row r="160" spans="1:10" ht="19.5" customHeight="1">
      <c r="A160" s="1233">
        <v>10</v>
      </c>
      <c r="B160" s="1283" t="s">
        <v>828</v>
      </c>
      <c r="C160" s="1299">
        <v>1960</v>
      </c>
      <c r="D160" s="1283" t="s">
        <v>462</v>
      </c>
      <c r="E160" s="1266">
        <v>405000</v>
      </c>
      <c r="F160" s="1260">
        <v>0</v>
      </c>
      <c r="G160" s="1260">
        <v>0</v>
      </c>
      <c r="H160" s="1259">
        <f t="shared" si="4"/>
        <v>405000</v>
      </c>
      <c r="I160" s="1236"/>
      <c r="J160" s="1236"/>
    </row>
    <row r="161" spans="1:10" ht="19.5" customHeight="1">
      <c r="A161" s="1233">
        <v>11</v>
      </c>
      <c r="B161" s="1283" t="s">
        <v>829</v>
      </c>
      <c r="C161" s="1299">
        <v>1963</v>
      </c>
      <c r="D161" s="1283" t="s">
        <v>488</v>
      </c>
      <c r="E161" s="1266">
        <v>405000</v>
      </c>
      <c r="F161" s="1260">
        <v>0</v>
      </c>
      <c r="G161" s="1260">
        <v>0</v>
      </c>
      <c r="H161" s="1259">
        <f t="shared" si="4"/>
        <v>405000</v>
      </c>
      <c r="I161" s="1236"/>
      <c r="J161" s="1236"/>
    </row>
    <row r="162" spans="1:10" ht="19.5" customHeight="1">
      <c r="A162" s="1233">
        <v>12</v>
      </c>
      <c r="B162" s="1283" t="s">
        <v>832</v>
      </c>
      <c r="C162" s="1299">
        <v>1969</v>
      </c>
      <c r="D162" s="1283" t="s">
        <v>806</v>
      </c>
      <c r="E162" s="1266">
        <v>405000</v>
      </c>
      <c r="F162" s="1260">
        <v>0</v>
      </c>
      <c r="G162" s="1260">
        <v>0</v>
      </c>
      <c r="H162" s="1259">
        <f t="shared" si="4"/>
        <v>405000</v>
      </c>
      <c r="I162" s="1236"/>
      <c r="J162" s="1236"/>
    </row>
    <row r="163" spans="1:10" ht="19.5" customHeight="1">
      <c r="A163" s="1233">
        <v>13</v>
      </c>
      <c r="B163" s="1283" t="s">
        <v>833</v>
      </c>
      <c r="C163" s="1299">
        <v>1995</v>
      </c>
      <c r="D163" s="1283" t="s">
        <v>469</v>
      </c>
      <c r="E163" s="1266">
        <v>405000</v>
      </c>
      <c r="F163" s="1260">
        <v>0</v>
      </c>
      <c r="G163" s="1260">
        <v>0</v>
      </c>
      <c r="H163" s="1259">
        <f t="shared" si="4"/>
        <v>405000</v>
      </c>
      <c r="I163" s="1236"/>
      <c r="J163" s="1236"/>
    </row>
    <row r="164" spans="1:10" ht="19.5" customHeight="1">
      <c r="A164" s="1233">
        <v>14</v>
      </c>
      <c r="B164" s="1283" t="s">
        <v>834</v>
      </c>
      <c r="C164" s="1299">
        <v>1993</v>
      </c>
      <c r="D164" s="1283" t="s">
        <v>469</v>
      </c>
      <c r="E164" s="1266">
        <v>405000</v>
      </c>
      <c r="F164" s="1260">
        <v>0</v>
      </c>
      <c r="G164" s="1260">
        <v>0</v>
      </c>
      <c r="H164" s="1259">
        <f t="shared" si="4"/>
        <v>405000</v>
      </c>
      <c r="I164" s="1236"/>
      <c r="J164" s="1236"/>
    </row>
    <row r="165" spans="1:10" ht="19.5" customHeight="1">
      <c r="A165" s="1233">
        <v>15</v>
      </c>
      <c r="B165" s="1283" t="s">
        <v>2000</v>
      </c>
      <c r="C165" s="1299">
        <v>1978</v>
      </c>
      <c r="D165" s="1283" t="s">
        <v>464</v>
      </c>
      <c r="E165" s="1266">
        <v>405000</v>
      </c>
      <c r="F165" s="1260">
        <v>0</v>
      </c>
      <c r="G165" s="1260">
        <v>0</v>
      </c>
      <c r="H165" s="1259">
        <f t="shared" si="4"/>
        <v>405000</v>
      </c>
      <c r="I165" s="1236"/>
      <c r="J165" s="1236"/>
    </row>
    <row r="166" spans="1:10" ht="19.5" customHeight="1">
      <c r="A166" s="1233">
        <v>16</v>
      </c>
      <c r="B166" s="1283" t="s">
        <v>836</v>
      </c>
      <c r="C166" s="1299">
        <v>1975</v>
      </c>
      <c r="D166" s="1283" t="s">
        <v>473</v>
      </c>
      <c r="E166" s="1266">
        <v>405000</v>
      </c>
      <c r="F166" s="1260">
        <v>0</v>
      </c>
      <c r="G166" s="1260">
        <v>0</v>
      </c>
      <c r="H166" s="1259">
        <f t="shared" si="4"/>
        <v>405000</v>
      </c>
      <c r="I166" s="1236"/>
      <c r="J166" s="1236"/>
    </row>
    <row r="167" spans="1:10" ht="19.5" customHeight="1">
      <c r="A167" s="1233">
        <v>17</v>
      </c>
      <c r="B167" s="1283" t="s">
        <v>837</v>
      </c>
      <c r="C167" s="1299">
        <v>1963</v>
      </c>
      <c r="D167" s="1283" t="s">
        <v>469</v>
      </c>
      <c r="E167" s="1266">
        <v>405000</v>
      </c>
      <c r="F167" s="1260">
        <v>0</v>
      </c>
      <c r="G167" s="1260">
        <v>0</v>
      </c>
      <c r="H167" s="1259">
        <f t="shared" si="4"/>
        <v>405000</v>
      </c>
      <c r="I167" s="1236"/>
      <c r="J167" s="1236"/>
    </row>
    <row r="168" spans="1:10" ht="19.5" customHeight="1">
      <c r="A168" s="1233">
        <v>18</v>
      </c>
      <c r="B168" s="1283" t="s">
        <v>839</v>
      </c>
      <c r="C168" s="1299">
        <v>1971</v>
      </c>
      <c r="D168" s="1283" t="s">
        <v>806</v>
      </c>
      <c r="E168" s="1266">
        <v>405000</v>
      </c>
      <c r="F168" s="1260">
        <v>0</v>
      </c>
      <c r="G168" s="1260">
        <v>0</v>
      </c>
      <c r="H168" s="1259">
        <f t="shared" si="4"/>
        <v>405000</v>
      </c>
      <c r="I168" s="1269"/>
      <c r="J168" s="1269"/>
    </row>
    <row r="169" spans="1:10" ht="19.5" customHeight="1">
      <c r="A169" s="1233">
        <v>19</v>
      </c>
      <c r="B169" s="1283" t="s">
        <v>840</v>
      </c>
      <c r="C169" s="1299">
        <v>1969</v>
      </c>
      <c r="D169" s="1283" t="s">
        <v>459</v>
      </c>
      <c r="E169" s="1266">
        <v>405000</v>
      </c>
      <c r="F169" s="1260">
        <v>0</v>
      </c>
      <c r="G169" s="1260">
        <v>0</v>
      </c>
      <c r="H169" s="1259">
        <f t="shared" si="4"/>
        <v>405000</v>
      </c>
      <c r="I169" s="1269"/>
      <c r="J169" s="1269"/>
    </row>
    <row r="170" spans="1:10" ht="19.5" customHeight="1">
      <c r="A170" s="1233">
        <v>20</v>
      </c>
      <c r="B170" s="1283" t="s">
        <v>907</v>
      </c>
      <c r="C170" s="1299">
        <v>1957</v>
      </c>
      <c r="D170" s="1283" t="s">
        <v>480</v>
      </c>
      <c r="E170" s="1266">
        <v>405000</v>
      </c>
      <c r="F170" s="1260">
        <v>0</v>
      </c>
      <c r="G170" s="1260">
        <v>0</v>
      </c>
      <c r="H170" s="1259">
        <f t="shared" si="4"/>
        <v>405000</v>
      </c>
      <c r="I170" s="1269"/>
      <c r="J170" s="1269"/>
    </row>
    <row r="171" spans="1:10" ht="19.5" customHeight="1">
      <c r="A171" s="1233">
        <v>21</v>
      </c>
      <c r="B171" s="1302" t="s">
        <v>905</v>
      </c>
      <c r="C171" s="1303">
        <v>1960</v>
      </c>
      <c r="D171" s="1302" t="s">
        <v>488</v>
      </c>
      <c r="E171" s="1266">
        <v>405000</v>
      </c>
      <c r="F171" s="1260">
        <v>0</v>
      </c>
      <c r="G171" s="1260">
        <v>0</v>
      </c>
      <c r="H171" s="1259">
        <f t="shared" si="4"/>
        <v>405000</v>
      </c>
      <c r="I171" s="1269"/>
      <c r="J171" s="1269"/>
    </row>
    <row r="172" spans="1:10" ht="19.5" customHeight="1">
      <c r="A172" s="1233">
        <v>22</v>
      </c>
      <c r="B172" s="1302" t="s">
        <v>2685</v>
      </c>
      <c r="C172" s="1303">
        <v>1993</v>
      </c>
      <c r="D172" s="1302" t="s">
        <v>473</v>
      </c>
      <c r="E172" s="1266">
        <v>405000</v>
      </c>
      <c r="F172" s="1260">
        <v>0</v>
      </c>
      <c r="G172" s="1260">
        <v>0</v>
      </c>
      <c r="H172" s="1259">
        <f t="shared" si="4"/>
        <v>405000</v>
      </c>
      <c r="I172" s="1269"/>
      <c r="J172" s="1269"/>
    </row>
    <row r="173" spans="1:10" ht="19.5" customHeight="1">
      <c r="A173" s="1233">
        <v>23</v>
      </c>
      <c r="B173" s="1302" t="s">
        <v>1890</v>
      </c>
      <c r="C173" s="1303">
        <v>1957</v>
      </c>
      <c r="D173" s="1302" t="s">
        <v>459</v>
      </c>
      <c r="E173" s="1266">
        <v>405000</v>
      </c>
      <c r="F173" s="1260"/>
      <c r="G173" s="1260"/>
      <c r="H173" s="1259">
        <f t="shared" si="4"/>
        <v>405000</v>
      </c>
      <c r="I173" s="1269"/>
      <c r="J173" s="1269"/>
    </row>
    <row r="174" spans="1:10" ht="19.5" customHeight="1">
      <c r="A174" s="1233">
        <v>24</v>
      </c>
      <c r="B174" s="1304" t="s">
        <v>956</v>
      </c>
      <c r="C174" s="1305">
        <v>2000</v>
      </c>
      <c r="D174" s="1306" t="s">
        <v>459</v>
      </c>
      <c r="E174" s="1266">
        <v>405000</v>
      </c>
      <c r="F174" s="1260">
        <v>0</v>
      </c>
      <c r="G174" s="1260">
        <v>0</v>
      </c>
      <c r="H174" s="1259">
        <f t="shared" si="4"/>
        <v>405000</v>
      </c>
      <c r="I174" s="1307"/>
      <c r="J174" s="1307"/>
    </row>
    <row r="175" spans="1:10" ht="19.5" customHeight="1">
      <c r="A175" s="1233">
        <v>25</v>
      </c>
      <c r="B175" s="1308" t="s">
        <v>906</v>
      </c>
      <c r="C175" s="1309">
        <v>1954</v>
      </c>
      <c r="D175" s="1308" t="s">
        <v>462</v>
      </c>
      <c r="E175" s="1310">
        <v>405000</v>
      </c>
      <c r="F175" s="1260"/>
      <c r="G175" s="1260"/>
      <c r="H175" s="1310">
        <v>405000</v>
      </c>
      <c r="I175" s="1261"/>
      <c r="J175" s="1311" t="s">
        <v>825</v>
      </c>
    </row>
    <row r="176" spans="1:10" ht="19.5" customHeight="1">
      <c r="A176" s="1233">
        <v>26</v>
      </c>
      <c r="B176" s="1283" t="s">
        <v>908</v>
      </c>
      <c r="C176" s="1299">
        <v>1965</v>
      </c>
      <c r="D176" s="1283" t="s">
        <v>462</v>
      </c>
      <c r="E176" s="1310">
        <v>405000</v>
      </c>
      <c r="F176" s="1260"/>
      <c r="G176" s="1260"/>
      <c r="H176" s="1310">
        <v>405000</v>
      </c>
      <c r="I176" s="1236"/>
      <c r="J176" s="1312" t="s">
        <v>825</v>
      </c>
    </row>
    <row r="177" spans="1:10" ht="19.5" customHeight="1">
      <c r="A177" s="1233">
        <v>27</v>
      </c>
      <c r="B177" s="1283" t="s">
        <v>909</v>
      </c>
      <c r="C177" s="1299">
        <v>1979</v>
      </c>
      <c r="D177" s="1283" t="s">
        <v>806</v>
      </c>
      <c r="E177" s="1310">
        <v>405000</v>
      </c>
      <c r="F177" s="1260"/>
      <c r="G177" s="1260"/>
      <c r="H177" s="1310">
        <v>405000</v>
      </c>
      <c r="I177" s="1236"/>
      <c r="J177" s="1313" t="s">
        <v>825</v>
      </c>
    </row>
    <row r="178" spans="1:10" ht="19.5" customHeight="1">
      <c r="A178" s="1233">
        <v>28</v>
      </c>
      <c r="B178" s="1283" t="s">
        <v>910</v>
      </c>
      <c r="C178" s="1299">
        <v>1970</v>
      </c>
      <c r="D178" s="1283" t="s">
        <v>464</v>
      </c>
      <c r="E178" s="1310">
        <v>405000</v>
      </c>
      <c r="F178" s="1260"/>
      <c r="G178" s="1260"/>
      <c r="H178" s="1310">
        <v>405000</v>
      </c>
      <c r="I178" s="1236"/>
      <c r="J178" s="1313" t="s">
        <v>825</v>
      </c>
    </row>
    <row r="179" spans="1:10" ht="19.5" customHeight="1">
      <c r="A179" s="1233">
        <v>29</v>
      </c>
      <c r="B179" s="1283" t="s">
        <v>911</v>
      </c>
      <c r="C179" s="1299">
        <v>1969</v>
      </c>
      <c r="D179" s="1283" t="s">
        <v>488</v>
      </c>
      <c r="E179" s="1310">
        <v>405000</v>
      </c>
      <c r="F179" s="1260"/>
      <c r="G179" s="1260"/>
      <c r="H179" s="1310">
        <v>405000</v>
      </c>
      <c r="I179" s="1236"/>
      <c r="J179" s="1312" t="s">
        <v>825</v>
      </c>
    </row>
    <row r="180" spans="1:10" ht="19.5" customHeight="1">
      <c r="A180" s="1233">
        <v>30</v>
      </c>
      <c r="B180" s="1283" t="s">
        <v>912</v>
      </c>
      <c r="C180" s="1299">
        <v>1970</v>
      </c>
      <c r="D180" s="1283" t="s">
        <v>480</v>
      </c>
      <c r="E180" s="1310">
        <v>405000</v>
      </c>
      <c r="F180" s="1260"/>
      <c r="G180" s="1260"/>
      <c r="H180" s="1310">
        <v>405000</v>
      </c>
      <c r="I180" s="1236"/>
      <c r="J180" s="1311" t="s">
        <v>825</v>
      </c>
    </row>
    <row r="181" spans="1:10" ht="19.5" customHeight="1">
      <c r="A181" s="1233">
        <v>31</v>
      </c>
      <c r="B181" s="1283" t="s">
        <v>1296</v>
      </c>
      <c r="C181" s="1299">
        <v>1970</v>
      </c>
      <c r="D181" s="1283" t="s">
        <v>806</v>
      </c>
      <c r="E181" s="1310">
        <v>405000</v>
      </c>
      <c r="F181" s="1260"/>
      <c r="G181" s="1260"/>
      <c r="H181" s="1310">
        <v>405000</v>
      </c>
      <c r="I181" s="1236"/>
      <c r="J181" s="1313" t="s">
        <v>825</v>
      </c>
    </row>
    <row r="182" spans="1:10" ht="19.5" customHeight="1">
      <c r="A182" s="1233">
        <v>32</v>
      </c>
      <c r="B182" s="1283" t="s">
        <v>928</v>
      </c>
      <c r="C182" s="1299">
        <v>1970</v>
      </c>
      <c r="D182" s="1283" t="s">
        <v>488</v>
      </c>
      <c r="E182" s="1310">
        <v>405000</v>
      </c>
      <c r="F182" s="1260"/>
      <c r="G182" s="1260"/>
      <c r="H182" s="1310">
        <v>405000</v>
      </c>
      <c r="I182" s="1236"/>
      <c r="J182" s="1313" t="s">
        <v>825</v>
      </c>
    </row>
    <row r="183" spans="1:10" ht="19.5" customHeight="1">
      <c r="A183" s="1233">
        <v>33</v>
      </c>
      <c r="B183" s="1314" t="s">
        <v>930</v>
      </c>
      <c r="C183" s="1299">
        <v>1974</v>
      </c>
      <c r="D183" s="1283" t="s">
        <v>806</v>
      </c>
      <c r="E183" s="1310">
        <v>405000</v>
      </c>
      <c r="F183" s="1260"/>
      <c r="G183" s="1260"/>
      <c r="H183" s="1310">
        <v>405000</v>
      </c>
      <c r="I183" s="1236"/>
      <c r="J183" s="1312" t="s">
        <v>825</v>
      </c>
    </row>
    <row r="184" spans="1:10" ht="19.5" customHeight="1">
      <c r="A184" s="1233">
        <v>34</v>
      </c>
      <c r="B184" s="1283" t="s">
        <v>948</v>
      </c>
      <c r="C184" s="1299">
        <v>1964</v>
      </c>
      <c r="D184" s="1283" t="s">
        <v>480</v>
      </c>
      <c r="E184" s="1310">
        <v>405000</v>
      </c>
      <c r="F184" s="1260"/>
      <c r="G184" s="1260"/>
      <c r="H184" s="1310">
        <v>405000</v>
      </c>
      <c r="I184" s="1236"/>
      <c r="J184" s="1311" t="s">
        <v>825</v>
      </c>
    </row>
    <row r="185" spans="1:10" ht="19.5" customHeight="1">
      <c r="A185" s="1233">
        <v>35</v>
      </c>
      <c r="B185" s="1283" t="s">
        <v>949</v>
      </c>
      <c r="C185" s="1299">
        <v>1975</v>
      </c>
      <c r="D185" s="1283" t="s">
        <v>459</v>
      </c>
      <c r="E185" s="1310">
        <v>405000</v>
      </c>
      <c r="F185" s="1260"/>
      <c r="G185" s="1260"/>
      <c r="H185" s="1310">
        <v>405000</v>
      </c>
      <c r="I185" s="1269"/>
      <c r="J185" s="1312" t="s">
        <v>825</v>
      </c>
    </row>
    <row r="186" spans="1:10" ht="19.5" customHeight="1">
      <c r="A186" s="1233">
        <v>36</v>
      </c>
      <c r="B186" s="1302" t="s">
        <v>1269</v>
      </c>
      <c r="C186" s="1302">
        <v>1979</v>
      </c>
      <c r="D186" s="1302" t="s">
        <v>459</v>
      </c>
      <c r="E186" s="1310">
        <v>405000</v>
      </c>
      <c r="F186" s="1315"/>
      <c r="G186" s="1315"/>
      <c r="H186" s="1316">
        <v>405000</v>
      </c>
      <c r="I186" s="1269"/>
      <c r="J186" s="1313" t="s">
        <v>825</v>
      </c>
    </row>
    <row r="187" spans="1:10" ht="19.5" customHeight="1">
      <c r="A187" s="1233">
        <v>37</v>
      </c>
      <c r="B187" s="1283" t="s">
        <v>814</v>
      </c>
      <c r="C187" s="1299">
        <v>1980</v>
      </c>
      <c r="D187" s="1283" t="s">
        <v>754</v>
      </c>
      <c r="E187" s="1310">
        <v>405000</v>
      </c>
      <c r="F187" s="1244"/>
      <c r="G187" s="1244"/>
      <c r="H187" s="1310">
        <f>SUM(E187:G187)</f>
        <v>405000</v>
      </c>
      <c r="I187" s="1269"/>
      <c r="J187" s="1313" t="s">
        <v>825</v>
      </c>
    </row>
    <row r="188" spans="1:10" ht="19.5" customHeight="1">
      <c r="A188" s="1233">
        <v>38</v>
      </c>
      <c r="B188" s="1283" t="s">
        <v>815</v>
      </c>
      <c r="C188" s="1299">
        <v>1971</v>
      </c>
      <c r="D188" s="1283" t="s">
        <v>464</v>
      </c>
      <c r="E188" s="1310">
        <v>405000</v>
      </c>
      <c r="F188" s="1244"/>
      <c r="G188" s="1244"/>
      <c r="H188" s="1310">
        <f>SUM(E188:G188)</f>
        <v>405000</v>
      </c>
      <c r="I188" s="1269"/>
      <c r="J188" s="1312" t="s">
        <v>825</v>
      </c>
    </row>
    <row r="189" spans="1:10" ht="19.5" customHeight="1">
      <c r="A189" s="1233">
        <v>39</v>
      </c>
      <c r="B189" s="1283" t="s">
        <v>1995</v>
      </c>
      <c r="C189" s="1299">
        <v>1974</v>
      </c>
      <c r="D189" s="1283" t="s">
        <v>488</v>
      </c>
      <c r="E189" s="1310">
        <v>405000</v>
      </c>
      <c r="F189" s="1244"/>
      <c r="G189" s="1244"/>
      <c r="H189" s="1310">
        <f>SUM(E189:G189)</f>
        <v>405000</v>
      </c>
      <c r="I189" s="1269"/>
      <c r="J189" s="1311" t="s">
        <v>825</v>
      </c>
    </row>
    <row r="190" spans="1:10" ht="19.5" customHeight="1">
      <c r="A190" s="1233">
        <v>40</v>
      </c>
      <c r="B190" s="1283" t="s">
        <v>826</v>
      </c>
      <c r="C190" s="1299">
        <v>1970</v>
      </c>
      <c r="D190" s="1283" t="s">
        <v>462</v>
      </c>
      <c r="E190" s="1310">
        <v>405000</v>
      </c>
      <c r="F190" s="1244"/>
      <c r="G190" s="1244"/>
      <c r="H190" s="1310">
        <f>SUM(E190:G190)</f>
        <v>405000</v>
      </c>
      <c r="I190" s="1269"/>
      <c r="J190" s="1312" t="s">
        <v>825</v>
      </c>
    </row>
    <row r="191" spans="1:10" ht="19.5" customHeight="1">
      <c r="A191" s="1233">
        <v>41</v>
      </c>
      <c r="B191" s="1283" t="s">
        <v>1885</v>
      </c>
      <c r="C191" s="1299">
        <v>1967</v>
      </c>
      <c r="D191" s="1283" t="s">
        <v>462</v>
      </c>
      <c r="E191" s="1310">
        <v>405000</v>
      </c>
      <c r="F191" s="1244"/>
      <c r="G191" s="1244"/>
      <c r="H191" s="1310">
        <f>SUM(E191:G191)</f>
        <v>405000</v>
      </c>
      <c r="I191" s="1269"/>
      <c r="J191" s="1313"/>
    </row>
    <row r="192" spans="1:10" ht="19.5" customHeight="1">
      <c r="A192" s="1233">
        <v>42</v>
      </c>
      <c r="B192" s="1283" t="s">
        <v>1068</v>
      </c>
      <c r="C192" s="1299">
        <v>1968</v>
      </c>
      <c r="D192" s="1283" t="s">
        <v>462</v>
      </c>
      <c r="E192" s="1310">
        <v>405000</v>
      </c>
      <c r="F192" s="1244"/>
      <c r="G192" s="1244"/>
      <c r="H192" s="1310">
        <f aca="true" t="shared" si="5" ref="H192:H197">G192+E192</f>
        <v>405000</v>
      </c>
      <c r="I192" s="1269"/>
      <c r="J192" s="1313"/>
    </row>
    <row r="193" spans="1:10" ht="19.5" customHeight="1">
      <c r="A193" s="1233">
        <v>43</v>
      </c>
      <c r="B193" s="1283" t="s">
        <v>1069</v>
      </c>
      <c r="C193" s="1299">
        <v>1980</v>
      </c>
      <c r="D193" s="1283" t="s">
        <v>462</v>
      </c>
      <c r="E193" s="1310">
        <v>405000</v>
      </c>
      <c r="F193" s="1244"/>
      <c r="G193" s="1244"/>
      <c r="H193" s="1310">
        <f t="shared" si="5"/>
        <v>405000</v>
      </c>
      <c r="I193" s="1269"/>
      <c r="J193" s="1313"/>
    </row>
    <row r="194" spans="1:10" ht="19.5" customHeight="1">
      <c r="A194" s="1233">
        <v>44</v>
      </c>
      <c r="B194" s="1283" t="s">
        <v>1070</v>
      </c>
      <c r="C194" s="1299">
        <v>1987</v>
      </c>
      <c r="D194" s="1283" t="s">
        <v>469</v>
      </c>
      <c r="E194" s="1310">
        <v>405000</v>
      </c>
      <c r="F194" s="1244"/>
      <c r="G194" s="1244"/>
      <c r="H194" s="1310">
        <f t="shared" si="5"/>
        <v>405000</v>
      </c>
      <c r="I194" s="1269"/>
      <c r="J194" s="1313"/>
    </row>
    <row r="195" spans="1:10" ht="19.5" customHeight="1">
      <c r="A195" s="1233">
        <v>45</v>
      </c>
      <c r="B195" s="1283" t="s">
        <v>1071</v>
      </c>
      <c r="C195" s="1299">
        <v>1966</v>
      </c>
      <c r="D195" s="1283" t="s">
        <v>806</v>
      </c>
      <c r="E195" s="1310">
        <v>405000</v>
      </c>
      <c r="F195" s="1244"/>
      <c r="G195" s="1244"/>
      <c r="H195" s="1310">
        <f t="shared" si="5"/>
        <v>405000</v>
      </c>
      <c r="I195" s="1269"/>
      <c r="J195" s="1313"/>
    </row>
    <row r="196" spans="1:10" ht="19.5" customHeight="1">
      <c r="A196" s="1233">
        <v>46</v>
      </c>
      <c r="B196" s="1283" t="s">
        <v>1968</v>
      </c>
      <c r="C196" s="1299">
        <v>1986</v>
      </c>
      <c r="D196" s="1283" t="s">
        <v>488</v>
      </c>
      <c r="E196" s="1310">
        <v>405000</v>
      </c>
      <c r="F196" s="1244"/>
      <c r="G196" s="1244"/>
      <c r="H196" s="1310">
        <f t="shared" si="5"/>
        <v>405000</v>
      </c>
      <c r="I196" s="1269"/>
      <c r="J196" s="1313"/>
    </row>
    <row r="197" spans="1:10" ht="19.5" customHeight="1">
      <c r="A197" s="1233">
        <v>47</v>
      </c>
      <c r="B197" s="1283" t="s">
        <v>1751</v>
      </c>
      <c r="C197" s="1299">
        <v>1977</v>
      </c>
      <c r="D197" s="1283" t="s">
        <v>459</v>
      </c>
      <c r="E197" s="1310">
        <v>405000</v>
      </c>
      <c r="F197" s="1244"/>
      <c r="G197" s="1244">
        <v>405000</v>
      </c>
      <c r="H197" s="1310">
        <f t="shared" si="5"/>
        <v>810000</v>
      </c>
      <c r="I197" s="1317"/>
      <c r="J197" s="1313"/>
    </row>
    <row r="198" spans="1:10" ht="19.5" customHeight="1">
      <c r="A198" s="1592" t="s">
        <v>2519</v>
      </c>
      <c r="B198" s="1593"/>
      <c r="C198" s="1593"/>
      <c r="D198" s="1222"/>
      <c r="E198" s="1223">
        <f>SUM(E151:E197)</f>
        <v>19035000</v>
      </c>
      <c r="F198" s="1290"/>
      <c r="G198" s="1318">
        <v>405000</v>
      </c>
      <c r="H198" s="1223">
        <f>E198+G198</f>
        <v>19440000</v>
      </c>
      <c r="I198" s="1226"/>
      <c r="J198" s="1313"/>
    </row>
    <row r="199" spans="1:10" ht="19.5" customHeight="1">
      <c r="A199" s="1319"/>
      <c r="B199" s="1607" t="s">
        <v>950</v>
      </c>
      <c r="C199" s="1607"/>
      <c r="D199" s="1608"/>
      <c r="E199" s="1229"/>
      <c r="F199" s="1224"/>
      <c r="G199" s="1224"/>
      <c r="H199" s="1229"/>
      <c r="I199" s="1298"/>
      <c r="J199" s="1312"/>
    </row>
    <row r="200" spans="1:10" ht="19.5" customHeight="1">
      <c r="A200" s="1320">
        <v>1</v>
      </c>
      <c r="B200" s="1321" t="s">
        <v>1651</v>
      </c>
      <c r="C200" s="1309">
        <v>2005</v>
      </c>
      <c r="D200" s="1308" t="s">
        <v>806</v>
      </c>
      <c r="E200" s="1259">
        <v>540000</v>
      </c>
      <c r="F200" s="1260">
        <v>0</v>
      </c>
      <c r="G200" s="1322">
        <v>0</v>
      </c>
      <c r="H200" s="1259">
        <f>G200+E200</f>
        <v>540000</v>
      </c>
      <c r="I200" s="1261"/>
      <c r="J200" s="1312"/>
    </row>
    <row r="201" spans="1:10" ht="19.5" customHeight="1">
      <c r="A201" s="1320">
        <v>2</v>
      </c>
      <c r="B201" s="1323" t="s">
        <v>951</v>
      </c>
      <c r="C201" s="1324">
        <v>2003</v>
      </c>
      <c r="D201" s="1325" t="s">
        <v>480</v>
      </c>
      <c r="E201" s="1259">
        <v>540000</v>
      </c>
      <c r="F201" s="1260">
        <v>0</v>
      </c>
      <c r="G201" s="1260">
        <v>0</v>
      </c>
      <c r="H201" s="1259">
        <f>G201+E201</f>
        <v>540000</v>
      </c>
      <c r="I201" s="1326"/>
      <c r="J201" s="1327"/>
    </row>
    <row r="202" spans="1:10" ht="19.5" customHeight="1">
      <c r="A202" s="1320">
        <v>3</v>
      </c>
      <c r="B202" s="1314" t="s">
        <v>955</v>
      </c>
      <c r="C202" s="1299">
        <v>2009</v>
      </c>
      <c r="D202" s="1325" t="s">
        <v>473</v>
      </c>
      <c r="E202" s="1259">
        <v>540000</v>
      </c>
      <c r="F202" s="1279">
        <v>0</v>
      </c>
      <c r="G202" s="1279">
        <v>0</v>
      </c>
      <c r="H202" s="1259">
        <f>G202+E202</f>
        <v>540000</v>
      </c>
      <c r="I202" s="1326"/>
      <c r="J202" s="1327"/>
    </row>
    <row r="203" spans="1:10" ht="19.5" customHeight="1">
      <c r="A203" s="1320">
        <v>4</v>
      </c>
      <c r="B203" s="1328" t="s">
        <v>528</v>
      </c>
      <c r="C203" s="1329">
        <v>2002</v>
      </c>
      <c r="D203" s="1330" t="s">
        <v>469</v>
      </c>
      <c r="E203" s="1259">
        <v>540000</v>
      </c>
      <c r="F203" s="1279">
        <v>0</v>
      </c>
      <c r="G203" s="1279">
        <v>0</v>
      </c>
      <c r="H203" s="1259">
        <f>G203+E203</f>
        <v>540000</v>
      </c>
      <c r="I203" s="1232"/>
      <c r="J203" s="1331"/>
    </row>
    <row r="204" spans="1:10" ht="19.5" customHeight="1">
      <c r="A204" s="1320">
        <v>5</v>
      </c>
      <c r="B204" s="1332" t="s">
        <v>953</v>
      </c>
      <c r="C204" s="1332">
        <v>2009</v>
      </c>
      <c r="D204" s="1332" t="s">
        <v>754</v>
      </c>
      <c r="E204" s="1333">
        <v>540000</v>
      </c>
      <c r="F204" s="1333"/>
      <c r="G204" s="1333"/>
      <c r="H204" s="1333">
        <f>SUM(E204:G204)</f>
        <v>540000</v>
      </c>
      <c r="I204" s="1334"/>
      <c r="J204" s="1335"/>
    </row>
    <row r="205" spans="1:10" ht="19.5" customHeight="1">
      <c r="A205" s="1320">
        <v>6</v>
      </c>
      <c r="B205" s="1332" t="s">
        <v>954</v>
      </c>
      <c r="C205" s="1332">
        <v>2010</v>
      </c>
      <c r="D205" s="1332" t="s">
        <v>806</v>
      </c>
      <c r="E205" s="1333">
        <v>540000</v>
      </c>
      <c r="F205" s="1333"/>
      <c r="G205" s="1333"/>
      <c r="H205" s="1333">
        <f>SUM(E205:G205)</f>
        <v>540000</v>
      </c>
      <c r="I205" s="1334"/>
      <c r="J205" s="1335" t="s">
        <v>1101</v>
      </c>
    </row>
    <row r="206" spans="1:10" ht="19.5" customHeight="1">
      <c r="A206" s="1320">
        <v>7</v>
      </c>
      <c r="B206" s="1336" t="s">
        <v>1064</v>
      </c>
      <c r="C206" s="1336">
        <v>2011</v>
      </c>
      <c r="D206" s="1286" t="s">
        <v>488</v>
      </c>
      <c r="E206" s="1259">
        <v>540000</v>
      </c>
      <c r="F206" s="1333"/>
      <c r="G206" s="1333"/>
      <c r="H206" s="1315">
        <f>G206+E206</f>
        <v>540000</v>
      </c>
      <c r="I206" s="1334"/>
      <c r="J206" s="1335"/>
    </row>
    <row r="207" spans="1:10" ht="19.5" customHeight="1">
      <c r="A207" s="1320">
        <v>8</v>
      </c>
      <c r="B207" s="1336" t="s">
        <v>1065</v>
      </c>
      <c r="C207" s="1336">
        <v>2014</v>
      </c>
      <c r="D207" s="1283" t="s">
        <v>462</v>
      </c>
      <c r="E207" s="1259">
        <v>540000</v>
      </c>
      <c r="F207" s="1333"/>
      <c r="G207" s="1333"/>
      <c r="H207" s="1315">
        <f>G207+E207</f>
        <v>540000</v>
      </c>
      <c r="I207" s="1334"/>
      <c r="J207" s="1335"/>
    </row>
    <row r="208" spans="1:10" ht="19.5" customHeight="1">
      <c r="A208" s="1320">
        <v>9</v>
      </c>
      <c r="B208" s="1336" t="s">
        <v>1066</v>
      </c>
      <c r="C208" s="1336">
        <v>2009</v>
      </c>
      <c r="D208" s="1283" t="s">
        <v>462</v>
      </c>
      <c r="E208" s="1259">
        <v>540000</v>
      </c>
      <c r="F208" s="1333"/>
      <c r="G208" s="1333"/>
      <c r="H208" s="1315">
        <f>G208+E208</f>
        <v>540000</v>
      </c>
      <c r="I208" s="1334"/>
      <c r="J208" s="1335"/>
    </row>
    <row r="209" spans="1:10" ht="19.5" customHeight="1">
      <c r="A209" s="1251"/>
      <c r="B209" s="1252" t="s">
        <v>2519</v>
      </c>
      <c r="C209" s="1337"/>
      <c r="D209" s="1337"/>
      <c r="E209" s="1223">
        <f>SUM(E200:E208)</f>
        <v>4860000</v>
      </c>
      <c r="F209" s="1290"/>
      <c r="G209" s="1223">
        <f>SUM(G206:G208)</f>
        <v>0</v>
      </c>
      <c r="H209" s="1223">
        <f>G209+E209</f>
        <v>4860000</v>
      </c>
      <c r="I209" s="1227"/>
      <c r="J209" s="1227"/>
    </row>
    <row r="210" spans="1:10" ht="19.5" customHeight="1">
      <c r="A210" s="1609" t="s">
        <v>975</v>
      </c>
      <c r="B210" s="1610"/>
      <c r="C210" s="1610"/>
      <c r="D210" s="1610"/>
      <c r="E210" s="1611"/>
      <c r="F210" s="1256"/>
      <c r="G210" s="1255"/>
      <c r="H210" s="1255"/>
      <c r="I210" s="1257"/>
      <c r="J210" s="1227"/>
    </row>
    <row r="211" spans="1:10" ht="19.5" customHeight="1">
      <c r="A211" s="1258">
        <v>1</v>
      </c>
      <c r="B211" s="1308" t="s">
        <v>957</v>
      </c>
      <c r="C211" s="1309">
        <v>1945</v>
      </c>
      <c r="D211" s="1308" t="s">
        <v>480</v>
      </c>
      <c r="E211" s="1310">
        <v>540000</v>
      </c>
      <c r="F211" s="1260">
        <v>0</v>
      </c>
      <c r="G211" s="1260">
        <v>0</v>
      </c>
      <c r="H211" s="1310">
        <f>G211+E211</f>
        <v>540000</v>
      </c>
      <c r="I211" s="1261"/>
      <c r="J211" s="1261"/>
    </row>
    <row r="212" spans="1:10" ht="19.5" customHeight="1">
      <c r="A212" s="1258">
        <v>2</v>
      </c>
      <c r="B212" s="1283" t="s">
        <v>959</v>
      </c>
      <c r="C212" s="1299">
        <v>1936</v>
      </c>
      <c r="D212" s="1283" t="s">
        <v>488</v>
      </c>
      <c r="E212" s="1310">
        <v>540000</v>
      </c>
      <c r="F212" s="1260">
        <v>0</v>
      </c>
      <c r="G212" s="1260">
        <v>0</v>
      </c>
      <c r="H212" s="1310">
        <f aca="true" t="shared" si="6" ref="H212:H219">G212+E212</f>
        <v>540000</v>
      </c>
      <c r="I212" s="1236"/>
      <c r="J212" s="1236"/>
    </row>
    <row r="213" spans="1:10" ht="19.5" customHeight="1">
      <c r="A213" s="1258">
        <v>3</v>
      </c>
      <c r="B213" s="1283" t="s">
        <v>1075</v>
      </c>
      <c r="C213" s="1299">
        <v>1928</v>
      </c>
      <c r="D213" s="1283" t="s">
        <v>480</v>
      </c>
      <c r="E213" s="1310">
        <v>540000</v>
      </c>
      <c r="F213" s="1260">
        <v>0</v>
      </c>
      <c r="G213" s="1260">
        <v>0</v>
      </c>
      <c r="H213" s="1310">
        <f t="shared" si="6"/>
        <v>540000</v>
      </c>
      <c r="I213" s="1236"/>
      <c r="J213" s="1236"/>
    </row>
    <row r="214" spans="1:10" ht="19.5" customHeight="1">
      <c r="A214" s="1258">
        <v>4</v>
      </c>
      <c r="B214" s="1286" t="s">
        <v>1296</v>
      </c>
      <c r="C214" s="1338">
        <v>1943</v>
      </c>
      <c r="D214" s="1286" t="s">
        <v>462</v>
      </c>
      <c r="E214" s="1310">
        <v>540000</v>
      </c>
      <c r="F214" s="1260">
        <v>0</v>
      </c>
      <c r="G214" s="1260">
        <v>0</v>
      </c>
      <c r="H214" s="1310">
        <f t="shared" si="6"/>
        <v>540000</v>
      </c>
      <c r="I214" s="1236"/>
      <c r="J214" s="1236"/>
    </row>
    <row r="215" spans="1:10" ht="19.5" customHeight="1">
      <c r="A215" s="1258">
        <v>5</v>
      </c>
      <c r="B215" s="1286" t="s">
        <v>2295</v>
      </c>
      <c r="C215" s="1338">
        <v>1937</v>
      </c>
      <c r="D215" s="1286" t="s">
        <v>459</v>
      </c>
      <c r="E215" s="1310">
        <v>540000</v>
      </c>
      <c r="F215" s="1260">
        <v>0</v>
      </c>
      <c r="G215" s="1260">
        <v>0</v>
      </c>
      <c r="H215" s="1310">
        <f t="shared" si="6"/>
        <v>540000</v>
      </c>
      <c r="I215" s="1269"/>
      <c r="J215" s="1269"/>
    </row>
    <row r="216" spans="1:10" ht="19.5" customHeight="1">
      <c r="A216" s="1258">
        <v>6</v>
      </c>
      <c r="B216" s="1286" t="s">
        <v>960</v>
      </c>
      <c r="C216" s="1338">
        <v>1946</v>
      </c>
      <c r="D216" s="1286" t="s">
        <v>480</v>
      </c>
      <c r="E216" s="1310">
        <v>540000</v>
      </c>
      <c r="F216" s="1260">
        <v>0</v>
      </c>
      <c r="G216" s="1260">
        <v>0</v>
      </c>
      <c r="H216" s="1310">
        <f t="shared" si="6"/>
        <v>540000</v>
      </c>
      <c r="I216" s="1269"/>
      <c r="J216" s="1269"/>
    </row>
    <row r="217" spans="1:10" ht="19.5" customHeight="1">
      <c r="A217" s="1258">
        <v>7</v>
      </c>
      <c r="B217" s="1283" t="s">
        <v>962</v>
      </c>
      <c r="C217" s="1338">
        <v>1954</v>
      </c>
      <c r="D217" s="1325" t="s">
        <v>473</v>
      </c>
      <c r="E217" s="1310">
        <v>540000</v>
      </c>
      <c r="F217" s="1244">
        <v>0</v>
      </c>
      <c r="G217" s="1260">
        <v>0</v>
      </c>
      <c r="H217" s="1310">
        <f t="shared" si="6"/>
        <v>540000</v>
      </c>
      <c r="I217" s="1269"/>
      <c r="J217" s="1269"/>
    </row>
    <row r="218" spans="1:10" ht="19.5" customHeight="1">
      <c r="A218" s="1258">
        <v>8</v>
      </c>
      <c r="B218" s="1325" t="s">
        <v>963</v>
      </c>
      <c r="C218" s="1338">
        <v>1933</v>
      </c>
      <c r="D218" s="1325" t="s">
        <v>480</v>
      </c>
      <c r="E218" s="1310">
        <v>540000</v>
      </c>
      <c r="F218" s="1244">
        <v>0</v>
      </c>
      <c r="G218" s="1260">
        <v>0</v>
      </c>
      <c r="H218" s="1310">
        <f t="shared" si="6"/>
        <v>540000</v>
      </c>
      <c r="I218" s="1269"/>
      <c r="J218" s="1269"/>
    </row>
    <row r="219" spans="1:10" ht="19.5" customHeight="1">
      <c r="A219" s="1258">
        <v>10</v>
      </c>
      <c r="B219" s="1197" t="s">
        <v>964</v>
      </c>
      <c r="C219" s="1339">
        <v>1929</v>
      </c>
      <c r="D219" s="1336" t="s">
        <v>806</v>
      </c>
      <c r="E219" s="1310">
        <v>540000</v>
      </c>
      <c r="F219" s="1244">
        <v>0</v>
      </c>
      <c r="G219" s="1260">
        <v>0</v>
      </c>
      <c r="H219" s="1310">
        <f t="shared" si="6"/>
        <v>540000</v>
      </c>
      <c r="I219" s="1269"/>
      <c r="J219" s="1269"/>
    </row>
    <row r="220" spans="1:10" ht="19.5" customHeight="1">
      <c r="A220" s="1258">
        <v>11</v>
      </c>
      <c r="B220" s="1197" t="s">
        <v>2686</v>
      </c>
      <c r="C220" s="1339">
        <v>1945</v>
      </c>
      <c r="D220" s="1336" t="s">
        <v>488</v>
      </c>
      <c r="E220" s="1310">
        <v>540000</v>
      </c>
      <c r="F220" s="1244">
        <v>0</v>
      </c>
      <c r="G220" s="1260">
        <v>0</v>
      </c>
      <c r="H220" s="1310">
        <f>G220+E220</f>
        <v>540000</v>
      </c>
      <c r="I220" s="1269"/>
      <c r="J220" s="1269"/>
    </row>
    <row r="221" spans="1:10" ht="19.5" customHeight="1">
      <c r="A221" s="1258">
        <v>12</v>
      </c>
      <c r="B221" s="1197" t="s">
        <v>1889</v>
      </c>
      <c r="C221" s="1339">
        <v>1936</v>
      </c>
      <c r="D221" s="1336" t="s">
        <v>480</v>
      </c>
      <c r="E221" s="1310">
        <v>0</v>
      </c>
      <c r="F221" s="1244">
        <v>0</v>
      </c>
      <c r="G221" s="1260">
        <v>0</v>
      </c>
      <c r="H221" s="1310">
        <f>G221+E221</f>
        <v>0</v>
      </c>
      <c r="I221" s="1269"/>
      <c r="J221" s="1269" t="s">
        <v>1117</v>
      </c>
    </row>
    <row r="222" spans="1:10" ht="19.5" customHeight="1">
      <c r="A222" s="1258">
        <v>13</v>
      </c>
      <c r="B222" s="1197" t="s">
        <v>973</v>
      </c>
      <c r="C222" s="1339">
        <v>1953</v>
      </c>
      <c r="D222" s="1336" t="s">
        <v>806</v>
      </c>
      <c r="E222" s="1310">
        <v>540000</v>
      </c>
      <c r="F222" s="1244"/>
      <c r="G222" s="1260"/>
      <c r="H222" s="1310">
        <f>G222+E222</f>
        <v>540000</v>
      </c>
      <c r="I222" s="1269"/>
      <c r="J222" s="1269"/>
    </row>
    <row r="223" spans="1:10" ht="19.5" customHeight="1">
      <c r="A223" s="1258">
        <v>14</v>
      </c>
      <c r="B223" s="1283" t="s">
        <v>965</v>
      </c>
      <c r="C223" s="1299">
        <v>1950</v>
      </c>
      <c r="D223" s="1283" t="s">
        <v>462</v>
      </c>
      <c r="E223" s="1266">
        <v>540000</v>
      </c>
      <c r="F223" s="1260"/>
      <c r="G223" s="1260"/>
      <c r="H223" s="1266">
        <v>540000</v>
      </c>
      <c r="I223" s="1236"/>
      <c r="J223" s="1311" t="s">
        <v>825</v>
      </c>
    </row>
    <row r="224" spans="1:10" ht="19.5" customHeight="1">
      <c r="A224" s="1258">
        <v>15</v>
      </c>
      <c r="B224" s="1283" t="s">
        <v>966</v>
      </c>
      <c r="C224" s="1299">
        <v>1948</v>
      </c>
      <c r="D224" s="1283" t="s">
        <v>488</v>
      </c>
      <c r="E224" s="1266">
        <v>540000</v>
      </c>
      <c r="F224" s="1260"/>
      <c r="G224" s="1260"/>
      <c r="H224" s="1266">
        <v>540000</v>
      </c>
      <c r="I224" s="1236"/>
      <c r="J224" s="1312" t="s">
        <v>825</v>
      </c>
    </row>
    <row r="225" spans="1:10" ht="19.5" customHeight="1">
      <c r="A225" s="1258">
        <v>16</v>
      </c>
      <c r="B225" s="1283" t="s">
        <v>967</v>
      </c>
      <c r="C225" s="1299">
        <v>1946</v>
      </c>
      <c r="D225" s="1283" t="s">
        <v>480</v>
      </c>
      <c r="E225" s="1266">
        <v>540000</v>
      </c>
      <c r="F225" s="1260"/>
      <c r="G225" s="1260"/>
      <c r="H225" s="1266">
        <v>540000</v>
      </c>
      <c r="I225" s="1236"/>
      <c r="J225" s="1313" t="s">
        <v>825</v>
      </c>
    </row>
    <row r="226" spans="1:10" ht="19.5" customHeight="1">
      <c r="A226" s="1258">
        <v>17</v>
      </c>
      <c r="B226" s="1286" t="s">
        <v>968</v>
      </c>
      <c r="C226" s="1338">
        <v>1933</v>
      </c>
      <c r="D226" s="1286" t="s">
        <v>464</v>
      </c>
      <c r="E226" s="1266">
        <v>540000</v>
      </c>
      <c r="F226" s="1260"/>
      <c r="G226" s="1260"/>
      <c r="H226" s="1266">
        <v>540000</v>
      </c>
      <c r="I226" s="1269"/>
      <c r="J226" s="1313" t="s">
        <v>825</v>
      </c>
    </row>
    <row r="227" spans="1:10" ht="19.5" customHeight="1">
      <c r="A227" s="1258">
        <v>18</v>
      </c>
      <c r="B227" s="1314" t="s">
        <v>970</v>
      </c>
      <c r="C227" s="1340">
        <v>1942</v>
      </c>
      <c r="D227" s="1323" t="s">
        <v>806</v>
      </c>
      <c r="E227" s="1266">
        <v>540000</v>
      </c>
      <c r="F227" s="1259"/>
      <c r="G227" s="1259"/>
      <c r="H227" s="1266">
        <v>540000</v>
      </c>
      <c r="I227" s="1341"/>
      <c r="J227" s="1312" t="s">
        <v>825</v>
      </c>
    </row>
    <row r="228" spans="1:10" ht="19.5" customHeight="1">
      <c r="A228" s="1258">
        <v>19</v>
      </c>
      <c r="B228" s="1314" t="s">
        <v>487</v>
      </c>
      <c r="C228" s="1340">
        <v>1943</v>
      </c>
      <c r="D228" s="1340" t="s">
        <v>488</v>
      </c>
      <c r="E228" s="1266">
        <v>540000</v>
      </c>
      <c r="F228" s="1259"/>
      <c r="G228" s="1259"/>
      <c r="H228" s="1266">
        <v>540000</v>
      </c>
      <c r="I228" s="1341"/>
      <c r="J228" s="1311" t="s">
        <v>825</v>
      </c>
    </row>
    <row r="229" spans="1:10" ht="19.5" customHeight="1">
      <c r="A229" s="1258">
        <v>20</v>
      </c>
      <c r="B229" s="1323" t="s">
        <v>1270</v>
      </c>
      <c r="C229" s="1340">
        <v>1950</v>
      </c>
      <c r="D229" s="1340" t="s">
        <v>459</v>
      </c>
      <c r="E229" s="1266">
        <v>540000</v>
      </c>
      <c r="F229" s="1259"/>
      <c r="G229" s="1259"/>
      <c r="H229" s="1266">
        <v>540000</v>
      </c>
      <c r="I229" s="1341"/>
      <c r="J229" s="1312" t="s">
        <v>825</v>
      </c>
    </row>
    <row r="230" spans="1:10" ht="19.5" customHeight="1">
      <c r="A230" s="1258">
        <v>21</v>
      </c>
      <c r="B230" s="1283" t="s">
        <v>958</v>
      </c>
      <c r="C230" s="1299">
        <v>1938</v>
      </c>
      <c r="D230" s="1283" t="s">
        <v>480</v>
      </c>
      <c r="E230" s="1266">
        <v>540000</v>
      </c>
      <c r="F230" s="1259"/>
      <c r="G230" s="1259"/>
      <c r="H230" s="1266">
        <f>SUM(E230:G230)</f>
        <v>540000</v>
      </c>
      <c r="I230" s="1341"/>
      <c r="J230" s="1313" t="s">
        <v>825</v>
      </c>
    </row>
    <row r="231" spans="1:10" ht="19.5" customHeight="1">
      <c r="A231" s="1258">
        <v>22</v>
      </c>
      <c r="B231" s="1286" t="s">
        <v>961</v>
      </c>
      <c r="C231" s="1338">
        <v>1946</v>
      </c>
      <c r="D231" s="1325" t="s">
        <v>488</v>
      </c>
      <c r="E231" s="1266">
        <v>540000</v>
      </c>
      <c r="F231" s="1259"/>
      <c r="G231" s="1259"/>
      <c r="H231" s="1266">
        <f>SUM(E231:G231)</f>
        <v>540000</v>
      </c>
      <c r="I231" s="1341"/>
      <c r="J231" s="1313"/>
    </row>
    <row r="232" spans="1:10" ht="19.5" customHeight="1">
      <c r="A232" s="1258">
        <v>23</v>
      </c>
      <c r="B232" s="1340" t="s">
        <v>478</v>
      </c>
      <c r="C232" s="1340">
        <v>1946</v>
      </c>
      <c r="D232" s="1340" t="s">
        <v>459</v>
      </c>
      <c r="E232" s="1266">
        <v>540000</v>
      </c>
      <c r="F232" s="1259"/>
      <c r="G232" s="1259"/>
      <c r="H232" s="1266">
        <f>SUM(E232:G232)</f>
        <v>540000</v>
      </c>
      <c r="I232" s="1341"/>
      <c r="J232" s="1313"/>
    </row>
    <row r="233" spans="1:10" ht="19.5" customHeight="1">
      <c r="A233" s="1258">
        <v>24</v>
      </c>
      <c r="B233" s="1342" t="s">
        <v>1652</v>
      </c>
      <c r="C233" s="1343">
        <v>1950</v>
      </c>
      <c r="D233" s="1343" t="s">
        <v>462</v>
      </c>
      <c r="E233" s="1266">
        <v>540000</v>
      </c>
      <c r="F233" s="1259"/>
      <c r="G233" s="1259"/>
      <c r="H233" s="1266">
        <f>SUM(E233:G233)</f>
        <v>540000</v>
      </c>
      <c r="I233" s="1341"/>
      <c r="J233" s="1313"/>
    </row>
    <row r="234" spans="1:10" ht="19.5" customHeight="1">
      <c r="A234" s="1258">
        <v>25</v>
      </c>
      <c r="B234" s="1283" t="s">
        <v>816</v>
      </c>
      <c r="C234" s="1299">
        <v>1956</v>
      </c>
      <c r="D234" s="1283" t="s">
        <v>488</v>
      </c>
      <c r="E234" s="1266">
        <v>540000</v>
      </c>
      <c r="F234" s="1259"/>
      <c r="G234" s="1259"/>
      <c r="H234" s="1266">
        <f aca="true" t="shared" si="7" ref="H234:H243">G234+E234</f>
        <v>540000</v>
      </c>
      <c r="I234" s="1341"/>
      <c r="J234" s="1273"/>
    </row>
    <row r="235" spans="1:10" ht="19.5" customHeight="1">
      <c r="A235" s="1258">
        <v>26</v>
      </c>
      <c r="B235" s="1283" t="s">
        <v>820</v>
      </c>
      <c r="C235" s="1299">
        <v>1957</v>
      </c>
      <c r="D235" s="1283" t="s">
        <v>469</v>
      </c>
      <c r="E235" s="1266">
        <v>540000</v>
      </c>
      <c r="F235" s="1259"/>
      <c r="G235" s="1259"/>
      <c r="H235" s="1266">
        <f t="shared" si="7"/>
        <v>540000</v>
      </c>
      <c r="I235" s="1341"/>
      <c r="J235" s="1273"/>
    </row>
    <row r="236" spans="1:10" ht="19.5" customHeight="1">
      <c r="A236" s="1258">
        <v>27</v>
      </c>
      <c r="B236" s="1283" t="s">
        <v>792</v>
      </c>
      <c r="C236" s="1299">
        <v>1956</v>
      </c>
      <c r="D236" s="1283" t="s">
        <v>754</v>
      </c>
      <c r="E236" s="1266">
        <v>540000</v>
      </c>
      <c r="F236" s="1259"/>
      <c r="G236" s="1259"/>
      <c r="H236" s="1266">
        <f t="shared" si="7"/>
        <v>540000</v>
      </c>
      <c r="I236" s="1341"/>
      <c r="J236" s="1273"/>
    </row>
    <row r="237" spans="1:10" ht="19.5" customHeight="1">
      <c r="A237" s="1258">
        <v>28</v>
      </c>
      <c r="B237" s="1283" t="s">
        <v>830</v>
      </c>
      <c r="C237" s="1299">
        <v>1955</v>
      </c>
      <c r="D237" s="1283" t="s">
        <v>462</v>
      </c>
      <c r="E237" s="1266">
        <v>540000</v>
      </c>
      <c r="F237" s="1259"/>
      <c r="G237" s="1259"/>
      <c r="H237" s="1266">
        <f t="shared" si="7"/>
        <v>540000</v>
      </c>
      <c r="I237" s="1341"/>
      <c r="J237" s="1273"/>
    </row>
    <row r="238" spans="1:10" ht="19.5" customHeight="1">
      <c r="A238" s="1258">
        <v>29</v>
      </c>
      <c r="B238" s="1283" t="s">
        <v>835</v>
      </c>
      <c r="C238" s="1299">
        <v>1955</v>
      </c>
      <c r="D238" s="1283" t="s">
        <v>806</v>
      </c>
      <c r="E238" s="1266">
        <v>540000</v>
      </c>
      <c r="F238" s="1259"/>
      <c r="G238" s="1259"/>
      <c r="H238" s="1266">
        <f t="shared" si="7"/>
        <v>540000</v>
      </c>
      <c r="I238" s="1341"/>
      <c r="J238" s="1273"/>
    </row>
    <row r="239" spans="1:10" ht="19.5" customHeight="1">
      <c r="A239" s="1258">
        <v>30</v>
      </c>
      <c r="B239" s="1283" t="s">
        <v>1067</v>
      </c>
      <c r="C239" s="1299">
        <v>1948</v>
      </c>
      <c r="D239" s="1283" t="s">
        <v>488</v>
      </c>
      <c r="E239" s="1266">
        <v>540000</v>
      </c>
      <c r="F239" s="1259"/>
      <c r="G239" s="1259"/>
      <c r="H239" s="1266">
        <f t="shared" si="7"/>
        <v>540000</v>
      </c>
      <c r="I239" s="1341"/>
      <c r="J239" s="1273"/>
    </row>
    <row r="240" spans="1:10" ht="19.5" customHeight="1">
      <c r="A240" s="1258">
        <v>31</v>
      </c>
      <c r="B240" s="1283" t="s">
        <v>1018</v>
      </c>
      <c r="C240" s="1299">
        <v>1954</v>
      </c>
      <c r="D240" s="1283" t="s">
        <v>806</v>
      </c>
      <c r="E240" s="1266">
        <v>540000</v>
      </c>
      <c r="F240" s="1259"/>
      <c r="G240" s="1259"/>
      <c r="H240" s="1266">
        <f t="shared" si="7"/>
        <v>540000</v>
      </c>
      <c r="I240" s="1341"/>
      <c r="J240" s="1273"/>
    </row>
    <row r="241" spans="1:10" ht="19.5" customHeight="1">
      <c r="A241" s="1258">
        <v>32</v>
      </c>
      <c r="B241" s="1283" t="s">
        <v>1967</v>
      </c>
      <c r="C241" s="1299">
        <v>1951</v>
      </c>
      <c r="D241" s="1283" t="s">
        <v>488</v>
      </c>
      <c r="E241" s="1266">
        <v>540000</v>
      </c>
      <c r="F241" s="1259"/>
      <c r="G241" s="1259"/>
      <c r="H241" s="1266">
        <f>G241+E241</f>
        <v>540000</v>
      </c>
      <c r="I241" s="1341"/>
      <c r="J241" s="1273"/>
    </row>
    <row r="242" spans="1:10" ht="19.5" customHeight="1">
      <c r="A242" s="1258">
        <v>33</v>
      </c>
      <c r="B242" s="1283" t="s">
        <v>1752</v>
      </c>
      <c r="C242" s="1299">
        <v>1946</v>
      </c>
      <c r="D242" s="1283" t="s">
        <v>488</v>
      </c>
      <c r="E242" s="1266">
        <v>540000</v>
      </c>
      <c r="F242" s="1259"/>
      <c r="G242" s="1259">
        <v>540000</v>
      </c>
      <c r="H242" s="1266">
        <f>G242+E242</f>
        <v>1080000</v>
      </c>
      <c r="I242" s="1341"/>
      <c r="J242" s="1273"/>
    </row>
    <row r="243" spans="1:10" ht="19.5" customHeight="1">
      <c r="A243" s="1258">
        <v>34</v>
      </c>
      <c r="B243" s="1283" t="s">
        <v>1878</v>
      </c>
      <c r="C243" s="1299">
        <v>1949</v>
      </c>
      <c r="D243" s="1283" t="s">
        <v>806</v>
      </c>
      <c r="E243" s="1266">
        <v>540000</v>
      </c>
      <c r="F243" s="1259"/>
      <c r="G243" s="1259">
        <v>540000</v>
      </c>
      <c r="H243" s="1266">
        <f t="shared" si="7"/>
        <v>1080000</v>
      </c>
      <c r="I243" s="1341"/>
      <c r="J243" s="1273"/>
    </row>
    <row r="244" spans="1:10" ht="19.5" customHeight="1">
      <c r="A244" s="1080"/>
      <c r="B244" s="1592" t="s">
        <v>2519</v>
      </c>
      <c r="C244" s="1593"/>
      <c r="D244" s="1593"/>
      <c r="E244" s="1223">
        <f>SUM(E211:E243)</f>
        <v>17280000</v>
      </c>
      <c r="F244" s="1223"/>
      <c r="G244" s="1344">
        <f>SUM(G242:G243)</f>
        <v>1080000</v>
      </c>
      <c r="H244" s="1223">
        <f>E244+G244</f>
        <v>18360000</v>
      </c>
      <c r="I244" s="1227"/>
      <c r="J244" s="1226"/>
    </row>
    <row r="245" spans="1:10" ht="19.5" customHeight="1">
      <c r="A245" s="1251"/>
      <c r="B245" s="1206" t="s">
        <v>971</v>
      </c>
      <c r="C245" s="1345"/>
      <c r="D245" s="1345"/>
      <c r="E245" s="1264"/>
      <c r="F245" s="1277"/>
      <c r="G245" s="1240"/>
      <c r="H245" s="1255"/>
      <c r="I245" s="1346"/>
      <c r="J245" s="1226"/>
    </row>
    <row r="246" spans="1:10" ht="19.5" customHeight="1">
      <c r="A246" s="1258">
        <v>1</v>
      </c>
      <c r="B246" s="1308" t="s">
        <v>981</v>
      </c>
      <c r="C246" s="1309">
        <v>1995</v>
      </c>
      <c r="D246" s="1308" t="s">
        <v>462</v>
      </c>
      <c r="E246" s="1259">
        <v>540000</v>
      </c>
      <c r="F246" s="1260">
        <v>0</v>
      </c>
      <c r="G246" s="1260">
        <v>0</v>
      </c>
      <c r="H246" s="1259">
        <f>G246+E246</f>
        <v>540000</v>
      </c>
      <c r="I246" s="1261"/>
      <c r="J246" s="1261"/>
    </row>
    <row r="247" spans="1:10" ht="19.5" customHeight="1">
      <c r="A247" s="1258">
        <v>2</v>
      </c>
      <c r="B247" s="1283" t="s">
        <v>982</v>
      </c>
      <c r="C247" s="1299">
        <v>1981</v>
      </c>
      <c r="D247" s="1283" t="s">
        <v>806</v>
      </c>
      <c r="E247" s="1259">
        <v>540000</v>
      </c>
      <c r="F247" s="1214">
        <v>0</v>
      </c>
      <c r="G247" s="1214">
        <v>0</v>
      </c>
      <c r="H247" s="1259">
        <f aca="true" t="shared" si="8" ref="H247:H255">G247+E247</f>
        <v>540000</v>
      </c>
      <c r="I247" s="1236"/>
      <c r="J247" s="1236"/>
    </row>
    <row r="248" spans="1:10" ht="19.5" customHeight="1">
      <c r="A248" s="1258">
        <v>3</v>
      </c>
      <c r="B248" s="1283" t="s">
        <v>983</v>
      </c>
      <c r="C248" s="1299">
        <v>1959</v>
      </c>
      <c r="D248" s="1283" t="s">
        <v>464</v>
      </c>
      <c r="E248" s="1259">
        <v>540000</v>
      </c>
      <c r="F248" s="1214">
        <v>0</v>
      </c>
      <c r="G248" s="1214">
        <v>0</v>
      </c>
      <c r="H248" s="1259">
        <f t="shared" si="8"/>
        <v>540000</v>
      </c>
      <c r="I248" s="1236"/>
      <c r="J248" s="1236"/>
    </row>
    <row r="249" spans="1:10" ht="19.5" customHeight="1">
      <c r="A249" s="1258">
        <v>4</v>
      </c>
      <c r="B249" s="1283" t="s">
        <v>1905</v>
      </c>
      <c r="C249" s="1299">
        <v>1962</v>
      </c>
      <c r="D249" s="1283" t="s">
        <v>462</v>
      </c>
      <c r="E249" s="1259">
        <v>540000</v>
      </c>
      <c r="F249" s="1214">
        <v>0</v>
      </c>
      <c r="G249" s="1214">
        <v>0</v>
      </c>
      <c r="H249" s="1259">
        <f t="shared" si="8"/>
        <v>540000</v>
      </c>
      <c r="I249" s="1236"/>
      <c r="J249" s="1236"/>
    </row>
    <row r="250" spans="1:10" ht="19.5" customHeight="1">
      <c r="A250" s="1258">
        <v>5</v>
      </c>
      <c r="B250" s="1283" t="s">
        <v>984</v>
      </c>
      <c r="C250" s="1299">
        <v>1971</v>
      </c>
      <c r="D250" s="1283" t="s">
        <v>480</v>
      </c>
      <c r="E250" s="1259">
        <v>540000</v>
      </c>
      <c r="F250" s="1214">
        <v>0</v>
      </c>
      <c r="G250" s="1214">
        <v>0</v>
      </c>
      <c r="H250" s="1259">
        <f t="shared" si="8"/>
        <v>540000</v>
      </c>
      <c r="I250" s="1236"/>
      <c r="J250" s="1236"/>
    </row>
    <row r="251" spans="1:10" ht="19.5" customHeight="1">
      <c r="A251" s="1258">
        <v>6</v>
      </c>
      <c r="B251" s="1283" t="s">
        <v>2824</v>
      </c>
      <c r="C251" s="1299">
        <v>1962</v>
      </c>
      <c r="D251" s="1283" t="s">
        <v>462</v>
      </c>
      <c r="E251" s="1259">
        <v>540000</v>
      </c>
      <c r="F251" s="1214">
        <v>0</v>
      </c>
      <c r="G251" s="1214">
        <v>0</v>
      </c>
      <c r="H251" s="1259">
        <f t="shared" si="8"/>
        <v>540000</v>
      </c>
      <c r="I251" s="1236"/>
      <c r="J251" s="1236"/>
    </row>
    <row r="252" spans="1:10" ht="19.5" customHeight="1">
      <c r="A252" s="1258">
        <v>7</v>
      </c>
      <c r="B252" s="1283" t="s">
        <v>985</v>
      </c>
      <c r="C252" s="1299">
        <v>1993</v>
      </c>
      <c r="D252" s="1283" t="s">
        <v>459</v>
      </c>
      <c r="E252" s="1259">
        <v>540000</v>
      </c>
      <c r="F252" s="1214">
        <v>0</v>
      </c>
      <c r="G252" s="1214">
        <v>0</v>
      </c>
      <c r="H252" s="1259">
        <f t="shared" si="8"/>
        <v>540000</v>
      </c>
      <c r="I252" s="1236"/>
      <c r="J252" s="1236"/>
    </row>
    <row r="253" spans="1:10" ht="19.5" customHeight="1">
      <c r="A253" s="1258">
        <v>8</v>
      </c>
      <c r="B253" s="1283" t="s">
        <v>986</v>
      </c>
      <c r="C253" s="1299">
        <v>1994</v>
      </c>
      <c r="D253" s="1283" t="s">
        <v>488</v>
      </c>
      <c r="E253" s="1259">
        <v>540000</v>
      </c>
      <c r="F253" s="1214">
        <v>0</v>
      </c>
      <c r="G253" s="1214">
        <v>0</v>
      </c>
      <c r="H253" s="1259">
        <f t="shared" si="8"/>
        <v>540000</v>
      </c>
      <c r="I253" s="1236"/>
      <c r="J253" s="1236"/>
    </row>
    <row r="254" spans="1:10" ht="19.5" customHeight="1">
      <c r="A254" s="1258">
        <v>9</v>
      </c>
      <c r="B254" s="1300" t="s">
        <v>987</v>
      </c>
      <c r="C254" s="1299">
        <v>1990</v>
      </c>
      <c r="D254" s="1283" t="s">
        <v>462</v>
      </c>
      <c r="E254" s="1259">
        <v>540000</v>
      </c>
      <c r="F254" s="1214">
        <v>0</v>
      </c>
      <c r="G254" s="1214">
        <v>0</v>
      </c>
      <c r="H254" s="1259">
        <f t="shared" si="8"/>
        <v>540000</v>
      </c>
      <c r="I254" s="1236"/>
      <c r="J254" s="1236"/>
    </row>
    <row r="255" spans="1:10" ht="19.5" customHeight="1">
      <c r="A255" s="1258">
        <v>10</v>
      </c>
      <c r="B255" s="1283" t="s">
        <v>1892</v>
      </c>
      <c r="C255" s="1299">
        <v>1988</v>
      </c>
      <c r="D255" s="1283" t="s">
        <v>462</v>
      </c>
      <c r="E255" s="1259">
        <v>540000</v>
      </c>
      <c r="F255" s="1214">
        <v>0</v>
      </c>
      <c r="G255" s="1214">
        <v>0</v>
      </c>
      <c r="H255" s="1259">
        <f t="shared" si="8"/>
        <v>540000</v>
      </c>
      <c r="I255" s="1236"/>
      <c r="J255" s="1236"/>
    </row>
    <row r="256" spans="1:10" ht="19.5" customHeight="1">
      <c r="A256" s="1258">
        <v>11</v>
      </c>
      <c r="B256" s="1302" t="s">
        <v>831</v>
      </c>
      <c r="C256" s="1303">
        <v>1982</v>
      </c>
      <c r="D256" s="1347" t="s">
        <v>469</v>
      </c>
      <c r="E256" s="1259">
        <v>540000</v>
      </c>
      <c r="F256" s="1259"/>
      <c r="G256" s="1259"/>
      <c r="H256" s="1259">
        <f>G256+E256</f>
        <v>540000</v>
      </c>
      <c r="I256" s="1236"/>
      <c r="J256" s="1236"/>
    </row>
    <row r="257" spans="1:10" ht="19.5" customHeight="1">
      <c r="A257" s="1348">
        <v>12</v>
      </c>
      <c r="B257" s="1283" t="s">
        <v>998</v>
      </c>
      <c r="C257" s="1299">
        <v>2000</v>
      </c>
      <c r="D257" s="1283" t="s">
        <v>754</v>
      </c>
      <c r="E257" s="1248">
        <v>540000</v>
      </c>
      <c r="G257" s="1244"/>
      <c r="H257" s="1248">
        <f>G257+E257</f>
        <v>540000</v>
      </c>
      <c r="I257" s="1349"/>
      <c r="J257" s="1349"/>
    </row>
    <row r="258" spans="1:10" ht="19.5" customHeight="1">
      <c r="A258" s="1350">
        <v>13</v>
      </c>
      <c r="B258" s="1351" t="s">
        <v>1003</v>
      </c>
      <c r="C258" s="1352">
        <v>2000</v>
      </c>
      <c r="D258" s="1351" t="s">
        <v>459</v>
      </c>
      <c r="E258" s="1248">
        <v>540000</v>
      </c>
      <c r="G258" s="1244"/>
      <c r="H258" s="1248">
        <f>G258+E258</f>
        <v>540000</v>
      </c>
      <c r="I258" s="1353"/>
      <c r="J258" s="1334"/>
    </row>
    <row r="259" spans="1:10" ht="19.5" customHeight="1">
      <c r="A259" s="1348">
        <v>14</v>
      </c>
      <c r="B259" s="1283" t="s">
        <v>988</v>
      </c>
      <c r="C259" s="1299">
        <v>1971</v>
      </c>
      <c r="D259" s="1283" t="s">
        <v>459</v>
      </c>
      <c r="E259" s="1218">
        <v>540000</v>
      </c>
      <c r="F259" s="1214">
        <v>0</v>
      </c>
      <c r="G259" s="1214">
        <v>0</v>
      </c>
      <c r="H259" s="1218">
        <v>540000</v>
      </c>
      <c r="I259" s="1236"/>
      <c r="J259" s="1311" t="s">
        <v>825</v>
      </c>
    </row>
    <row r="260" spans="1:10" ht="19.5" customHeight="1">
      <c r="A260" s="1350">
        <v>15</v>
      </c>
      <c r="B260" s="1283" t="s">
        <v>989</v>
      </c>
      <c r="C260" s="1299">
        <v>1977</v>
      </c>
      <c r="D260" s="1283" t="s">
        <v>459</v>
      </c>
      <c r="E260" s="1218">
        <v>540000</v>
      </c>
      <c r="F260" s="1214">
        <v>0</v>
      </c>
      <c r="G260" s="1214">
        <v>0</v>
      </c>
      <c r="H260" s="1218">
        <v>540000</v>
      </c>
      <c r="I260" s="1236"/>
      <c r="J260" s="1312" t="s">
        <v>825</v>
      </c>
    </row>
    <row r="261" spans="1:10" ht="19.5" customHeight="1">
      <c r="A261" s="1348">
        <v>16</v>
      </c>
      <c r="B261" s="1300" t="s">
        <v>990</v>
      </c>
      <c r="C261" s="1299">
        <v>1995</v>
      </c>
      <c r="D261" s="1283" t="s">
        <v>488</v>
      </c>
      <c r="E261" s="1218">
        <v>540000</v>
      </c>
      <c r="F261" s="1214">
        <v>0</v>
      </c>
      <c r="G261" s="1214">
        <v>0</v>
      </c>
      <c r="H261" s="1218">
        <v>540000</v>
      </c>
      <c r="I261" s="1236"/>
      <c r="J261" s="1313" t="s">
        <v>825</v>
      </c>
    </row>
    <row r="262" spans="1:10" ht="19.5" customHeight="1">
      <c r="A262" s="1350">
        <v>17</v>
      </c>
      <c r="B262" s="1283" t="s">
        <v>991</v>
      </c>
      <c r="C262" s="1299">
        <v>1974</v>
      </c>
      <c r="D262" s="1283" t="s">
        <v>471</v>
      </c>
      <c r="E262" s="1218">
        <v>0</v>
      </c>
      <c r="F262" s="1214">
        <v>0</v>
      </c>
      <c r="G262" s="1214">
        <v>0</v>
      </c>
      <c r="H262" s="1218">
        <v>0</v>
      </c>
      <c r="I262" s="1354" t="s">
        <v>1749</v>
      </c>
      <c r="J262" s="1313" t="s">
        <v>825</v>
      </c>
    </row>
    <row r="263" spans="1:10" ht="19.5" customHeight="1">
      <c r="A263" s="1348">
        <v>18</v>
      </c>
      <c r="B263" s="1355" t="s">
        <v>992</v>
      </c>
      <c r="C263" s="1356">
        <v>1998</v>
      </c>
      <c r="D263" s="1355" t="s">
        <v>488</v>
      </c>
      <c r="E263" s="1218">
        <v>540000</v>
      </c>
      <c r="F263" s="1214">
        <v>0</v>
      </c>
      <c r="G263" s="1214">
        <v>0</v>
      </c>
      <c r="H263" s="1218">
        <v>540000</v>
      </c>
      <c r="I263" s="1236"/>
      <c r="J263" s="1312" t="s">
        <v>825</v>
      </c>
    </row>
    <row r="264" spans="1:10" ht="19.5" customHeight="1">
      <c r="A264" s="1350">
        <v>19</v>
      </c>
      <c r="B264" s="1355" t="s">
        <v>1271</v>
      </c>
      <c r="C264" s="1356">
        <v>1960</v>
      </c>
      <c r="D264" s="1355" t="s">
        <v>806</v>
      </c>
      <c r="E264" s="1218">
        <v>540000</v>
      </c>
      <c r="F264" s="1214">
        <v>0</v>
      </c>
      <c r="G264" s="1279">
        <v>0</v>
      </c>
      <c r="H264" s="1218">
        <v>540000</v>
      </c>
      <c r="I264" s="1236"/>
      <c r="J264" s="1312" t="s">
        <v>825</v>
      </c>
    </row>
    <row r="265" spans="1:10" ht="19.5" customHeight="1">
      <c r="A265" s="1348">
        <v>20</v>
      </c>
      <c r="B265" s="1283" t="s">
        <v>929</v>
      </c>
      <c r="C265" s="1299">
        <v>1972</v>
      </c>
      <c r="D265" s="1283" t="s">
        <v>488</v>
      </c>
      <c r="E265" s="1218">
        <v>540000</v>
      </c>
      <c r="F265" s="1244"/>
      <c r="G265" s="1244"/>
      <c r="H265" s="1248">
        <f>G265+E265</f>
        <v>540000</v>
      </c>
      <c r="I265" s="1357"/>
      <c r="J265" s="1358"/>
    </row>
    <row r="266" spans="1:10" ht="19.5" customHeight="1">
      <c r="A266" s="1350">
        <v>21</v>
      </c>
      <c r="B266" s="1283" t="s">
        <v>913</v>
      </c>
      <c r="C266" s="1299">
        <v>1971</v>
      </c>
      <c r="D266" s="1283" t="s">
        <v>459</v>
      </c>
      <c r="E266" s="1218">
        <v>540000</v>
      </c>
      <c r="F266" s="1244"/>
      <c r="G266" s="1244"/>
      <c r="H266" s="1248">
        <f>G266+E266</f>
        <v>540000</v>
      </c>
      <c r="I266" s="1357"/>
      <c r="J266" s="1358"/>
    </row>
    <row r="267" spans="1:13" ht="19.5" customHeight="1">
      <c r="A267" s="1592" t="s">
        <v>2519</v>
      </c>
      <c r="B267" s="1593"/>
      <c r="C267" s="1593"/>
      <c r="D267" s="1222"/>
      <c r="E267" s="1223">
        <f>SUM(E246:E266)</f>
        <v>10800000</v>
      </c>
      <c r="F267" s="1223">
        <f>SUM(F259:F264)</f>
        <v>0</v>
      </c>
      <c r="G267" s="1318"/>
      <c r="H267" s="1223">
        <f>G267+E267</f>
        <v>10800000</v>
      </c>
      <c r="I267" s="1359"/>
      <c r="J267" s="1248"/>
      <c r="K267" s="1244"/>
      <c r="L267" s="1244"/>
      <c r="M267" s="1248"/>
    </row>
    <row r="268" spans="1:10" ht="19.5" customHeight="1">
      <c r="A268" s="1292"/>
      <c r="B268" s="1360" t="s">
        <v>993</v>
      </c>
      <c r="C268" s="1280"/>
      <c r="D268" s="1361"/>
      <c r="E268" s="1362"/>
      <c r="F268" s="1297"/>
      <c r="G268" s="1363"/>
      <c r="H268" s="1364"/>
      <c r="I268" s="1365"/>
      <c r="J268" s="1298"/>
    </row>
    <row r="269" spans="1:10" ht="19.5" customHeight="1">
      <c r="A269" s="1258">
        <v>1</v>
      </c>
      <c r="B269" s="1283" t="s">
        <v>994</v>
      </c>
      <c r="C269" s="1366">
        <v>2004</v>
      </c>
      <c r="D269" s="1283" t="s">
        <v>806</v>
      </c>
      <c r="E269" s="1310">
        <v>675000</v>
      </c>
      <c r="F269" s="1214">
        <v>0</v>
      </c>
      <c r="G269" s="1367">
        <v>0</v>
      </c>
      <c r="H269" s="1310">
        <f>G269+E269</f>
        <v>675000</v>
      </c>
      <c r="I269" s="1236"/>
      <c r="J269" s="1368"/>
    </row>
    <row r="270" spans="1:10" ht="19.5" customHeight="1">
      <c r="A270" s="1258">
        <v>2</v>
      </c>
      <c r="B270" s="1283" t="s">
        <v>995</v>
      </c>
      <c r="C270" s="1366">
        <v>2003</v>
      </c>
      <c r="D270" s="1283" t="s">
        <v>473</v>
      </c>
      <c r="E270" s="1310">
        <v>675000</v>
      </c>
      <c r="F270" s="1214">
        <v>0</v>
      </c>
      <c r="G270" s="1367">
        <v>0</v>
      </c>
      <c r="H270" s="1310">
        <f>G270+E270</f>
        <v>675000</v>
      </c>
      <c r="I270" s="1236"/>
      <c r="J270" s="1368"/>
    </row>
    <row r="271" spans="1:10" ht="19.5" customHeight="1">
      <c r="A271" s="1258">
        <v>3</v>
      </c>
      <c r="B271" s="1283" t="s">
        <v>996</v>
      </c>
      <c r="C271" s="1366">
        <v>2004</v>
      </c>
      <c r="D271" s="1283" t="s">
        <v>754</v>
      </c>
      <c r="E271" s="1310">
        <v>675000</v>
      </c>
      <c r="F271" s="1244">
        <v>0</v>
      </c>
      <c r="G271" s="1367">
        <v>0</v>
      </c>
      <c r="H271" s="1310">
        <f>G271+E271</f>
        <v>675000</v>
      </c>
      <c r="I271" s="1236"/>
      <c r="J271" s="1312"/>
    </row>
    <row r="272" spans="1:10" ht="19.5" customHeight="1">
      <c r="A272" s="1258">
        <v>4</v>
      </c>
      <c r="B272" s="1283" t="s">
        <v>997</v>
      </c>
      <c r="C272" s="1366">
        <v>2009</v>
      </c>
      <c r="D272" s="1283" t="s">
        <v>806</v>
      </c>
      <c r="E272" s="1310">
        <v>675000</v>
      </c>
      <c r="F272" s="1279">
        <v>0</v>
      </c>
      <c r="G272" s="1369">
        <v>0</v>
      </c>
      <c r="H272" s="1310">
        <f>G272+E272</f>
        <v>675000</v>
      </c>
      <c r="I272" s="1236"/>
      <c r="J272" s="1370"/>
    </row>
    <row r="273" spans="1:10" ht="19.5" customHeight="1">
      <c r="A273" s="1258">
        <v>5</v>
      </c>
      <c r="B273" s="1283" t="s">
        <v>1000</v>
      </c>
      <c r="C273" s="1366">
        <v>2013</v>
      </c>
      <c r="D273" s="1283" t="s">
        <v>754</v>
      </c>
      <c r="E273" s="1310">
        <v>675000</v>
      </c>
      <c r="F273" s="1279">
        <v>0</v>
      </c>
      <c r="G273" s="1279">
        <v>0</v>
      </c>
      <c r="H273" s="1310">
        <f>G273+E273</f>
        <v>675000</v>
      </c>
      <c r="I273" s="1236"/>
      <c r="J273" s="1370"/>
    </row>
    <row r="274" spans="1:10" ht="19.5" customHeight="1">
      <c r="A274" s="1258">
        <v>6</v>
      </c>
      <c r="B274" s="1371" t="s">
        <v>1001</v>
      </c>
      <c r="C274" s="1372">
        <v>2008</v>
      </c>
      <c r="D274" s="1371" t="s">
        <v>488</v>
      </c>
      <c r="E274" s="1310">
        <v>675000</v>
      </c>
      <c r="F274" s="1279">
        <v>0</v>
      </c>
      <c r="G274" s="1279">
        <v>0</v>
      </c>
      <c r="H274" s="1310">
        <v>675000</v>
      </c>
      <c r="I274" s="1261"/>
      <c r="J274" s="1311" t="s">
        <v>825</v>
      </c>
    </row>
    <row r="275" spans="1:10" ht="19.5" customHeight="1">
      <c r="A275" s="1258">
        <v>7</v>
      </c>
      <c r="B275" s="1355" t="s">
        <v>1002</v>
      </c>
      <c r="C275" s="1356">
        <v>2002</v>
      </c>
      <c r="D275" s="1355" t="s">
        <v>459</v>
      </c>
      <c r="E275" s="1310">
        <v>675000</v>
      </c>
      <c r="F275" s="1279">
        <v>0</v>
      </c>
      <c r="G275" s="1279">
        <v>0</v>
      </c>
      <c r="H275" s="1310">
        <v>675000</v>
      </c>
      <c r="I275" s="1236"/>
      <c r="J275" s="1312" t="s">
        <v>825</v>
      </c>
    </row>
    <row r="276" spans="1:10" ht="19.5" customHeight="1">
      <c r="A276" s="1258">
        <v>8</v>
      </c>
      <c r="B276" s="1283" t="s">
        <v>999</v>
      </c>
      <c r="C276" s="1366">
        <v>2002</v>
      </c>
      <c r="D276" s="1283" t="s">
        <v>471</v>
      </c>
      <c r="E276" s="1271">
        <v>675000</v>
      </c>
      <c r="F276" s="1279">
        <v>0</v>
      </c>
      <c r="G276" s="1279">
        <v>0</v>
      </c>
      <c r="H276" s="1271">
        <f>SUM(E276:G276)</f>
        <v>675000</v>
      </c>
      <c r="I276" s="1269"/>
      <c r="J276" s="1313" t="s">
        <v>825</v>
      </c>
    </row>
    <row r="277" spans="1:10" ht="19.5" customHeight="1">
      <c r="A277" s="1258">
        <v>9</v>
      </c>
      <c r="B277" s="1283" t="s">
        <v>1083</v>
      </c>
      <c r="C277" s="1366">
        <v>2008</v>
      </c>
      <c r="D277" s="1283" t="s">
        <v>754</v>
      </c>
      <c r="E277" s="1271">
        <v>675000</v>
      </c>
      <c r="F277" s="1279">
        <v>0</v>
      </c>
      <c r="G277" s="1279">
        <v>0</v>
      </c>
      <c r="H277" s="1271">
        <f>SUM(E277:G277)</f>
        <v>675000</v>
      </c>
      <c r="I277" s="1269"/>
      <c r="J277" s="1313" t="s">
        <v>825</v>
      </c>
    </row>
    <row r="278" spans="1:10" ht="19.5" customHeight="1">
      <c r="A278" s="1258">
        <v>10</v>
      </c>
      <c r="B278" s="1340" t="s">
        <v>952</v>
      </c>
      <c r="C278" s="1338">
        <v>2005</v>
      </c>
      <c r="D278" s="1286" t="s">
        <v>488</v>
      </c>
      <c r="E278" s="1271">
        <v>675000</v>
      </c>
      <c r="F278" s="1369"/>
      <c r="G278" s="1369"/>
      <c r="H278" s="1271">
        <f>G278+E278</f>
        <v>675000</v>
      </c>
      <c r="I278" s="1269"/>
      <c r="J278" s="1313"/>
    </row>
    <row r="279" spans="1:256" ht="19.5" customHeight="1">
      <c r="A279" s="1236"/>
      <c r="B279" s="1373" t="s">
        <v>2519</v>
      </c>
      <c r="C279" s="1227"/>
      <c r="D279" s="1374"/>
      <c r="E279" s="1223">
        <f>SUM(E269:E278)</f>
        <v>6750000</v>
      </c>
      <c r="F279" s="1223"/>
      <c r="G279" s="1290"/>
      <c r="H279" s="1223">
        <f>G279+E279</f>
        <v>6750000</v>
      </c>
      <c r="I279" s="1227"/>
      <c r="J279" s="1370"/>
      <c r="K279" s="1236"/>
      <c r="L279" s="1370"/>
      <c r="M279" s="1236"/>
      <c r="N279" s="1370"/>
      <c r="O279" s="1236"/>
      <c r="P279" s="1370"/>
      <c r="Q279" s="1236"/>
      <c r="R279" s="1370"/>
      <c r="S279" s="1236"/>
      <c r="T279" s="1370"/>
      <c r="U279" s="1236"/>
      <c r="V279" s="1370"/>
      <c r="W279" s="1236"/>
      <c r="X279" s="1370"/>
      <c r="Y279" s="1236"/>
      <c r="Z279" s="1370"/>
      <c r="AA279" s="1236"/>
      <c r="AB279" s="1370"/>
      <c r="AC279" s="1236"/>
      <c r="AD279" s="1370"/>
      <c r="AE279" s="1236"/>
      <c r="AF279" s="1370"/>
      <c r="AG279" s="1236"/>
      <c r="AH279" s="1370"/>
      <c r="AI279" s="1236"/>
      <c r="AJ279" s="1370"/>
      <c r="AK279" s="1236"/>
      <c r="AL279" s="1370"/>
      <c r="AM279" s="1236"/>
      <c r="AN279" s="1370"/>
      <c r="AO279" s="1236"/>
      <c r="AP279" s="1370"/>
      <c r="AQ279" s="1236"/>
      <c r="AR279" s="1370"/>
      <c r="AS279" s="1236"/>
      <c r="AT279" s="1370"/>
      <c r="AU279" s="1236"/>
      <c r="AV279" s="1370"/>
      <c r="AW279" s="1236"/>
      <c r="AX279" s="1370"/>
      <c r="AY279" s="1236"/>
      <c r="AZ279" s="1370"/>
      <c r="BA279" s="1236"/>
      <c r="BB279" s="1370"/>
      <c r="BC279" s="1236"/>
      <c r="BD279" s="1370"/>
      <c r="BE279" s="1236"/>
      <c r="BF279" s="1370"/>
      <c r="BG279" s="1236"/>
      <c r="BH279" s="1370"/>
      <c r="BI279" s="1236"/>
      <c r="BJ279" s="1370"/>
      <c r="BK279" s="1236"/>
      <c r="BL279" s="1370"/>
      <c r="BM279" s="1236"/>
      <c r="BN279" s="1370"/>
      <c r="BO279" s="1236"/>
      <c r="BP279" s="1370"/>
      <c r="BQ279" s="1236"/>
      <c r="BR279" s="1370"/>
      <c r="BS279" s="1236"/>
      <c r="BT279" s="1370"/>
      <c r="BU279" s="1236"/>
      <c r="BV279" s="1370"/>
      <c r="BW279" s="1236"/>
      <c r="BX279" s="1370"/>
      <c r="BY279" s="1236"/>
      <c r="BZ279" s="1370"/>
      <c r="CA279" s="1236"/>
      <c r="CB279" s="1370"/>
      <c r="CC279" s="1236"/>
      <c r="CD279" s="1370"/>
      <c r="CE279" s="1236"/>
      <c r="CF279" s="1370"/>
      <c r="CG279" s="1236"/>
      <c r="CH279" s="1370"/>
      <c r="CI279" s="1236"/>
      <c r="CJ279" s="1370"/>
      <c r="CK279" s="1236"/>
      <c r="CL279" s="1370"/>
      <c r="CM279" s="1236"/>
      <c r="CN279" s="1370"/>
      <c r="CO279" s="1236"/>
      <c r="CP279" s="1370"/>
      <c r="CQ279" s="1236"/>
      <c r="CR279" s="1370"/>
      <c r="CS279" s="1236"/>
      <c r="CT279" s="1370"/>
      <c r="CU279" s="1236"/>
      <c r="CV279" s="1370"/>
      <c r="CW279" s="1236"/>
      <c r="CX279" s="1370"/>
      <c r="CY279" s="1236"/>
      <c r="CZ279" s="1370"/>
      <c r="DA279" s="1236"/>
      <c r="DB279" s="1370"/>
      <c r="DC279" s="1236"/>
      <c r="DD279" s="1370"/>
      <c r="DE279" s="1236"/>
      <c r="DF279" s="1370"/>
      <c r="DG279" s="1236"/>
      <c r="DH279" s="1370"/>
      <c r="DI279" s="1236"/>
      <c r="DJ279" s="1370"/>
      <c r="DK279" s="1236"/>
      <c r="DL279" s="1370"/>
      <c r="DM279" s="1236"/>
      <c r="DN279" s="1370"/>
      <c r="DO279" s="1236"/>
      <c r="DP279" s="1370"/>
      <c r="DQ279" s="1236"/>
      <c r="DR279" s="1370"/>
      <c r="DS279" s="1236"/>
      <c r="DT279" s="1370"/>
      <c r="DU279" s="1236"/>
      <c r="DV279" s="1370"/>
      <c r="DW279" s="1236"/>
      <c r="DX279" s="1370"/>
      <c r="DY279" s="1236"/>
      <c r="DZ279" s="1370"/>
      <c r="EA279" s="1236"/>
      <c r="EB279" s="1370"/>
      <c r="EC279" s="1236"/>
      <c r="ED279" s="1370"/>
      <c r="EE279" s="1236"/>
      <c r="EF279" s="1370"/>
      <c r="EG279" s="1236"/>
      <c r="EH279" s="1370"/>
      <c r="EI279" s="1236"/>
      <c r="EJ279" s="1370"/>
      <c r="EK279" s="1236"/>
      <c r="EL279" s="1370"/>
      <c r="EM279" s="1236"/>
      <c r="EN279" s="1370"/>
      <c r="EO279" s="1236"/>
      <c r="EP279" s="1370"/>
      <c r="EQ279" s="1236"/>
      <c r="ER279" s="1370"/>
      <c r="ES279" s="1236"/>
      <c r="ET279" s="1370"/>
      <c r="EU279" s="1236"/>
      <c r="EV279" s="1370"/>
      <c r="EW279" s="1236"/>
      <c r="EX279" s="1370"/>
      <c r="EY279" s="1236"/>
      <c r="EZ279" s="1370"/>
      <c r="FA279" s="1236"/>
      <c r="FB279" s="1370"/>
      <c r="FC279" s="1236"/>
      <c r="FD279" s="1370"/>
      <c r="FE279" s="1236"/>
      <c r="FF279" s="1370"/>
      <c r="FG279" s="1236"/>
      <c r="FH279" s="1370"/>
      <c r="FI279" s="1236"/>
      <c r="FJ279" s="1370"/>
      <c r="FK279" s="1236"/>
      <c r="FL279" s="1370"/>
      <c r="FM279" s="1236"/>
      <c r="FN279" s="1370"/>
      <c r="FO279" s="1236"/>
      <c r="FP279" s="1370"/>
      <c r="FQ279" s="1236"/>
      <c r="FR279" s="1370"/>
      <c r="FS279" s="1236"/>
      <c r="FT279" s="1370"/>
      <c r="FU279" s="1236"/>
      <c r="FV279" s="1370"/>
      <c r="FW279" s="1236"/>
      <c r="FX279" s="1370"/>
      <c r="FY279" s="1236"/>
      <c r="FZ279" s="1370"/>
      <c r="GA279" s="1236"/>
      <c r="GB279" s="1370"/>
      <c r="GC279" s="1236"/>
      <c r="GD279" s="1370"/>
      <c r="GE279" s="1236"/>
      <c r="GF279" s="1370"/>
      <c r="GG279" s="1236"/>
      <c r="GH279" s="1370"/>
      <c r="GI279" s="1236"/>
      <c r="GJ279" s="1370"/>
      <c r="GK279" s="1236"/>
      <c r="GL279" s="1370"/>
      <c r="GM279" s="1236"/>
      <c r="GN279" s="1370"/>
      <c r="GO279" s="1236"/>
      <c r="GP279" s="1370"/>
      <c r="GQ279" s="1236"/>
      <c r="GR279" s="1370"/>
      <c r="GS279" s="1236"/>
      <c r="GT279" s="1370"/>
      <c r="GU279" s="1236"/>
      <c r="GV279" s="1370"/>
      <c r="GW279" s="1236"/>
      <c r="GX279" s="1370"/>
      <c r="GY279" s="1236"/>
      <c r="GZ279" s="1370"/>
      <c r="HA279" s="1236"/>
      <c r="HB279" s="1370"/>
      <c r="HC279" s="1236"/>
      <c r="HD279" s="1370"/>
      <c r="HE279" s="1236"/>
      <c r="HF279" s="1370"/>
      <c r="HG279" s="1236"/>
      <c r="HH279" s="1370"/>
      <c r="HI279" s="1236"/>
      <c r="HJ279" s="1370"/>
      <c r="HK279" s="1236"/>
      <c r="HL279" s="1370"/>
      <c r="HM279" s="1236"/>
      <c r="HN279" s="1370"/>
      <c r="HO279" s="1236"/>
      <c r="HP279" s="1370"/>
      <c r="HQ279" s="1236"/>
      <c r="HR279" s="1370"/>
      <c r="HS279" s="1236"/>
      <c r="HT279" s="1370"/>
      <c r="HU279" s="1236"/>
      <c r="HV279" s="1370"/>
      <c r="HW279" s="1236"/>
      <c r="HX279" s="1370"/>
      <c r="HY279" s="1236"/>
      <c r="HZ279" s="1370"/>
      <c r="IA279" s="1236"/>
      <c r="IB279" s="1370"/>
      <c r="IC279" s="1236"/>
      <c r="ID279" s="1370"/>
      <c r="IE279" s="1236"/>
      <c r="IF279" s="1370"/>
      <c r="IG279" s="1236"/>
      <c r="IH279" s="1370"/>
      <c r="II279" s="1236"/>
      <c r="IJ279" s="1370"/>
      <c r="IK279" s="1236"/>
      <c r="IL279" s="1370"/>
      <c r="IM279" s="1236"/>
      <c r="IN279" s="1370"/>
      <c r="IO279" s="1236"/>
      <c r="IP279" s="1370"/>
      <c r="IQ279" s="1236"/>
      <c r="IR279" s="1370"/>
      <c r="IS279" s="1236"/>
      <c r="IT279" s="1370"/>
      <c r="IU279" s="1236"/>
      <c r="IV279" s="1370"/>
    </row>
    <row r="280" spans="1:10" ht="19.5" customHeight="1">
      <c r="A280" s="1375"/>
      <c r="B280" s="1360" t="s">
        <v>2620</v>
      </c>
      <c r="C280" s="1280"/>
      <c r="D280" s="1237"/>
      <c r="E280" s="1248"/>
      <c r="F280" s="1244"/>
      <c r="G280" s="1248"/>
      <c r="H280" s="1376"/>
      <c r="I280" s="1326"/>
      <c r="J280" s="1326"/>
    </row>
    <row r="281" spans="1:10" ht="19.5" customHeight="1">
      <c r="A281" s="1377">
        <v>1</v>
      </c>
      <c r="B281" s="1378" t="s">
        <v>1004</v>
      </c>
      <c r="C281" s="1309">
        <v>1952</v>
      </c>
      <c r="D281" s="1379" t="s">
        <v>488</v>
      </c>
      <c r="E281" s="1266">
        <v>675000</v>
      </c>
      <c r="F281" s="1322">
        <v>0</v>
      </c>
      <c r="G281" s="1322">
        <v>0</v>
      </c>
      <c r="H281" s="1310">
        <f aca="true" t="shared" si="9" ref="H281:H286">E281+G281</f>
        <v>675000</v>
      </c>
      <c r="I281" s="1380"/>
      <c r="J281" s="1380"/>
    </row>
    <row r="282" spans="1:10" ht="19.5" customHeight="1">
      <c r="A282" s="1377">
        <v>2</v>
      </c>
      <c r="B282" s="1381" t="s">
        <v>1006</v>
      </c>
      <c r="C282" s="1338">
        <v>1932</v>
      </c>
      <c r="D282" s="1286" t="s">
        <v>488</v>
      </c>
      <c r="E282" s="1266">
        <v>675000</v>
      </c>
      <c r="F282" s="1214">
        <v>0</v>
      </c>
      <c r="G282" s="1214">
        <v>0</v>
      </c>
      <c r="H282" s="1310">
        <f t="shared" si="9"/>
        <v>675000</v>
      </c>
      <c r="I282" s="1236"/>
      <c r="J282" s="1236"/>
    </row>
    <row r="283" spans="1:10" ht="19.5" customHeight="1">
      <c r="A283" s="1377">
        <v>3</v>
      </c>
      <c r="B283" s="1381" t="s">
        <v>1008</v>
      </c>
      <c r="C283" s="1338">
        <v>1940</v>
      </c>
      <c r="D283" s="1286" t="s">
        <v>464</v>
      </c>
      <c r="E283" s="1266">
        <v>675000</v>
      </c>
      <c r="F283" s="1279">
        <v>0</v>
      </c>
      <c r="G283" s="1279">
        <v>0</v>
      </c>
      <c r="H283" s="1310">
        <f t="shared" si="9"/>
        <v>675000</v>
      </c>
      <c r="I283" s="1269"/>
      <c r="J283" s="1269"/>
    </row>
    <row r="284" spans="1:10" ht="19.5" customHeight="1">
      <c r="A284" s="1377">
        <v>4</v>
      </c>
      <c r="B284" s="1381" t="s">
        <v>1009</v>
      </c>
      <c r="C284" s="1338">
        <v>1930</v>
      </c>
      <c r="D284" s="1286" t="s">
        <v>488</v>
      </c>
      <c r="E284" s="1266">
        <v>675000</v>
      </c>
      <c r="F284" s="1279">
        <v>0</v>
      </c>
      <c r="G284" s="1279">
        <v>0</v>
      </c>
      <c r="H284" s="1310">
        <f t="shared" si="9"/>
        <v>675000</v>
      </c>
      <c r="I284" s="1269"/>
      <c r="J284" s="1269"/>
    </row>
    <row r="285" spans="1:10" ht="19.5" customHeight="1">
      <c r="A285" s="1377">
        <v>5</v>
      </c>
      <c r="B285" s="1381" t="s">
        <v>1011</v>
      </c>
      <c r="C285" s="1338">
        <v>1952</v>
      </c>
      <c r="D285" s="1286" t="s">
        <v>473</v>
      </c>
      <c r="E285" s="1266">
        <v>675000</v>
      </c>
      <c r="F285" s="1279"/>
      <c r="G285" s="1279"/>
      <c r="H285" s="1310">
        <f t="shared" si="9"/>
        <v>675000</v>
      </c>
      <c r="I285" s="1269"/>
      <c r="J285" s="1269"/>
    </row>
    <row r="286" spans="1:10" ht="19.5" customHeight="1">
      <c r="A286" s="1377">
        <v>6</v>
      </c>
      <c r="B286" s="1238" t="s">
        <v>1032</v>
      </c>
      <c r="C286" s="1238">
        <v>1935</v>
      </c>
      <c r="D286" s="1237" t="s">
        <v>464</v>
      </c>
      <c r="E286" s="1266">
        <v>675000</v>
      </c>
      <c r="F286" s="1279">
        <v>0</v>
      </c>
      <c r="G286" s="1279">
        <v>0</v>
      </c>
      <c r="H286" s="1310">
        <f t="shared" si="9"/>
        <v>675000</v>
      </c>
      <c r="I286" s="1269"/>
      <c r="J286" s="1269"/>
    </row>
    <row r="287" spans="1:10" ht="19.5" customHeight="1">
      <c r="A287" s="1377">
        <v>7</v>
      </c>
      <c r="B287" s="1301" t="s">
        <v>1010</v>
      </c>
      <c r="C287" s="1299">
        <v>1938</v>
      </c>
      <c r="D287" s="1283" t="s">
        <v>480</v>
      </c>
      <c r="E287" s="1266">
        <v>675000</v>
      </c>
      <c r="F287" s="1214"/>
      <c r="G287" s="1214"/>
      <c r="H287" s="1266">
        <v>675000</v>
      </c>
      <c r="I287" s="1236"/>
      <c r="J287" s="1236"/>
    </row>
    <row r="288" spans="1:10" ht="19.5" customHeight="1">
      <c r="A288" s="1377">
        <v>8</v>
      </c>
      <c r="B288" s="1301" t="s">
        <v>1012</v>
      </c>
      <c r="C288" s="1299">
        <v>1935</v>
      </c>
      <c r="D288" s="1283" t="s">
        <v>488</v>
      </c>
      <c r="E288" s="1266">
        <v>0</v>
      </c>
      <c r="F288" s="1214"/>
      <c r="G288" s="1214"/>
      <c r="H288" s="1266">
        <v>0</v>
      </c>
      <c r="I288" s="1236"/>
      <c r="J288" s="1236" t="s">
        <v>1117</v>
      </c>
    </row>
    <row r="289" spans="1:10" ht="19.5" customHeight="1">
      <c r="A289" s="1377">
        <v>9</v>
      </c>
      <c r="B289" s="1301" t="s">
        <v>1013</v>
      </c>
      <c r="C289" s="1299">
        <v>1944</v>
      </c>
      <c r="D289" s="1283" t="s">
        <v>462</v>
      </c>
      <c r="E289" s="1266">
        <v>675000</v>
      </c>
      <c r="F289" s="1214"/>
      <c r="G289" s="1214"/>
      <c r="H289" s="1266">
        <v>675000</v>
      </c>
      <c r="I289" s="1236"/>
      <c r="J289" s="1236"/>
    </row>
    <row r="290" spans="1:10" ht="19.5" customHeight="1">
      <c r="A290" s="1377">
        <v>10</v>
      </c>
      <c r="B290" s="1301" t="s">
        <v>805</v>
      </c>
      <c r="C290" s="1299">
        <v>1917</v>
      </c>
      <c r="D290" s="1283" t="s">
        <v>806</v>
      </c>
      <c r="E290" s="1266">
        <v>675000</v>
      </c>
      <c r="F290" s="1214"/>
      <c r="G290" s="1214"/>
      <c r="H290" s="1266">
        <v>675000</v>
      </c>
      <c r="I290" s="1236"/>
      <c r="J290" s="1236"/>
    </row>
    <row r="291" spans="1:10" ht="19.5" customHeight="1">
      <c r="A291" s="1377">
        <v>11</v>
      </c>
      <c r="B291" s="1301" t="s">
        <v>739</v>
      </c>
      <c r="C291" s="1299">
        <v>1927</v>
      </c>
      <c r="D291" s="1283" t="s">
        <v>480</v>
      </c>
      <c r="E291" s="1266">
        <v>675000</v>
      </c>
      <c r="F291" s="1214"/>
      <c r="G291" s="1214"/>
      <c r="H291" s="1266">
        <v>675000</v>
      </c>
      <c r="I291" s="1236"/>
      <c r="J291" s="1236"/>
    </row>
    <row r="292" spans="1:10" ht="19.5" customHeight="1">
      <c r="A292" s="1377">
        <v>12</v>
      </c>
      <c r="B292" s="1382" t="s">
        <v>969</v>
      </c>
      <c r="C292" s="1302">
        <v>1932</v>
      </c>
      <c r="D292" s="1302" t="s">
        <v>480</v>
      </c>
      <c r="E292" s="1266">
        <v>675000</v>
      </c>
      <c r="F292" s="1333"/>
      <c r="G292" s="1333"/>
      <c r="H292" s="1383">
        <v>675000</v>
      </c>
      <c r="I292" s="1236"/>
      <c r="J292" s="1236"/>
    </row>
    <row r="293" spans="1:10" ht="19.5" customHeight="1">
      <c r="A293" s="1377">
        <v>13</v>
      </c>
      <c r="B293" s="1301" t="s">
        <v>1005</v>
      </c>
      <c r="C293" s="1299">
        <v>1953</v>
      </c>
      <c r="D293" s="1283" t="s">
        <v>480</v>
      </c>
      <c r="E293" s="1266">
        <v>675000</v>
      </c>
      <c r="F293" s="1214"/>
      <c r="G293" s="1214"/>
      <c r="H293" s="1266">
        <f>SUM(E293:G293)</f>
        <v>675000</v>
      </c>
      <c r="I293" s="1236"/>
      <c r="J293" s="1236"/>
    </row>
    <row r="294" spans="1:10" ht="19.5" customHeight="1">
      <c r="A294" s="1377">
        <v>14</v>
      </c>
      <c r="B294" s="1384" t="s">
        <v>97</v>
      </c>
      <c r="C294" s="1332">
        <v>1948</v>
      </c>
      <c r="D294" s="1332" t="s">
        <v>473</v>
      </c>
      <c r="E294" s="1266">
        <v>675000</v>
      </c>
      <c r="F294" s="1214"/>
      <c r="G294" s="1214"/>
      <c r="H294" s="1266">
        <f>SUM(E294:G294)</f>
        <v>675000</v>
      </c>
      <c r="I294" s="1236"/>
      <c r="J294" s="1236"/>
    </row>
    <row r="295" spans="1:10" ht="19.5" customHeight="1">
      <c r="A295" s="1377">
        <v>15</v>
      </c>
      <c r="B295" s="1384" t="s">
        <v>1888</v>
      </c>
      <c r="C295" s="1332">
        <v>1941</v>
      </c>
      <c r="D295" s="1332" t="s">
        <v>806</v>
      </c>
      <c r="E295" s="1266">
        <v>675000</v>
      </c>
      <c r="F295" s="1214"/>
      <c r="G295" s="1214"/>
      <c r="H295" s="1266">
        <f>SUM(E295:G295)</f>
        <v>675000</v>
      </c>
      <c r="I295" s="1236"/>
      <c r="J295" s="1236"/>
    </row>
    <row r="296" spans="1:10" ht="19.5" customHeight="1">
      <c r="A296" s="1377">
        <v>16</v>
      </c>
      <c r="B296" s="1283" t="s">
        <v>238</v>
      </c>
      <c r="C296" s="1234">
        <v>1937</v>
      </c>
      <c r="D296" s="1234" t="s">
        <v>462</v>
      </c>
      <c r="E296" s="1266">
        <v>675000</v>
      </c>
      <c r="F296" s="1214"/>
      <c r="G296" s="1214"/>
      <c r="H296" s="1266">
        <f>SUM(E296:G296)</f>
        <v>675000</v>
      </c>
      <c r="I296" s="1385"/>
      <c r="J296" s="1385"/>
    </row>
    <row r="297" spans="1:10" ht="19.5" customHeight="1">
      <c r="A297" s="1080"/>
      <c r="B297" s="1592" t="s">
        <v>2519</v>
      </c>
      <c r="C297" s="1593"/>
      <c r="D297" s="1593"/>
      <c r="E297" s="1223">
        <f>SUM(E281:E296)</f>
        <v>10125000</v>
      </c>
      <c r="F297" s="1224"/>
      <c r="G297" s="1386"/>
      <c r="H297" s="1223">
        <f>E297+G297</f>
        <v>10125000</v>
      </c>
      <c r="I297" s="1359"/>
      <c r="J297" s="1226"/>
    </row>
    <row r="298" spans="1:10" ht="19.5" customHeight="1">
      <c r="A298" s="1387"/>
      <c r="B298" s="1388" t="s">
        <v>1014</v>
      </c>
      <c r="C298" s="1388"/>
      <c r="D298" s="1389"/>
      <c r="E298" s="1248"/>
      <c r="F298" s="1244"/>
      <c r="G298" s="1248"/>
      <c r="H298" s="1248"/>
      <c r="I298" s="1326"/>
      <c r="J298" s="1326"/>
    </row>
    <row r="299" spans="1:10" ht="19.5" customHeight="1">
      <c r="A299" s="1233">
        <v>1</v>
      </c>
      <c r="B299" s="1390" t="s">
        <v>1015</v>
      </c>
      <c r="C299" s="1309">
        <v>1971</v>
      </c>
      <c r="D299" s="1238" t="s">
        <v>806</v>
      </c>
      <c r="E299" s="1278">
        <v>270000</v>
      </c>
      <c r="F299" s="1279">
        <v>0</v>
      </c>
      <c r="G299" s="1279">
        <v>0</v>
      </c>
      <c r="H299" s="1278">
        <f>E299+G299</f>
        <v>270000</v>
      </c>
      <c r="I299" s="1269"/>
      <c r="J299" s="1269" t="s">
        <v>1101</v>
      </c>
    </row>
    <row r="300" spans="1:10" ht="19.5" customHeight="1">
      <c r="A300" s="1233">
        <v>2</v>
      </c>
      <c r="B300" s="1300" t="s">
        <v>1016</v>
      </c>
      <c r="C300" s="1299">
        <v>1980</v>
      </c>
      <c r="D300" s="1238" t="s">
        <v>473</v>
      </c>
      <c r="E300" s="1278">
        <v>270000</v>
      </c>
      <c r="F300" s="1279">
        <v>0</v>
      </c>
      <c r="G300" s="1279">
        <v>0</v>
      </c>
      <c r="H300" s="1278">
        <f aca="true" t="shared" si="10" ref="H300:H335">E300+G300</f>
        <v>270000</v>
      </c>
      <c r="I300" s="1269"/>
      <c r="J300" s="1269"/>
    </row>
    <row r="301" spans="1:10" ht="19.5" customHeight="1">
      <c r="A301" s="1233">
        <v>3</v>
      </c>
      <c r="B301" s="1300" t="s">
        <v>1957</v>
      </c>
      <c r="C301" s="1299">
        <v>1983</v>
      </c>
      <c r="D301" s="1238" t="s">
        <v>754</v>
      </c>
      <c r="E301" s="1278">
        <v>270000</v>
      </c>
      <c r="F301" s="1279">
        <v>0</v>
      </c>
      <c r="G301" s="1279">
        <v>0</v>
      </c>
      <c r="H301" s="1278">
        <f t="shared" si="10"/>
        <v>270000</v>
      </c>
      <c r="I301" s="1269"/>
      <c r="J301" s="1269"/>
    </row>
    <row r="302" spans="1:10" ht="19.5" customHeight="1">
      <c r="A302" s="1233">
        <v>4</v>
      </c>
      <c r="B302" s="1300" t="s">
        <v>1653</v>
      </c>
      <c r="C302" s="1299">
        <v>1981</v>
      </c>
      <c r="D302" s="1238" t="s">
        <v>471</v>
      </c>
      <c r="E302" s="1278">
        <v>270000</v>
      </c>
      <c r="F302" s="1279">
        <v>0</v>
      </c>
      <c r="G302" s="1279">
        <v>0</v>
      </c>
      <c r="H302" s="1278">
        <f t="shared" si="10"/>
        <v>270000</v>
      </c>
      <c r="I302" s="1269"/>
      <c r="J302" s="1269"/>
    </row>
    <row r="303" spans="1:10" ht="19.5" customHeight="1">
      <c r="A303" s="1233">
        <v>5</v>
      </c>
      <c r="B303" s="1300" t="s">
        <v>1017</v>
      </c>
      <c r="C303" s="1299">
        <v>1980</v>
      </c>
      <c r="D303" s="1238" t="s">
        <v>754</v>
      </c>
      <c r="E303" s="1278">
        <v>270000</v>
      </c>
      <c r="F303" s="1279">
        <v>0</v>
      </c>
      <c r="G303" s="1279">
        <v>0</v>
      </c>
      <c r="H303" s="1278">
        <f t="shared" si="10"/>
        <v>270000</v>
      </c>
      <c r="I303" s="1269"/>
      <c r="J303" s="1269"/>
    </row>
    <row r="304" spans="1:10" ht="19.5" customHeight="1">
      <c r="A304" s="1233">
        <v>6</v>
      </c>
      <c r="B304" s="1300" t="s">
        <v>1018</v>
      </c>
      <c r="C304" s="1299">
        <v>1954</v>
      </c>
      <c r="D304" s="1238" t="s">
        <v>806</v>
      </c>
      <c r="E304" s="1278">
        <v>270000</v>
      </c>
      <c r="F304" s="1279">
        <v>0</v>
      </c>
      <c r="G304" s="1279">
        <v>0</v>
      </c>
      <c r="H304" s="1278">
        <f t="shared" si="10"/>
        <v>270000</v>
      </c>
      <c r="I304" s="1269"/>
      <c r="J304" s="1269"/>
    </row>
    <row r="305" spans="1:10" ht="19.5" customHeight="1">
      <c r="A305" s="1233">
        <v>7</v>
      </c>
      <c r="B305" s="1300" t="s">
        <v>1019</v>
      </c>
      <c r="C305" s="1299">
        <v>1967</v>
      </c>
      <c r="D305" s="1238" t="s">
        <v>462</v>
      </c>
      <c r="E305" s="1278">
        <v>270000</v>
      </c>
      <c r="F305" s="1279">
        <v>0</v>
      </c>
      <c r="G305" s="1279">
        <v>0</v>
      </c>
      <c r="H305" s="1278">
        <f t="shared" si="10"/>
        <v>270000</v>
      </c>
      <c r="I305" s="1269"/>
      <c r="J305" s="1269"/>
    </row>
    <row r="306" spans="1:10" ht="19.5" customHeight="1">
      <c r="A306" s="1233">
        <v>8</v>
      </c>
      <c r="B306" s="1300" t="s">
        <v>1020</v>
      </c>
      <c r="C306" s="1299">
        <v>1954</v>
      </c>
      <c r="D306" s="1238" t="s">
        <v>806</v>
      </c>
      <c r="E306" s="1278">
        <v>270000</v>
      </c>
      <c r="F306" s="1279">
        <v>0</v>
      </c>
      <c r="G306" s="1279">
        <v>0</v>
      </c>
      <c r="H306" s="1278">
        <f t="shared" si="10"/>
        <v>270000</v>
      </c>
      <c r="I306" s="1269"/>
      <c r="J306" s="1269"/>
    </row>
    <row r="307" spans="1:10" ht="19.5" customHeight="1">
      <c r="A307" s="1233">
        <v>9</v>
      </c>
      <c r="B307" s="1300" t="s">
        <v>1021</v>
      </c>
      <c r="C307" s="1299">
        <v>1981</v>
      </c>
      <c r="D307" s="1238" t="s">
        <v>459</v>
      </c>
      <c r="E307" s="1278">
        <v>270000</v>
      </c>
      <c r="F307" s="1279">
        <v>0</v>
      </c>
      <c r="G307" s="1279">
        <v>0</v>
      </c>
      <c r="H307" s="1278">
        <f t="shared" si="10"/>
        <v>270000</v>
      </c>
      <c r="I307" s="1269"/>
      <c r="J307" s="1269"/>
    </row>
    <row r="308" spans="1:10" ht="19.5" customHeight="1">
      <c r="A308" s="1233">
        <v>10</v>
      </c>
      <c r="B308" s="1300" t="s">
        <v>1022</v>
      </c>
      <c r="C308" s="1299">
        <v>1977</v>
      </c>
      <c r="D308" s="1238" t="s">
        <v>459</v>
      </c>
      <c r="E308" s="1278">
        <v>270000</v>
      </c>
      <c r="F308" s="1279">
        <v>0</v>
      </c>
      <c r="G308" s="1279">
        <v>0</v>
      </c>
      <c r="H308" s="1278">
        <f t="shared" si="10"/>
        <v>270000</v>
      </c>
      <c r="I308" s="1269"/>
      <c r="J308" s="1269"/>
    </row>
    <row r="309" spans="1:10" ht="19.5" customHeight="1">
      <c r="A309" s="1233">
        <v>11</v>
      </c>
      <c r="B309" s="1300" t="s">
        <v>1023</v>
      </c>
      <c r="C309" s="1299">
        <v>1958</v>
      </c>
      <c r="D309" s="1238" t="s">
        <v>464</v>
      </c>
      <c r="E309" s="1278">
        <v>270000</v>
      </c>
      <c r="F309" s="1279">
        <v>0</v>
      </c>
      <c r="G309" s="1279">
        <v>0</v>
      </c>
      <c r="H309" s="1278">
        <f t="shared" si="10"/>
        <v>270000</v>
      </c>
      <c r="I309" s="1269"/>
      <c r="J309" s="1269"/>
    </row>
    <row r="310" spans="1:10" ht="19.5" customHeight="1">
      <c r="A310" s="1233">
        <v>12</v>
      </c>
      <c r="B310" s="1300" t="s">
        <v>1024</v>
      </c>
      <c r="C310" s="1299">
        <v>1992</v>
      </c>
      <c r="D310" s="1238" t="s">
        <v>462</v>
      </c>
      <c r="E310" s="1278">
        <v>270000</v>
      </c>
      <c r="F310" s="1279">
        <v>0</v>
      </c>
      <c r="G310" s="1279">
        <v>0</v>
      </c>
      <c r="H310" s="1278">
        <f t="shared" si="10"/>
        <v>270000</v>
      </c>
      <c r="I310" s="1269"/>
      <c r="J310" s="1269"/>
    </row>
    <row r="311" spans="1:10" ht="19.5" customHeight="1">
      <c r="A311" s="1233">
        <v>13</v>
      </c>
      <c r="B311" s="1300" t="s">
        <v>1654</v>
      </c>
      <c r="C311" s="1299">
        <v>1971</v>
      </c>
      <c r="D311" s="1238" t="s">
        <v>480</v>
      </c>
      <c r="E311" s="1278">
        <v>270000</v>
      </c>
      <c r="F311" s="1279">
        <v>0</v>
      </c>
      <c r="G311" s="1279">
        <v>0</v>
      </c>
      <c r="H311" s="1278">
        <f t="shared" si="10"/>
        <v>270000</v>
      </c>
      <c r="I311" s="1269"/>
      <c r="J311" s="1269"/>
    </row>
    <row r="312" spans="1:10" ht="19.5" customHeight="1">
      <c r="A312" s="1233">
        <v>14</v>
      </c>
      <c r="B312" s="1300" t="s">
        <v>1025</v>
      </c>
      <c r="C312" s="1299">
        <v>1984</v>
      </c>
      <c r="D312" s="1238" t="s">
        <v>488</v>
      </c>
      <c r="E312" s="1278">
        <v>270000</v>
      </c>
      <c r="F312" s="1279">
        <v>0</v>
      </c>
      <c r="G312" s="1279">
        <v>0</v>
      </c>
      <c r="H312" s="1278">
        <f t="shared" si="10"/>
        <v>270000</v>
      </c>
      <c r="I312" s="1269"/>
      <c r="J312" s="1269"/>
    </row>
    <row r="313" spans="1:10" ht="19.5" customHeight="1">
      <c r="A313" s="1233">
        <v>15</v>
      </c>
      <c r="B313" s="1300" t="s">
        <v>1026</v>
      </c>
      <c r="C313" s="1299">
        <v>1971</v>
      </c>
      <c r="D313" s="1238" t="s">
        <v>459</v>
      </c>
      <c r="E313" s="1278">
        <v>270000</v>
      </c>
      <c r="F313" s="1279">
        <v>0</v>
      </c>
      <c r="G313" s="1279">
        <v>0</v>
      </c>
      <c r="H313" s="1278">
        <f t="shared" si="10"/>
        <v>270000</v>
      </c>
      <c r="I313" s="1269"/>
      <c r="J313" s="1269"/>
    </row>
    <row r="314" spans="1:10" ht="19.5" customHeight="1">
      <c r="A314" s="1233">
        <v>16</v>
      </c>
      <c r="B314" s="1300" t="s">
        <v>1027</v>
      </c>
      <c r="C314" s="1299">
        <v>1957</v>
      </c>
      <c r="D314" s="1238" t="s">
        <v>488</v>
      </c>
      <c r="E314" s="1278">
        <v>270000</v>
      </c>
      <c r="F314" s="1279">
        <v>0</v>
      </c>
      <c r="G314" s="1279">
        <v>0</v>
      </c>
      <c r="H314" s="1278">
        <f t="shared" si="10"/>
        <v>270000</v>
      </c>
      <c r="I314" s="1269"/>
      <c r="J314" s="1269"/>
    </row>
    <row r="315" spans="1:10" ht="19.5" customHeight="1">
      <c r="A315" s="1233">
        <v>17</v>
      </c>
      <c r="B315" s="1300" t="s">
        <v>1028</v>
      </c>
      <c r="C315" s="1299">
        <v>1953</v>
      </c>
      <c r="D315" s="1238" t="s">
        <v>488</v>
      </c>
      <c r="E315" s="1278">
        <v>270000</v>
      </c>
      <c r="F315" s="1279">
        <v>0</v>
      </c>
      <c r="G315" s="1279">
        <v>0</v>
      </c>
      <c r="H315" s="1278">
        <f t="shared" si="10"/>
        <v>270000</v>
      </c>
      <c r="I315" s="1269"/>
      <c r="J315" s="1269"/>
    </row>
    <row r="316" spans="1:10" ht="19.5" customHeight="1">
      <c r="A316" s="1233">
        <v>18</v>
      </c>
      <c r="B316" s="1300" t="s">
        <v>1029</v>
      </c>
      <c r="C316" s="1299">
        <v>1953</v>
      </c>
      <c r="D316" s="1238" t="s">
        <v>459</v>
      </c>
      <c r="E316" s="1278">
        <v>270000</v>
      </c>
      <c r="F316" s="1279">
        <v>0</v>
      </c>
      <c r="G316" s="1279">
        <v>0</v>
      </c>
      <c r="H316" s="1278">
        <f t="shared" si="10"/>
        <v>270000</v>
      </c>
      <c r="I316" s="1269"/>
      <c r="J316" s="1269"/>
    </row>
    <row r="317" spans="1:10" ht="19.5" customHeight="1">
      <c r="A317" s="1233">
        <v>20</v>
      </c>
      <c r="B317" s="1300" t="s">
        <v>1030</v>
      </c>
      <c r="C317" s="1299">
        <v>1952</v>
      </c>
      <c r="D317" s="1238" t="s">
        <v>473</v>
      </c>
      <c r="E317" s="1278">
        <v>270000</v>
      </c>
      <c r="F317" s="1279">
        <v>0</v>
      </c>
      <c r="G317" s="1279">
        <v>0</v>
      </c>
      <c r="H317" s="1278">
        <f t="shared" si="10"/>
        <v>270000</v>
      </c>
      <c r="I317" s="1269"/>
      <c r="J317" s="1269"/>
    </row>
    <row r="318" spans="1:10" ht="19.5" customHeight="1">
      <c r="A318" s="1233">
        <v>21</v>
      </c>
      <c r="B318" s="1300" t="s">
        <v>1031</v>
      </c>
      <c r="C318" s="1299">
        <v>1961</v>
      </c>
      <c r="D318" s="1238" t="s">
        <v>488</v>
      </c>
      <c r="E318" s="1278">
        <v>270000</v>
      </c>
      <c r="F318" s="1279">
        <v>0</v>
      </c>
      <c r="G318" s="1279">
        <v>0</v>
      </c>
      <c r="H318" s="1278">
        <f t="shared" si="10"/>
        <v>270000</v>
      </c>
      <c r="I318" s="1269"/>
      <c r="J318" s="1269"/>
    </row>
    <row r="319" spans="1:10" ht="19.5" customHeight="1">
      <c r="A319" s="1233">
        <v>22</v>
      </c>
      <c r="B319" s="1300" t="s">
        <v>1032</v>
      </c>
      <c r="C319" s="1299">
        <v>1935</v>
      </c>
      <c r="D319" s="1238" t="s">
        <v>464</v>
      </c>
      <c r="E319" s="1278">
        <v>270000</v>
      </c>
      <c r="F319" s="1279">
        <v>0</v>
      </c>
      <c r="G319" s="1279">
        <v>0</v>
      </c>
      <c r="H319" s="1278">
        <f t="shared" si="10"/>
        <v>270000</v>
      </c>
      <c r="I319" s="1269"/>
      <c r="J319" s="1269"/>
    </row>
    <row r="320" spans="1:11" ht="19.5" customHeight="1">
      <c r="A320" s="1233">
        <v>23</v>
      </c>
      <c r="B320" s="1300" t="s">
        <v>1033</v>
      </c>
      <c r="C320" s="1299">
        <v>1960</v>
      </c>
      <c r="D320" s="1238" t="s">
        <v>488</v>
      </c>
      <c r="E320" s="1278">
        <v>0</v>
      </c>
      <c r="F320" s="1279">
        <v>0</v>
      </c>
      <c r="G320" s="1279">
        <v>0</v>
      </c>
      <c r="H320" s="1278">
        <f t="shared" si="10"/>
        <v>0</v>
      </c>
      <c r="I320" s="1269"/>
      <c r="J320" s="1238" t="s">
        <v>1735</v>
      </c>
      <c r="K320" s="1197" t="s">
        <v>1747</v>
      </c>
    </row>
    <row r="321" spans="1:10" ht="19.5" customHeight="1">
      <c r="A321" s="1233">
        <v>24</v>
      </c>
      <c r="B321" s="1300" t="s">
        <v>1655</v>
      </c>
      <c r="C321" s="1299">
        <v>1970</v>
      </c>
      <c r="D321" s="1238" t="s">
        <v>488</v>
      </c>
      <c r="E321" s="1278">
        <v>270000</v>
      </c>
      <c r="F321" s="1279">
        <v>0</v>
      </c>
      <c r="G321" s="1279">
        <v>0</v>
      </c>
      <c r="H321" s="1278">
        <f t="shared" si="10"/>
        <v>270000</v>
      </c>
      <c r="I321" s="1269"/>
      <c r="J321" s="1269"/>
    </row>
    <row r="322" spans="1:10" ht="19.5" customHeight="1">
      <c r="A322" s="1233">
        <v>25</v>
      </c>
      <c r="B322" s="1300" t="s">
        <v>1872</v>
      </c>
      <c r="C322" s="1299">
        <v>1970</v>
      </c>
      <c r="D322" s="1238" t="s">
        <v>459</v>
      </c>
      <c r="E322" s="1278">
        <v>540000</v>
      </c>
      <c r="F322" s="1279">
        <v>0</v>
      </c>
      <c r="G322" s="1279"/>
      <c r="H322" s="1278">
        <f t="shared" si="10"/>
        <v>540000</v>
      </c>
      <c r="I322" s="1269"/>
      <c r="J322" s="1391"/>
    </row>
    <row r="323" spans="1:10" ht="19.5" customHeight="1">
      <c r="A323" s="1233">
        <v>26</v>
      </c>
      <c r="B323" s="1392" t="s">
        <v>1656</v>
      </c>
      <c r="C323" s="1393">
        <v>1970</v>
      </c>
      <c r="D323" s="1394" t="s">
        <v>488</v>
      </c>
      <c r="E323" s="1395">
        <v>810000</v>
      </c>
      <c r="F323" s="1396">
        <v>0</v>
      </c>
      <c r="G323" s="1396">
        <v>0</v>
      </c>
      <c r="H323" s="1395">
        <f t="shared" si="10"/>
        <v>810000</v>
      </c>
      <c r="I323" s="1269"/>
      <c r="J323" s="1269"/>
    </row>
    <row r="324" spans="1:10" ht="19.5" customHeight="1">
      <c r="A324" s="1233">
        <v>27</v>
      </c>
      <c r="B324" s="1397" t="s">
        <v>1034</v>
      </c>
      <c r="C324" s="1398">
        <v>1965</v>
      </c>
      <c r="D324" s="1394" t="s">
        <v>462</v>
      </c>
      <c r="E324" s="1395">
        <v>540000</v>
      </c>
      <c r="F324" s="1396">
        <v>0</v>
      </c>
      <c r="G324" s="1396">
        <v>0</v>
      </c>
      <c r="H324" s="1395">
        <f t="shared" si="10"/>
        <v>540000</v>
      </c>
      <c r="I324" s="1269"/>
      <c r="J324" s="1269"/>
    </row>
    <row r="325" spans="1:10" ht="19.5" customHeight="1">
      <c r="A325" s="1233">
        <v>28</v>
      </c>
      <c r="B325" s="1399" t="s">
        <v>1657</v>
      </c>
      <c r="C325" s="1338">
        <v>1985</v>
      </c>
      <c r="D325" s="1238" t="s">
        <v>754</v>
      </c>
      <c r="E325" s="1278">
        <v>270000</v>
      </c>
      <c r="F325" s="1279">
        <v>0</v>
      </c>
      <c r="G325" s="1279">
        <v>0</v>
      </c>
      <c r="H325" s="1278">
        <f t="shared" si="10"/>
        <v>270000</v>
      </c>
      <c r="I325" s="1269"/>
      <c r="J325" s="1269"/>
    </row>
    <row r="326" spans="1:11" ht="19.5" customHeight="1">
      <c r="A326" s="1233">
        <v>29</v>
      </c>
      <c r="B326" s="1399" t="s">
        <v>1035</v>
      </c>
      <c r="C326" s="1338">
        <v>1980</v>
      </c>
      <c r="D326" s="1238" t="s">
        <v>471</v>
      </c>
      <c r="E326" s="1278"/>
      <c r="F326" s="1279">
        <v>0</v>
      </c>
      <c r="G326" s="1279">
        <v>0</v>
      </c>
      <c r="H326" s="1278">
        <f t="shared" si="10"/>
        <v>0</v>
      </c>
      <c r="I326" s="1269"/>
      <c r="J326" s="1238" t="s">
        <v>1735</v>
      </c>
      <c r="K326" s="1197" t="s">
        <v>1748</v>
      </c>
    </row>
    <row r="327" spans="1:10" ht="19.5" customHeight="1">
      <c r="A327" s="1233">
        <v>30</v>
      </c>
      <c r="B327" s="1399" t="s">
        <v>1036</v>
      </c>
      <c r="C327" s="1338">
        <v>1959</v>
      </c>
      <c r="D327" s="1238" t="s">
        <v>488</v>
      </c>
      <c r="E327" s="1278">
        <v>270000</v>
      </c>
      <c r="F327" s="1279">
        <v>0</v>
      </c>
      <c r="G327" s="1279">
        <v>0</v>
      </c>
      <c r="H327" s="1278">
        <f t="shared" si="10"/>
        <v>270000</v>
      </c>
      <c r="I327" s="1269"/>
      <c r="J327" s="1269"/>
    </row>
    <row r="328" spans="1:10" ht="19.5" customHeight="1">
      <c r="A328" s="1233">
        <v>31</v>
      </c>
      <c r="B328" s="1399" t="s">
        <v>814</v>
      </c>
      <c r="C328" s="1338">
        <v>1980</v>
      </c>
      <c r="D328" s="1238" t="s">
        <v>754</v>
      </c>
      <c r="E328" s="1278">
        <v>270000</v>
      </c>
      <c r="F328" s="1279">
        <v>0</v>
      </c>
      <c r="G328" s="1279">
        <v>0</v>
      </c>
      <c r="H328" s="1278">
        <f t="shared" si="10"/>
        <v>270000</v>
      </c>
      <c r="I328" s="1269"/>
      <c r="J328" s="1269"/>
    </row>
    <row r="329" spans="1:10" ht="19.5" customHeight="1">
      <c r="A329" s="1233">
        <v>32</v>
      </c>
      <c r="B329" s="1399" t="s">
        <v>1272</v>
      </c>
      <c r="C329" s="1338">
        <v>1971</v>
      </c>
      <c r="D329" s="1238" t="s">
        <v>806</v>
      </c>
      <c r="E329" s="1278">
        <v>270000</v>
      </c>
      <c r="F329" s="1260">
        <v>0</v>
      </c>
      <c r="G329" s="1279">
        <v>0</v>
      </c>
      <c r="H329" s="1278">
        <f t="shared" si="10"/>
        <v>270000</v>
      </c>
      <c r="I329" s="1269"/>
      <c r="J329" s="1269"/>
    </row>
    <row r="330" spans="1:10" ht="19.5" customHeight="1">
      <c r="A330" s="1233">
        <v>33</v>
      </c>
      <c r="B330" s="1399" t="s">
        <v>1273</v>
      </c>
      <c r="C330" s="1338">
        <v>1953</v>
      </c>
      <c r="D330" s="1238" t="s">
        <v>459</v>
      </c>
      <c r="E330" s="1278">
        <v>270000</v>
      </c>
      <c r="F330" s="1400">
        <v>0</v>
      </c>
      <c r="G330" s="1214">
        <v>0</v>
      </c>
      <c r="H330" s="1278">
        <f t="shared" si="10"/>
        <v>270000</v>
      </c>
      <c r="I330" s="1269"/>
      <c r="J330" s="1269"/>
    </row>
    <row r="331" spans="1:10" ht="19.5" customHeight="1">
      <c r="A331" s="1233">
        <v>34</v>
      </c>
      <c r="B331" s="1399" t="s">
        <v>1184</v>
      </c>
      <c r="C331" s="1338">
        <v>1960</v>
      </c>
      <c r="D331" s="1238" t="s">
        <v>806</v>
      </c>
      <c r="E331" s="1278">
        <v>270000</v>
      </c>
      <c r="F331" s="1244">
        <v>0</v>
      </c>
      <c r="G331" s="1279">
        <v>0</v>
      </c>
      <c r="H331" s="1278">
        <f t="shared" si="10"/>
        <v>270000</v>
      </c>
      <c r="I331" s="1269"/>
      <c r="J331" s="1269"/>
    </row>
    <row r="332" spans="1:10" ht="19.5" customHeight="1">
      <c r="A332" s="1233">
        <v>35</v>
      </c>
      <c r="B332" s="1399" t="s">
        <v>1274</v>
      </c>
      <c r="C332" s="1338">
        <v>1955</v>
      </c>
      <c r="D332" s="1238" t="s">
        <v>480</v>
      </c>
      <c r="E332" s="1278">
        <v>270000</v>
      </c>
      <c r="F332" s="1279">
        <v>0</v>
      </c>
      <c r="G332" s="1279">
        <v>0</v>
      </c>
      <c r="H332" s="1278">
        <f t="shared" si="10"/>
        <v>270000</v>
      </c>
      <c r="I332" s="1269"/>
      <c r="J332" s="1269"/>
    </row>
    <row r="333" spans="1:10" ht="19.5" customHeight="1">
      <c r="A333" s="1233">
        <v>36</v>
      </c>
      <c r="B333" s="1332" t="s">
        <v>1275</v>
      </c>
      <c r="C333" s="1339">
        <v>1957</v>
      </c>
      <c r="D333" s="1401" t="s">
        <v>469</v>
      </c>
      <c r="E333" s="1278">
        <v>270000</v>
      </c>
      <c r="F333" s="1279">
        <v>0</v>
      </c>
      <c r="G333" s="1279">
        <v>0</v>
      </c>
      <c r="H333" s="1278">
        <f t="shared" si="10"/>
        <v>270000</v>
      </c>
      <c r="I333" s="1269"/>
      <c r="J333" s="1269"/>
    </row>
    <row r="334" spans="1:10" ht="19.5" customHeight="1">
      <c r="A334" s="1233">
        <v>37</v>
      </c>
      <c r="B334" s="1332" t="s">
        <v>909</v>
      </c>
      <c r="C334" s="1339">
        <v>1985</v>
      </c>
      <c r="D334" s="1401" t="s">
        <v>806</v>
      </c>
      <c r="E334" s="1278">
        <v>270000</v>
      </c>
      <c r="F334" s="1279">
        <v>0</v>
      </c>
      <c r="G334" s="1279">
        <v>0</v>
      </c>
      <c r="H334" s="1278">
        <f t="shared" si="10"/>
        <v>270000</v>
      </c>
      <c r="I334" s="1402"/>
      <c r="J334" s="1402"/>
    </row>
    <row r="335" spans="1:10" ht="19.5" customHeight="1">
      <c r="A335" s="1233">
        <v>38</v>
      </c>
      <c r="B335" s="1332" t="s">
        <v>1891</v>
      </c>
      <c r="C335" s="1339">
        <v>1948</v>
      </c>
      <c r="D335" s="1401" t="s">
        <v>473</v>
      </c>
      <c r="E335" s="1278">
        <v>270000</v>
      </c>
      <c r="F335" s="1279">
        <v>0</v>
      </c>
      <c r="G335" s="1279">
        <v>0</v>
      </c>
      <c r="H335" s="1278">
        <f t="shared" si="10"/>
        <v>270000</v>
      </c>
      <c r="I335" s="1402"/>
      <c r="J335" s="1402"/>
    </row>
    <row r="336" spans="1:10" ht="19.5" customHeight="1">
      <c r="A336" s="1233">
        <v>39</v>
      </c>
      <c r="B336" s="1300" t="s">
        <v>799</v>
      </c>
      <c r="C336" s="1299">
        <v>1932</v>
      </c>
      <c r="D336" s="1234" t="s">
        <v>480</v>
      </c>
      <c r="E336" s="1218">
        <v>270000</v>
      </c>
      <c r="F336" s="1279">
        <v>0</v>
      </c>
      <c r="G336" s="1279">
        <v>0</v>
      </c>
      <c r="H336" s="1218">
        <v>270000</v>
      </c>
      <c r="I336" s="1402"/>
      <c r="J336" s="1402"/>
    </row>
    <row r="337" spans="1:10" ht="19.5" customHeight="1">
      <c r="A337" s="1233">
        <v>40</v>
      </c>
      <c r="B337" s="1300" t="s">
        <v>1154</v>
      </c>
      <c r="C337" s="1299">
        <v>1982</v>
      </c>
      <c r="D337" s="1238" t="s">
        <v>488</v>
      </c>
      <c r="E337" s="1218">
        <v>270000</v>
      </c>
      <c r="F337" s="1279">
        <v>0</v>
      </c>
      <c r="G337" s="1279"/>
      <c r="H337" s="1218">
        <f>G337+E337</f>
        <v>270000</v>
      </c>
      <c r="I337" s="1402"/>
      <c r="J337" s="1402"/>
    </row>
    <row r="338" spans="1:10" ht="19.5" customHeight="1">
      <c r="A338" s="1233">
        <v>41</v>
      </c>
      <c r="B338" s="1300" t="s">
        <v>913</v>
      </c>
      <c r="C338" s="1299">
        <v>1971</v>
      </c>
      <c r="D338" s="1238" t="s">
        <v>459</v>
      </c>
      <c r="E338" s="1218">
        <v>270000</v>
      </c>
      <c r="F338" s="1279">
        <v>0</v>
      </c>
      <c r="G338" s="1279">
        <v>270000</v>
      </c>
      <c r="H338" s="1218">
        <f>G338+E338</f>
        <v>540000</v>
      </c>
      <c r="I338" s="1236"/>
      <c r="J338" s="1236"/>
    </row>
    <row r="339" spans="1:10" ht="19.5" customHeight="1">
      <c r="A339" s="1080"/>
      <c r="B339" s="1592" t="s">
        <v>2519</v>
      </c>
      <c r="C339" s="1593"/>
      <c r="D339" s="1593"/>
      <c r="E339" s="1223">
        <f>SUM(E299:E338)</f>
        <v>11340000</v>
      </c>
      <c r="F339" s="1224">
        <v>0</v>
      </c>
      <c r="G339" s="1403">
        <v>270000</v>
      </c>
      <c r="H339" s="1223">
        <f>SUM(E339:G339)</f>
        <v>11610000</v>
      </c>
      <c r="I339" s="1359"/>
      <c r="J339" s="1226"/>
    </row>
    <row r="340" spans="1:10" ht="19.5" customHeight="1">
      <c r="A340" s="1203"/>
      <c r="B340" s="1618" t="s">
        <v>1156</v>
      </c>
      <c r="C340" s="1619"/>
      <c r="D340" s="1619"/>
      <c r="E340" s="1619"/>
      <c r="F340" s="1209"/>
      <c r="G340" s="1210"/>
      <c r="H340" s="1207"/>
      <c r="I340" s="1211"/>
      <c r="J340" s="1205"/>
    </row>
    <row r="341" spans="1:10" ht="19.5" customHeight="1">
      <c r="A341" s="1404">
        <v>1</v>
      </c>
      <c r="B341" s="1405" t="s">
        <v>1069</v>
      </c>
      <c r="C341" s="1299">
        <v>1980</v>
      </c>
      <c r="D341" s="1214" t="s">
        <v>462</v>
      </c>
      <c r="E341" s="1218">
        <v>405000</v>
      </c>
      <c r="F341" s="1214"/>
      <c r="G341" s="1218"/>
      <c r="H341" s="1218">
        <v>405000</v>
      </c>
      <c r="I341" s="1214"/>
      <c r="J341" s="1214"/>
    </row>
    <row r="342" spans="1:10" ht="19.5" customHeight="1">
      <c r="A342" s="1404">
        <v>2</v>
      </c>
      <c r="B342" s="1405" t="s">
        <v>1968</v>
      </c>
      <c r="C342" s="1299">
        <v>1986</v>
      </c>
      <c r="D342" s="1214" t="s">
        <v>488</v>
      </c>
      <c r="E342" s="1218">
        <v>540000</v>
      </c>
      <c r="F342" s="1214"/>
      <c r="G342" s="1218"/>
      <c r="H342" s="1218">
        <f>G342+E342</f>
        <v>540000</v>
      </c>
      <c r="I342" s="1214"/>
      <c r="J342" s="1214"/>
    </row>
    <row r="343" spans="1:10" ht="19.5" customHeight="1">
      <c r="A343" s="1080"/>
      <c r="B343" s="1077" t="s">
        <v>2519</v>
      </c>
      <c r="C343" s="1299"/>
      <c r="D343" s="1221"/>
      <c r="E343" s="1406">
        <f>SUM(E341:E342)</f>
        <v>945000</v>
      </c>
      <c r="F343" s="1241"/>
      <c r="G343" s="1406"/>
      <c r="H343" s="1223">
        <f>SUM(H341:H342)</f>
        <v>945000</v>
      </c>
      <c r="I343" s="1359"/>
      <c r="J343" s="1226"/>
    </row>
    <row r="344" spans="1:10" ht="19.5" customHeight="1">
      <c r="A344" s="1077"/>
      <c r="B344" s="1615" t="s">
        <v>409</v>
      </c>
      <c r="C344" s="1616"/>
      <c r="D344" s="1617"/>
      <c r="E344" s="1615"/>
      <c r="F344" s="1616"/>
      <c r="G344" s="1617"/>
      <c r="H344" s="1407"/>
      <c r="I344" s="1289"/>
      <c r="J344" s="1289"/>
    </row>
    <row r="345" spans="1:10" ht="19.5" customHeight="1">
      <c r="A345" s="1408">
        <v>1</v>
      </c>
      <c r="B345" s="1612" t="s">
        <v>1753</v>
      </c>
      <c r="C345" s="1613"/>
      <c r="D345" s="1614"/>
      <c r="E345" s="1218" t="s">
        <v>488</v>
      </c>
      <c r="F345" s="1218"/>
      <c r="G345" s="1218"/>
      <c r="H345" s="1218">
        <v>5400000</v>
      </c>
      <c r="I345" s="1289"/>
      <c r="J345" s="1289"/>
    </row>
    <row r="346" spans="1:10" ht="19.5" customHeight="1">
      <c r="A346" s="1408"/>
      <c r="B346" s="1612"/>
      <c r="C346" s="1613"/>
      <c r="D346" s="1614"/>
      <c r="E346" s="1218"/>
      <c r="F346" s="1218"/>
      <c r="G346" s="1218"/>
      <c r="H346" s="1218"/>
      <c r="I346" s="1289"/>
      <c r="J346" s="1289"/>
    </row>
    <row r="347" spans="1:10" ht="19.5" customHeight="1">
      <c r="A347" s="1300"/>
      <c r="B347" s="1592" t="s">
        <v>2519</v>
      </c>
      <c r="C347" s="1593"/>
      <c r="D347" s="1593"/>
      <c r="E347" s="1406"/>
      <c r="F347" s="1300"/>
      <c r="G347" s="1409"/>
      <c r="H347" s="1406">
        <f>SUM(H345:H346)</f>
        <v>5400000</v>
      </c>
      <c r="I347" s="1289"/>
      <c r="J347" s="1289"/>
    </row>
    <row r="348" spans="1:10" ht="19.5" customHeight="1">
      <c r="A348" s="1592" t="s">
        <v>2624</v>
      </c>
      <c r="B348" s="1593"/>
      <c r="C348" s="1593"/>
      <c r="D348" s="1593"/>
      <c r="E348" s="1410">
        <f>E347+E343+E339+E297+E279+E267+E244+E209+E198+E149+E39+E32+E25+E16+E11</f>
        <v>120150000</v>
      </c>
      <c r="F348" s="1410"/>
      <c r="G348" s="1410"/>
      <c r="H348" s="1410">
        <f>G347+H347+H343+H339+H297+H279+H267+H244+H209+H198+H149+H39+H32+H25+H16+H11</f>
        <v>127575000</v>
      </c>
      <c r="I348" s="1411"/>
      <c r="J348" s="859"/>
    </row>
    <row r="349" spans="2:10" ht="19.5" customHeight="1">
      <c r="B349" s="1624" t="s">
        <v>2327</v>
      </c>
      <c r="C349" s="1625"/>
      <c r="D349" s="1625"/>
      <c r="E349" s="1625"/>
      <c r="F349" s="1625"/>
      <c r="G349" s="1625"/>
      <c r="H349" s="1625"/>
      <c r="I349" s="1625"/>
      <c r="J349" s="1625"/>
    </row>
    <row r="350" spans="1:10" ht="19.5" customHeight="1">
      <c r="A350" s="1412"/>
      <c r="B350" s="1413"/>
      <c r="C350" s="1413"/>
      <c r="D350" s="1621" t="s">
        <v>1754</v>
      </c>
      <c r="E350" s="1621"/>
      <c r="F350" s="1621"/>
      <c r="G350" s="1621"/>
      <c r="H350" s="1621"/>
      <c r="I350" s="1621"/>
      <c r="J350" s="1413"/>
    </row>
    <row r="351" spans="1:12" ht="19.5" customHeight="1">
      <c r="A351" s="1412"/>
      <c r="B351" s="1413" t="s">
        <v>2236</v>
      </c>
      <c r="C351" s="1413"/>
      <c r="D351" s="1413"/>
      <c r="E351" s="1413" t="s">
        <v>2581</v>
      </c>
      <c r="F351" s="1413"/>
      <c r="G351" s="1413"/>
      <c r="H351" s="1413" t="s">
        <v>1937</v>
      </c>
      <c r="I351" s="1413"/>
      <c r="J351" s="1413"/>
      <c r="L351" s="1197" t="s">
        <v>1101</v>
      </c>
    </row>
    <row r="352" spans="1:10" ht="19.5" customHeight="1">
      <c r="A352" s="1412"/>
      <c r="B352" s="1413"/>
      <c r="C352" s="1413"/>
      <c r="D352" s="1413"/>
      <c r="E352" s="1413"/>
      <c r="F352" s="1413"/>
      <c r="G352" s="1413"/>
      <c r="H352" s="1413"/>
      <c r="I352" s="1413"/>
      <c r="J352" s="1413"/>
    </row>
    <row r="353" spans="1:10" ht="19.5" customHeight="1">
      <c r="A353" s="1412"/>
      <c r="B353" s="1413"/>
      <c r="C353" s="1413"/>
      <c r="D353" s="1413"/>
      <c r="E353" s="1413"/>
      <c r="F353" s="1413"/>
      <c r="G353" s="1413"/>
      <c r="H353" s="1413"/>
      <c r="I353" s="1413" t="s">
        <v>1101</v>
      </c>
      <c r="J353" s="1413"/>
    </row>
    <row r="354" spans="1:10" ht="19.5" customHeight="1">
      <c r="A354" s="1412"/>
      <c r="B354" s="1413" t="s">
        <v>1935</v>
      </c>
      <c r="C354" s="1413"/>
      <c r="D354" s="1413" t="s">
        <v>748</v>
      </c>
      <c r="E354" s="1413"/>
      <c r="F354" s="1413"/>
      <c r="G354" s="1413"/>
      <c r="H354" s="1413"/>
      <c r="I354" s="1413"/>
      <c r="J354" s="1413"/>
    </row>
    <row r="355" spans="1:10" ht="19.5" customHeight="1">
      <c r="A355" s="1412"/>
      <c r="B355" s="1414"/>
      <c r="C355" s="1622"/>
      <c r="D355" s="1622"/>
      <c r="E355" s="1622"/>
      <c r="F355" s="1623"/>
      <c r="G355" s="1623"/>
      <c r="H355" s="1623"/>
      <c r="I355" s="1416"/>
      <c r="J355" s="1416"/>
    </row>
    <row r="356" spans="1:10" ht="19.5" customHeight="1">
      <c r="A356" s="1412"/>
      <c r="B356" s="1621" t="s">
        <v>408</v>
      </c>
      <c r="C356" s="1621"/>
      <c r="D356" s="1621"/>
      <c r="E356" s="1621"/>
      <c r="F356" s="1621"/>
      <c r="G356" s="1621"/>
      <c r="H356" s="1621"/>
      <c r="I356" s="1416"/>
      <c r="J356" s="1416"/>
    </row>
    <row r="357" spans="1:10" ht="19.5" customHeight="1">
      <c r="A357" s="1412"/>
      <c r="B357" s="1413" t="s">
        <v>407</v>
      </c>
      <c r="C357" s="1621" t="s">
        <v>427</v>
      </c>
      <c r="D357" s="1621"/>
      <c r="E357" s="1621"/>
      <c r="F357" s="1621"/>
      <c r="G357" s="1621"/>
      <c r="H357" s="1621"/>
      <c r="I357" s="1417"/>
      <c r="J357" s="1415"/>
    </row>
  </sheetData>
  <mergeCells count="39">
    <mergeCell ref="L9:O9"/>
    <mergeCell ref="B345:D345"/>
    <mergeCell ref="C357:H357"/>
    <mergeCell ref="C355:E355"/>
    <mergeCell ref="F355:H355"/>
    <mergeCell ref="B356:H356"/>
    <mergeCell ref="A348:D348"/>
    <mergeCell ref="B349:J349"/>
    <mergeCell ref="D350:I350"/>
    <mergeCell ref="E344:G344"/>
    <mergeCell ref="B347:D347"/>
    <mergeCell ref="B339:D339"/>
    <mergeCell ref="B346:D346"/>
    <mergeCell ref="B244:D244"/>
    <mergeCell ref="A267:C267"/>
    <mergeCell ref="B297:D297"/>
    <mergeCell ref="B344:D344"/>
    <mergeCell ref="B340:E340"/>
    <mergeCell ref="A39:C39"/>
    <mergeCell ref="A198:C198"/>
    <mergeCell ref="B199:D199"/>
    <mergeCell ref="A210:E210"/>
    <mergeCell ref="B17:D17"/>
    <mergeCell ref="A25:C25"/>
    <mergeCell ref="A32:C32"/>
    <mergeCell ref="I6:I7"/>
    <mergeCell ref="E6:E7"/>
    <mergeCell ref="F6:G6"/>
    <mergeCell ref="H6:H7"/>
    <mergeCell ref="A3:I3"/>
    <mergeCell ref="J6:J7"/>
    <mergeCell ref="A11:C11"/>
    <mergeCell ref="B12:D12"/>
    <mergeCell ref="A4:J4"/>
    <mergeCell ref="A5:B5"/>
    <mergeCell ref="A6:A7"/>
    <mergeCell ref="B6:B7"/>
    <mergeCell ref="C6:C7"/>
    <mergeCell ref="D6:D7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319">
      <selection activeCell="H326" sqref="H326"/>
    </sheetView>
  </sheetViews>
  <sheetFormatPr defaultColWidth="9.00390625" defaultRowHeight="18" customHeight="1"/>
  <cols>
    <col min="1" max="1" width="4.00390625" style="992" customWidth="1"/>
    <col min="2" max="2" width="18.75390625" style="992" customWidth="1"/>
    <col min="3" max="3" width="7.25390625" style="992" customWidth="1"/>
    <col min="4" max="4" width="8.75390625" style="1106" customWidth="1"/>
    <col min="5" max="5" width="11.25390625" style="992" customWidth="1"/>
    <col min="6" max="6" width="6.125" style="992" customWidth="1"/>
    <col min="7" max="7" width="8.75390625" style="992" customWidth="1"/>
    <col min="8" max="8" width="11.75390625" style="992" customWidth="1"/>
    <col min="9" max="9" width="8.00390625" style="992" customWidth="1"/>
    <col min="10" max="10" width="9.50390625" style="1107" customWidth="1"/>
    <col min="11" max="16384" width="9.00390625" style="992" customWidth="1"/>
  </cols>
  <sheetData>
    <row r="1" spans="1:10" ht="18" customHeight="1">
      <c r="A1" s="986" t="s">
        <v>2079</v>
      </c>
      <c r="B1" s="986"/>
      <c r="C1" s="987"/>
      <c r="D1" s="988"/>
      <c r="E1" s="989"/>
      <c r="F1" s="990"/>
      <c r="G1" s="991"/>
      <c r="H1" s="989"/>
      <c r="I1" s="991"/>
      <c r="J1" s="989"/>
    </row>
    <row r="2" spans="1:10" ht="18" customHeight="1">
      <c r="A2" s="1637" t="s">
        <v>454</v>
      </c>
      <c r="B2" s="1637"/>
      <c r="C2" s="987"/>
      <c r="D2" s="988"/>
      <c r="E2" s="989"/>
      <c r="F2" s="990"/>
      <c r="G2" s="991"/>
      <c r="H2" s="989"/>
      <c r="I2" s="991"/>
      <c r="J2" s="989"/>
    </row>
    <row r="3" spans="1:10" ht="18" customHeight="1">
      <c r="A3" s="993"/>
      <c r="B3" s="1589" t="s">
        <v>1132</v>
      </c>
      <c r="C3" s="1589"/>
      <c r="D3" s="1589"/>
      <c r="E3" s="1589"/>
      <c r="F3" s="1589"/>
      <c r="G3" s="1589"/>
      <c r="H3" s="1589"/>
      <c r="I3" s="1589"/>
      <c r="J3" s="1589"/>
    </row>
    <row r="4" spans="1:10" ht="18" customHeight="1">
      <c r="A4" s="994"/>
      <c r="B4" s="1596" t="s">
        <v>13</v>
      </c>
      <c r="C4" s="1596"/>
      <c r="D4" s="1596"/>
      <c r="E4" s="1596"/>
      <c r="F4" s="1596"/>
      <c r="G4" s="1596"/>
      <c r="H4" s="1596"/>
      <c r="I4" s="1596"/>
      <c r="J4" s="989"/>
    </row>
    <row r="5" spans="1:10" ht="18" customHeight="1">
      <c r="A5" s="1632" t="s">
        <v>1040</v>
      </c>
      <c r="B5" s="1632" t="s">
        <v>1041</v>
      </c>
      <c r="C5" s="1633" t="s">
        <v>1048</v>
      </c>
      <c r="D5" s="1639" t="s">
        <v>2080</v>
      </c>
      <c r="E5" s="1633" t="s">
        <v>1042</v>
      </c>
      <c r="F5" s="1635" t="s">
        <v>1043</v>
      </c>
      <c r="G5" s="1636"/>
      <c r="H5" s="1633" t="s">
        <v>1047</v>
      </c>
      <c r="I5" s="1635" t="s">
        <v>1046</v>
      </c>
      <c r="J5" s="1633" t="s">
        <v>1380</v>
      </c>
    </row>
    <row r="6" spans="1:10" ht="35.25" customHeight="1">
      <c r="A6" s="1632"/>
      <c r="B6" s="1632"/>
      <c r="C6" s="1638"/>
      <c r="D6" s="1640"/>
      <c r="E6" s="1638"/>
      <c r="F6" s="996" t="s">
        <v>1539</v>
      </c>
      <c r="G6" s="995" t="s">
        <v>1044</v>
      </c>
      <c r="H6" s="1634"/>
      <c r="I6" s="1635"/>
      <c r="J6" s="1638"/>
    </row>
    <row r="7" spans="1:10" ht="18" customHeight="1">
      <c r="A7" s="1629" t="s">
        <v>937</v>
      </c>
      <c r="B7" s="1630"/>
      <c r="C7" s="1630"/>
      <c r="D7" s="1630"/>
      <c r="E7" s="1630"/>
      <c r="F7" s="1630"/>
      <c r="G7" s="1630"/>
      <c r="H7" s="1630"/>
      <c r="I7" s="1630"/>
      <c r="J7" s="1631"/>
    </row>
    <row r="8" spans="1:10" ht="18" customHeight="1">
      <c r="A8" s="998">
        <v>1</v>
      </c>
      <c r="B8" s="999" t="s">
        <v>2013</v>
      </c>
      <c r="C8" s="1000" t="s">
        <v>167</v>
      </c>
      <c r="D8" s="1001" t="s">
        <v>533</v>
      </c>
      <c r="E8" s="1002">
        <v>405000</v>
      </c>
      <c r="F8" s="1003"/>
      <c r="G8" s="1004"/>
      <c r="H8" s="1004">
        <f>E8+G8</f>
        <v>405000</v>
      </c>
      <c r="I8" s="1005"/>
      <c r="J8" s="1006"/>
    </row>
    <row r="9" spans="1:10" ht="18" customHeight="1">
      <c r="A9" s="998">
        <v>2</v>
      </c>
      <c r="B9" s="999" t="s">
        <v>2014</v>
      </c>
      <c r="C9" s="1007" t="s">
        <v>165</v>
      </c>
      <c r="D9" s="1001" t="s">
        <v>533</v>
      </c>
      <c r="E9" s="1002">
        <v>405000</v>
      </c>
      <c r="F9" s="1003"/>
      <c r="G9" s="1004"/>
      <c r="H9" s="1004">
        <f>E9+G9</f>
        <v>405000</v>
      </c>
      <c r="I9" s="1005"/>
      <c r="J9" s="1006"/>
    </row>
    <row r="10" spans="1:10" ht="18" customHeight="1">
      <c r="A10" s="998">
        <v>3</v>
      </c>
      <c r="B10" s="999" t="s">
        <v>2015</v>
      </c>
      <c r="C10" s="1008" t="s">
        <v>166</v>
      </c>
      <c r="D10" s="1001" t="s">
        <v>2017</v>
      </c>
      <c r="E10" s="1002">
        <v>405000</v>
      </c>
      <c r="F10" s="1003"/>
      <c r="G10" s="1009"/>
      <c r="H10" s="1004">
        <f>E10+G10</f>
        <v>405000</v>
      </c>
      <c r="I10" s="1005"/>
      <c r="J10" s="1006"/>
    </row>
    <row r="11" spans="1:10" ht="18" customHeight="1">
      <c r="A11" s="995"/>
      <c r="B11" s="1010" t="s">
        <v>2519</v>
      </c>
      <c r="C11" s="1011"/>
      <c r="D11" s="1012"/>
      <c r="E11" s="1013">
        <f>SUM(E8:E10)</f>
        <v>1215000</v>
      </c>
      <c r="F11" s="1014"/>
      <c r="G11" s="1015"/>
      <c r="H11" s="1015">
        <f>SUM(H8:H10)</f>
        <v>1215000</v>
      </c>
      <c r="I11" s="1005"/>
      <c r="J11" s="1006" t="s">
        <v>1101</v>
      </c>
    </row>
    <row r="12" spans="1:10" ht="18" customHeight="1">
      <c r="A12" s="1626" t="s">
        <v>936</v>
      </c>
      <c r="B12" s="1627"/>
      <c r="C12" s="1627"/>
      <c r="D12" s="1627"/>
      <c r="E12" s="1627"/>
      <c r="F12" s="1627"/>
      <c r="G12" s="1627"/>
      <c r="H12" s="1627"/>
      <c r="I12" s="1627"/>
      <c r="J12" s="1628"/>
    </row>
    <row r="13" spans="1:10" ht="18" customHeight="1">
      <c r="A13" s="1016">
        <v>1</v>
      </c>
      <c r="B13" s="1017" t="s">
        <v>681</v>
      </c>
      <c r="C13" s="1016">
        <v>1972</v>
      </c>
      <c r="D13" s="1018" t="s">
        <v>533</v>
      </c>
      <c r="E13" s="1002">
        <v>405000</v>
      </c>
      <c r="F13" s="1019"/>
      <c r="G13" s="1003"/>
      <c r="H13" s="1004">
        <f>E13+G13</f>
        <v>405000</v>
      </c>
      <c r="I13" s="1020"/>
      <c r="J13" s="1021"/>
    </row>
    <row r="14" spans="1:10" ht="18" customHeight="1">
      <c r="A14" s="1016">
        <v>2</v>
      </c>
      <c r="B14" s="1017" t="s">
        <v>681</v>
      </c>
      <c r="C14" s="1016">
        <v>1972</v>
      </c>
      <c r="D14" s="1018" t="s">
        <v>533</v>
      </c>
      <c r="E14" s="1002">
        <v>405000</v>
      </c>
      <c r="F14" s="1019"/>
      <c r="G14" s="1003"/>
      <c r="H14" s="1004">
        <f>E14+G14</f>
        <v>405000</v>
      </c>
      <c r="I14" s="1020"/>
      <c r="J14" s="1021"/>
    </row>
    <row r="15" spans="1:10" ht="18" customHeight="1">
      <c r="A15" s="1016">
        <v>3</v>
      </c>
      <c r="B15" s="1017" t="s">
        <v>682</v>
      </c>
      <c r="C15" s="1016">
        <v>1945</v>
      </c>
      <c r="D15" s="1018" t="s">
        <v>569</v>
      </c>
      <c r="E15" s="1002">
        <v>405000</v>
      </c>
      <c r="F15" s="1019"/>
      <c r="G15" s="1003"/>
      <c r="H15" s="1004">
        <f>E15+G15</f>
        <v>405000</v>
      </c>
      <c r="I15" s="1020"/>
      <c r="J15" s="1021"/>
    </row>
    <row r="16" spans="1:10" ht="18" customHeight="1">
      <c r="A16" s="1016"/>
      <c r="B16" s="1022" t="s">
        <v>2519</v>
      </c>
      <c r="C16" s="1016"/>
      <c r="D16" s="1018"/>
      <c r="E16" s="1023">
        <f>SUM(E13:E15)</f>
        <v>1215000</v>
      </c>
      <c r="F16" s="1024"/>
      <c r="G16" s="1025"/>
      <c r="H16" s="1026">
        <f>SUM(H13:H15)</f>
        <v>1215000</v>
      </c>
      <c r="I16" s="1020"/>
      <c r="J16" s="1021"/>
    </row>
    <row r="17" spans="1:10" ht="18" customHeight="1">
      <c r="A17" s="1629" t="s">
        <v>2761</v>
      </c>
      <c r="B17" s="1630"/>
      <c r="C17" s="1630"/>
      <c r="D17" s="1630"/>
      <c r="E17" s="1630"/>
      <c r="F17" s="1630"/>
      <c r="G17" s="1630"/>
      <c r="H17" s="1630"/>
      <c r="I17" s="1630"/>
      <c r="J17" s="1631"/>
    </row>
    <row r="18" spans="1:10" ht="18" customHeight="1">
      <c r="A18" s="1027">
        <v>1</v>
      </c>
      <c r="B18" s="1028" t="s">
        <v>550</v>
      </c>
      <c r="C18" s="1027">
        <v>1982</v>
      </c>
      <c r="D18" s="1029" t="s">
        <v>503</v>
      </c>
      <c r="E18" s="1030">
        <v>270000</v>
      </c>
      <c r="F18" s="1031"/>
      <c r="G18" s="1031"/>
      <c r="H18" s="1030">
        <f aca="true" t="shared" si="0" ref="H18:H23">E18+G18</f>
        <v>270000</v>
      </c>
      <c r="I18" s="1020"/>
      <c r="J18" s="1021"/>
    </row>
    <row r="19" spans="1:10" ht="18" customHeight="1">
      <c r="A19" s="1027">
        <v>2</v>
      </c>
      <c r="B19" s="1017" t="s">
        <v>683</v>
      </c>
      <c r="C19" s="1016">
        <v>1987</v>
      </c>
      <c r="D19" s="1018" t="s">
        <v>684</v>
      </c>
      <c r="E19" s="1030">
        <v>270000</v>
      </c>
      <c r="F19" s="1017"/>
      <c r="G19" s="1017"/>
      <c r="H19" s="1030">
        <f t="shared" si="0"/>
        <v>270000</v>
      </c>
      <c r="I19" s="1020"/>
      <c r="J19" s="1021"/>
    </row>
    <row r="20" spans="1:10" ht="18" customHeight="1">
      <c r="A20" s="1027">
        <v>3</v>
      </c>
      <c r="B20" s="1017" t="s">
        <v>686</v>
      </c>
      <c r="C20" s="1016">
        <v>1977</v>
      </c>
      <c r="D20" s="1018" t="s">
        <v>492</v>
      </c>
      <c r="E20" s="1030">
        <v>270000</v>
      </c>
      <c r="F20" s="1017"/>
      <c r="G20" s="1017"/>
      <c r="H20" s="1030">
        <f t="shared" si="0"/>
        <v>270000</v>
      </c>
      <c r="I20" s="1020"/>
      <c r="J20" s="1021"/>
    </row>
    <row r="21" spans="1:10" ht="18" customHeight="1">
      <c r="A21" s="1027">
        <v>4</v>
      </c>
      <c r="B21" s="1017" t="s">
        <v>687</v>
      </c>
      <c r="C21" s="1016">
        <v>1972</v>
      </c>
      <c r="D21" s="1018" t="s">
        <v>492</v>
      </c>
      <c r="E21" s="1030">
        <v>270000</v>
      </c>
      <c r="F21" s="1017"/>
      <c r="G21" s="1017"/>
      <c r="H21" s="1030">
        <f t="shared" si="0"/>
        <v>270000</v>
      </c>
      <c r="I21" s="1020"/>
      <c r="J21" s="1021"/>
    </row>
    <row r="22" spans="1:10" ht="18" customHeight="1">
      <c r="A22" s="1027">
        <v>5</v>
      </c>
      <c r="B22" s="1017" t="s">
        <v>2762</v>
      </c>
      <c r="C22" s="1016">
        <v>1989</v>
      </c>
      <c r="D22" s="1018" t="s">
        <v>499</v>
      </c>
      <c r="E22" s="1030">
        <v>270000</v>
      </c>
      <c r="F22" s="1017"/>
      <c r="G22" s="1032"/>
      <c r="H22" s="1030">
        <f t="shared" si="0"/>
        <v>270000</v>
      </c>
      <c r="I22" s="1020"/>
      <c r="J22" s="1021"/>
    </row>
    <row r="23" spans="1:10" ht="18" customHeight="1">
      <c r="A23" s="1027">
        <v>6</v>
      </c>
      <c r="B23" s="1017" t="s">
        <v>696</v>
      </c>
      <c r="C23" s="1016">
        <v>1966</v>
      </c>
      <c r="D23" s="1018" t="s">
        <v>578</v>
      </c>
      <c r="E23" s="1030">
        <v>270000</v>
      </c>
      <c r="F23" s="1017"/>
      <c r="G23" s="1017"/>
      <c r="H23" s="1030">
        <f t="shared" si="0"/>
        <v>270000</v>
      </c>
      <c r="I23" s="1020"/>
      <c r="J23" s="1021"/>
    </row>
    <row r="24" spans="1:10" ht="18" customHeight="1">
      <c r="A24" s="1027"/>
      <c r="B24" s="1022" t="s">
        <v>2519</v>
      </c>
      <c r="C24" s="1033"/>
      <c r="D24" s="1034"/>
      <c r="E24" s="1023">
        <f>SUM(E18:E23)</f>
        <v>1620000</v>
      </c>
      <c r="F24" s="1022"/>
      <c r="G24" s="1022"/>
      <c r="H24" s="1031">
        <f>SUM(H18:H23)</f>
        <v>1620000</v>
      </c>
      <c r="I24" s="1020"/>
      <c r="J24" s="1021"/>
    </row>
    <row r="25" spans="1:10" ht="18" customHeight="1">
      <c r="A25" s="1635" t="s">
        <v>294</v>
      </c>
      <c r="B25" s="1644"/>
      <c r="C25" s="1644"/>
      <c r="D25" s="1636"/>
      <c r="E25" s="1035" t="s">
        <v>1101</v>
      </c>
      <c r="F25" s="1035"/>
      <c r="G25" s="1035"/>
      <c r="H25" s="1035"/>
      <c r="I25" s="997"/>
      <c r="J25" s="1021"/>
    </row>
    <row r="26" spans="1:10" ht="18" customHeight="1">
      <c r="A26" s="1027">
        <v>1</v>
      </c>
      <c r="B26" s="1028" t="s">
        <v>2462</v>
      </c>
      <c r="C26" s="1027">
        <v>1986</v>
      </c>
      <c r="D26" s="1029" t="s">
        <v>512</v>
      </c>
      <c r="E26" s="1030">
        <v>540000</v>
      </c>
      <c r="F26" s="1030"/>
      <c r="G26" s="1030"/>
      <c r="H26" s="1030">
        <v>540000</v>
      </c>
      <c r="I26" s="1020"/>
      <c r="J26" s="1021"/>
    </row>
    <row r="27" spans="1:10" ht="18" customHeight="1">
      <c r="A27" s="1016">
        <v>2</v>
      </c>
      <c r="B27" s="1017" t="s">
        <v>2824</v>
      </c>
      <c r="C27" s="1016">
        <v>1969</v>
      </c>
      <c r="D27" s="1018" t="s">
        <v>515</v>
      </c>
      <c r="E27" s="1030">
        <v>540000</v>
      </c>
      <c r="F27" s="1017"/>
      <c r="G27" s="1017"/>
      <c r="H27" s="1002">
        <v>540000</v>
      </c>
      <c r="I27" s="1020"/>
      <c r="J27" s="1021"/>
    </row>
    <row r="28" spans="1:10" ht="18" customHeight="1">
      <c r="A28" s="1027">
        <v>3</v>
      </c>
      <c r="B28" s="1017" t="s">
        <v>685</v>
      </c>
      <c r="C28" s="1016">
        <v>1975</v>
      </c>
      <c r="D28" s="1018" t="s">
        <v>515</v>
      </c>
      <c r="E28" s="1030">
        <v>540000</v>
      </c>
      <c r="F28" s="1017"/>
      <c r="G28" s="1017"/>
      <c r="H28" s="1002">
        <v>540000</v>
      </c>
      <c r="I28" s="1020"/>
      <c r="J28" s="1021"/>
    </row>
    <row r="29" spans="1:10" ht="18" customHeight="1">
      <c r="A29" s="1016">
        <v>4</v>
      </c>
      <c r="B29" s="1017" t="s">
        <v>534</v>
      </c>
      <c r="C29" s="1016">
        <v>1978</v>
      </c>
      <c r="D29" s="1018" t="s">
        <v>515</v>
      </c>
      <c r="E29" s="1030">
        <v>540000</v>
      </c>
      <c r="F29" s="1017"/>
      <c r="G29" s="1032"/>
      <c r="H29" s="1002">
        <v>540000</v>
      </c>
      <c r="I29" s="1020"/>
      <c r="J29" s="1021"/>
    </row>
    <row r="30" spans="1:10" ht="18" customHeight="1">
      <c r="A30" s="1027">
        <v>5</v>
      </c>
      <c r="B30" s="1017" t="s">
        <v>550</v>
      </c>
      <c r="C30" s="1016">
        <v>1969</v>
      </c>
      <c r="D30" s="1018" t="s">
        <v>492</v>
      </c>
      <c r="E30" s="1030">
        <v>540000</v>
      </c>
      <c r="F30" s="1017"/>
      <c r="G30" s="1017"/>
      <c r="H30" s="1002">
        <v>540000</v>
      </c>
      <c r="I30" s="1020"/>
      <c r="J30" s="1021"/>
    </row>
    <row r="31" spans="1:10" ht="18" customHeight="1">
      <c r="A31" s="1016">
        <v>6</v>
      </c>
      <c r="B31" s="1017" t="s">
        <v>2763</v>
      </c>
      <c r="C31" s="1016">
        <v>1970</v>
      </c>
      <c r="D31" s="1018" t="s">
        <v>533</v>
      </c>
      <c r="E31" s="1030">
        <v>540000</v>
      </c>
      <c r="F31" s="1017"/>
      <c r="G31" s="1032"/>
      <c r="H31" s="1002">
        <v>540000</v>
      </c>
      <c r="I31" s="1020"/>
      <c r="J31" s="1021"/>
    </row>
    <row r="32" spans="1:10" ht="18" customHeight="1">
      <c r="A32" s="1027">
        <v>7</v>
      </c>
      <c r="B32" s="1017" t="s">
        <v>1982</v>
      </c>
      <c r="C32" s="1016">
        <v>1977</v>
      </c>
      <c r="D32" s="1018" t="s">
        <v>541</v>
      </c>
      <c r="E32" s="1030">
        <v>540000</v>
      </c>
      <c r="F32" s="1017"/>
      <c r="G32" s="1032"/>
      <c r="H32" s="1002">
        <v>540000</v>
      </c>
      <c r="I32" s="1020"/>
      <c r="J32" s="1021"/>
    </row>
    <row r="33" spans="1:10" ht="18" customHeight="1">
      <c r="A33" s="1016">
        <v>8</v>
      </c>
      <c r="B33" s="1017" t="s">
        <v>691</v>
      </c>
      <c r="C33" s="1016">
        <v>1983</v>
      </c>
      <c r="D33" s="1018" t="s">
        <v>541</v>
      </c>
      <c r="E33" s="1030">
        <v>540000</v>
      </c>
      <c r="F33" s="1017"/>
      <c r="G33" s="1032"/>
      <c r="H33" s="1002">
        <v>540000</v>
      </c>
      <c r="I33" s="1020"/>
      <c r="J33" s="1021"/>
    </row>
    <row r="34" spans="1:10" ht="18" customHeight="1">
      <c r="A34" s="1027">
        <v>9</v>
      </c>
      <c r="B34" s="1017" t="s">
        <v>2056</v>
      </c>
      <c r="C34" s="1016">
        <v>1978</v>
      </c>
      <c r="D34" s="1018" t="s">
        <v>566</v>
      </c>
      <c r="E34" s="1030">
        <v>540000</v>
      </c>
      <c r="F34" s="1017"/>
      <c r="G34" s="1032"/>
      <c r="H34" s="1036">
        <v>540000</v>
      </c>
      <c r="I34" s="1020"/>
      <c r="J34" s="1021"/>
    </row>
    <row r="35" spans="1:10" ht="18" customHeight="1">
      <c r="A35" s="1016">
        <v>10</v>
      </c>
      <c r="B35" s="1017" t="s">
        <v>692</v>
      </c>
      <c r="C35" s="1016">
        <v>1966</v>
      </c>
      <c r="D35" s="1018" t="s">
        <v>569</v>
      </c>
      <c r="E35" s="1030">
        <v>540000</v>
      </c>
      <c r="F35" s="1017"/>
      <c r="G35" s="1032"/>
      <c r="H35" s="1002">
        <v>540000</v>
      </c>
      <c r="I35" s="1020"/>
      <c r="J35" s="1021"/>
    </row>
    <row r="36" spans="1:10" ht="18" customHeight="1">
      <c r="A36" s="1027">
        <v>11</v>
      </c>
      <c r="B36" s="1017" t="s">
        <v>148</v>
      </c>
      <c r="C36" s="1016">
        <v>1977</v>
      </c>
      <c r="D36" s="1018" t="s">
        <v>569</v>
      </c>
      <c r="E36" s="1030">
        <v>540000</v>
      </c>
      <c r="F36" s="1017"/>
      <c r="G36" s="1032"/>
      <c r="H36" s="1002">
        <v>540000</v>
      </c>
      <c r="I36" s="1020"/>
      <c r="J36" s="1021"/>
    </row>
    <row r="37" spans="1:10" ht="18" customHeight="1">
      <c r="A37" s="1016">
        <v>12</v>
      </c>
      <c r="B37" s="1017" t="s">
        <v>694</v>
      </c>
      <c r="C37" s="1016">
        <v>1973</v>
      </c>
      <c r="D37" s="1018" t="s">
        <v>499</v>
      </c>
      <c r="E37" s="1030">
        <v>540000</v>
      </c>
      <c r="F37" s="1017"/>
      <c r="G37" s="1017"/>
      <c r="H37" s="1002">
        <v>540000</v>
      </c>
      <c r="I37" s="1020"/>
      <c r="J37" s="1021"/>
    </row>
    <row r="38" spans="1:10" ht="18" customHeight="1">
      <c r="A38" s="1037"/>
      <c r="B38" s="1022" t="s">
        <v>2519</v>
      </c>
      <c r="C38" s="1016"/>
      <c r="D38" s="1018"/>
      <c r="E38" s="1023">
        <f>SUM(E26:E37)</f>
        <v>6480000</v>
      </c>
      <c r="F38" s="1024"/>
      <c r="G38" s="1038"/>
      <c r="H38" s="1026">
        <f>E38+G38</f>
        <v>6480000</v>
      </c>
      <c r="I38" s="1020"/>
      <c r="J38" s="1021"/>
    </row>
    <row r="39" spans="1:10" ht="18" customHeight="1">
      <c r="A39" s="1629" t="s">
        <v>938</v>
      </c>
      <c r="B39" s="1630"/>
      <c r="C39" s="1630"/>
      <c r="D39" s="1630"/>
      <c r="E39" s="1630"/>
      <c r="F39" s="1630"/>
      <c r="G39" s="1630"/>
      <c r="H39" s="1630"/>
      <c r="I39" s="1630"/>
      <c r="J39" s="1631"/>
    </row>
    <row r="40" spans="1:10" ht="18" customHeight="1">
      <c r="A40" s="1016">
        <v>1</v>
      </c>
      <c r="B40" s="1017" t="s">
        <v>489</v>
      </c>
      <c r="C40" s="1016">
        <v>1936</v>
      </c>
      <c r="D40" s="1018" t="s">
        <v>490</v>
      </c>
      <c r="E40" s="1002">
        <v>405000</v>
      </c>
      <c r="F40" s="1003"/>
      <c r="G40" s="1039"/>
      <c r="H40" s="1004">
        <f aca="true" t="shared" si="1" ref="H40:H46">E40+G40</f>
        <v>405000</v>
      </c>
      <c r="I40" s="1020"/>
      <c r="J40" s="1021"/>
    </row>
    <row r="41" spans="1:10" ht="18" customHeight="1">
      <c r="A41" s="1016">
        <v>2</v>
      </c>
      <c r="B41" s="1017" t="s">
        <v>491</v>
      </c>
      <c r="C41" s="1016">
        <v>1940</v>
      </c>
      <c r="D41" s="1018" t="s">
        <v>492</v>
      </c>
      <c r="E41" s="1002">
        <v>405000</v>
      </c>
      <c r="F41" s="1003"/>
      <c r="G41" s="1039"/>
      <c r="H41" s="1004">
        <f t="shared" si="1"/>
        <v>405000</v>
      </c>
      <c r="I41" s="1020"/>
      <c r="J41" s="1021"/>
    </row>
    <row r="42" spans="1:10" ht="18" customHeight="1">
      <c r="A42" s="1016">
        <v>3</v>
      </c>
      <c r="B42" s="1017" t="s">
        <v>493</v>
      </c>
      <c r="C42" s="1016">
        <v>1939</v>
      </c>
      <c r="D42" s="1018" t="s">
        <v>494</v>
      </c>
      <c r="E42" s="1002">
        <v>405000</v>
      </c>
      <c r="F42" s="1003"/>
      <c r="G42" s="1039"/>
      <c r="H42" s="1004">
        <f t="shared" si="1"/>
        <v>405000</v>
      </c>
      <c r="I42" s="1020"/>
      <c r="J42" s="1021"/>
    </row>
    <row r="43" spans="1:10" ht="18" customHeight="1">
      <c r="A43" s="1016">
        <v>4</v>
      </c>
      <c r="B43" s="1017" t="s">
        <v>495</v>
      </c>
      <c r="C43" s="1016">
        <v>1943</v>
      </c>
      <c r="D43" s="1018" t="s">
        <v>496</v>
      </c>
      <c r="E43" s="1002">
        <v>405000</v>
      </c>
      <c r="F43" s="1003"/>
      <c r="G43" s="1039"/>
      <c r="H43" s="1004">
        <f t="shared" si="1"/>
        <v>405000</v>
      </c>
      <c r="I43" s="1020"/>
      <c r="J43" s="1021"/>
    </row>
    <row r="44" spans="1:10" ht="18" customHeight="1">
      <c r="A44" s="1016">
        <v>5</v>
      </c>
      <c r="B44" s="1017" t="s">
        <v>497</v>
      </c>
      <c r="C44" s="1016">
        <v>1952</v>
      </c>
      <c r="D44" s="1018" t="s">
        <v>498</v>
      </c>
      <c r="E44" s="1002">
        <v>405000</v>
      </c>
      <c r="F44" s="1040"/>
      <c r="G44" s="998"/>
      <c r="H44" s="1004">
        <f t="shared" si="1"/>
        <v>405000</v>
      </c>
      <c r="I44" s="1020"/>
      <c r="J44" s="1021"/>
    </row>
    <row r="45" spans="1:10" ht="18" customHeight="1">
      <c r="A45" s="1016">
        <v>6</v>
      </c>
      <c r="B45" s="1017" t="s">
        <v>2132</v>
      </c>
      <c r="C45" s="1016">
        <v>1939</v>
      </c>
      <c r="D45" s="1018" t="s">
        <v>499</v>
      </c>
      <c r="E45" s="1002">
        <v>405000</v>
      </c>
      <c r="F45" s="1041"/>
      <c r="G45" s="1042"/>
      <c r="H45" s="1004">
        <f t="shared" si="1"/>
        <v>405000</v>
      </c>
      <c r="I45" s="1020"/>
      <c r="J45" s="1021"/>
    </row>
    <row r="46" spans="1:10" ht="18" customHeight="1">
      <c r="A46" s="1037"/>
      <c r="B46" s="1022" t="s">
        <v>2519</v>
      </c>
      <c r="C46" s="1016"/>
      <c r="D46" s="1018"/>
      <c r="E46" s="1023">
        <f>SUM(E40:E45)</f>
        <v>2430000</v>
      </c>
      <c r="F46" s="1024"/>
      <c r="G46" s="1025"/>
      <c r="H46" s="1026">
        <f t="shared" si="1"/>
        <v>2430000</v>
      </c>
      <c r="I46" s="1020"/>
      <c r="J46" s="1021"/>
    </row>
    <row r="47" spans="1:10" ht="18" customHeight="1">
      <c r="A47" s="1626" t="s">
        <v>939</v>
      </c>
      <c r="B47" s="1627"/>
      <c r="C47" s="1627"/>
      <c r="D47" s="1627"/>
      <c r="E47" s="1627"/>
      <c r="F47" s="1627"/>
      <c r="G47" s="1627"/>
      <c r="H47" s="1627"/>
      <c r="I47" s="1627"/>
      <c r="J47" s="1628"/>
    </row>
    <row r="48" spans="1:10" ht="18" customHeight="1">
      <c r="A48" s="1040">
        <v>1</v>
      </c>
      <c r="B48" s="1017" t="s">
        <v>500</v>
      </c>
      <c r="C48" s="1043">
        <v>1931</v>
      </c>
      <c r="D48" s="1018" t="s">
        <v>492</v>
      </c>
      <c r="E48" s="1002">
        <v>540000</v>
      </c>
      <c r="F48" s="1017"/>
      <c r="G48" s="1017"/>
      <c r="H48" s="1030">
        <f>E48+G48</f>
        <v>540000</v>
      </c>
      <c r="I48" s="1020"/>
      <c r="J48" s="1021"/>
    </row>
    <row r="49" spans="1:10" ht="18" customHeight="1">
      <c r="A49" s="1040">
        <v>2</v>
      </c>
      <c r="B49" s="1017" t="s">
        <v>501</v>
      </c>
      <c r="C49" s="1016">
        <v>1927</v>
      </c>
      <c r="D49" s="1018" t="s">
        <v>494</v>
      </c>
      <c r="E49" s="1002">
        <v>540000</v>
      </c>
      <c r="F49" s="1017"/>
      <c r="G49" s="1017"/>
      <c r="H49" s="1030">
        <f>E49+G49</f>
        <v>540000</v>
      </c>
      <c r="I49" s="1020"/>
      <c r="J49" s="1021"/>
    </row>
    <row r="50" spans="1:10" ht="18" customHeight="1">
      <c r="A50" s="1044"/>
      <c r="B50" s="1022" t="s">
        <v>2519</v>
      </c>
      <c r="C50" s="1016"/>
      <c r="D50" s="1018"/>
      <c r="E50" s="1023">
        <f>SUM(E48:E49)</f>
        <v>1080000</v>
      </c>
      <c r="F50" s="1024"/>
      <c r="G50" s="1025"/>
      <c r="H50" s="1026">
        <f>E50+G50</f>
        <v>1080000</v>
      </c>
      <c r="I50" s="1020"/>
      <c r="J50" s="1021"/>
    </row>
    <row r="51" spans="1:10" ht="18" customHeight="1">
      <c r="A51" s="1626" t="s">
        <v>940</v>
      </c>
      <c r="B51" s="1627"/>
      <c r="C51" s="1627"/>
      <c r="D51" s="1627"/>
      <c r="E51" s="1627"/>
      <c r="F51" s="1627"/>
      <c r="G51" s="1627"/>
      <c r="H51" s="1627"/>
      <c r="I51" s="1627"/>
      <c r="J51" s="1628"/>
    </row>
    <row r="52" spans="1:10" ht="18" customHeight="1">
      <c r="A52" s="1016">
        <v>1</v>
      </c>
      <c r="B52" s="1017" t="s">
        <v>502</v>
      </c>
      <c r="C52" s="1016">
        <v>1928</v>
      </c>
      <c r="D52" s="1018" t="s">
        <v>503</v>
      </c>
      <c r="E52" s="1002">
        <v>270000</v>
      </c>
      <c r="F52" s="1019"/>
      <c r="G52" s="1003"/>
      <c r="H52" s="1004">
        <f>E52+G52</f>
        <v>270000</v>
      </c>
      <c r="I52" s="1020"/>
      <c r="J52" s="1021"/>
    </row>
    <row r="53" spans="1:10" ht="18" customHeight="1">
      <c r="A53" s="1016">
        <v>2</v>
      </c>
      <c r="B53" s="1017" t="s">
        <v>504</v>
      </c>
      <c r="C53" s="1016">
        <v>1929</v>
      </c>
      <c r="D53" s="1018" t="s">
        <v>503</v>
      </c>
      <c r="E53" s="1002">
        <v>270000</v>
      </c>
      <c r="F53" s="1019"/>
      <c r="G53" s="1003"/>
      <c r="H53" s="1004">
        <f aca="true" t="shared" si="2" ref="H53:H107">E53+G53</f>
        <v>270000</v>
      </c>
      <c r="I53" s="1020"/>
      <c r="J53" s="1021"/>
    </row>
    <row r="54" spans="1:10" ht="18" customHeight="1">
      <c r="A54" s="1016">
        <v>3</v>
      </c>
      <c r="B54" s="1017" t="s">
        <v>505</v>
      </c>
      <c r="C54" s="1016">
        <v>1931</v>
      </c>
      <c r="D54" s="1018" t="s">
        <v>503</v>
      </c>
      <c r="E54" s="1002">
        <v>270000</v>
      </c>
      <c r="F54" s="1019"/>
      <c r="G54" s="1025"/>
      <c r="H54" s="1004">
        <f t="shared" si="2"/>
        <v>270000</v>
      </c>
      <c r="I54" s="1020"/>
      <c r="J54" s="1021"/>
    </row>
    <row r="55" spans="1:10" ht="18" customHeight="1">
      <c r="A55" s="1016">
        <v>4</v>
      </c>
      <c r="B55" s="1017" t="s">
        <v>506</v>
      </c>
      <c r="C55" s="1016">
        <v>1930</v>
      </c>
      <c r="D55" s="1018" t="s">
        <v>503</v>
      </c>
      <c r="E55" s="1002">
        <v>270000</v>
      </c>
      <c r="F55" s="1019"/>
      <c r="G55" s="1003"/>
      <c r="H55" s="1004">
        <f t="shared" si="2"/>
        <v>270000</v>
      </c>
      <c r="I55" s="1020"/>
      <c r="J55" s="1021"/>
    </row>
    <row r="56" spans="1:10" ht="18" customHeight="1">
      <c r="A56" s="1016">
        <v>5</v>
      </c>
      <c r="B56" s="1017" t="s">
        <v>507</v>
      </c>
      <c r="C56" s="1016">
        <v>1932</v>
      </c>
      <c r="D56" s="1018" t="s">
        <v>503</v>
      </c>
      <c r="E56" s="1002">
        <v>270000</v>
      </c>
      <c r="F56" s="1019"/>
      <c r="G56" s="1025"/>
      <c r="H56" s="1004">
        <f t="shared" si="2"/>
        <v>270000</v>
      </c>
      <c r="I56" s="1020"/>
      <c r="J56" s="1021"/>
    </row>
    <row r="57" spans="1:10" ht="18" customHeight="1">
      <c r="A57" s="1016">
        <v>6</v>
      </c>
      <c r="B57" s="1017" t="s">
        <v>508</v>
      </c>
      <c r="C57" s="1016">
        <v>1926</v>
      </c>
      <c r="D57" s="1018" t="s">
        <v>490</v>
      </c>
      <c r="E57" s="1002">
        <v>270000</v>
      </c>
      <c r="F57" s="1019"/>
      <c r="G57" s="1003"/>
      <c r="H57" s="1004">
        <f t="shared" si="2"/>
        <v>270000</v>
      </c>
      <c r="I57" s="1020"/>
      <c r="J57" s="1021"/>
    </row>
    <row r="58" spans="1:10" ht="18" customHeight="1">
      <c r="A58" s="1016">
        <v>7</v>
      </c>
      <c r="B58" s="1017" t="s">
        <v>511</v>
      </c>
      <c r="C58" s="1016">
        <v>1920</v>
      </c>
      <c r="D58" s="1018" t="s">
        <v>510</v>
      </c>
      <c r="E58" s="1002">
        <v>270000</v>
      </c>
      <c r="F58" s="1019"/>
      <c r="G58" s="1003"/>
      <c r="H58" s="1004">
        <f t="shared" si="2"/>
        <v>270000</v>
      </c>
      <c r="I58" s="1020"/>
      <c r="J58" s="1021"/>
    </row>
    <row r="59" spans="1:10" ht="18" customHeight="1">
      <c r="A59" s="1016">
        <v>8</v>
      </c>
      <c r="B59" s="1017" t="s">
        <v>1021</v>
      </c>
      <c r="C59" s="1016">
        <v>1928</v>
      </c>
      <c r="D59" s="1018" t="s">
        <v>512</v>
      </c>
      <c r="E59" s="1002">
        <v>270000</v>
      </c>
      <c r="F59" s="1019"/>
      <c r="G59" s="1003"/>
      <c r="H59" s="1004">
        <f t="shared" si="2"/>
        <v>270000</v>
      </c>
      <c r="I59" s="1020"/>
      <c r="J59" s="1021"/>
    </row>
    <row r="60" spans="1:10" ht="18" customHeight="1">
      <c r="A60" s="1016">
        <v>9</v>
      </c>
      <c r="B60" s="1017" t="s">
        <v>513</v>
      </c>
      <c r="C60" s="1016">
        <v>1929</v>
      </c>
      <c r="D60" s="1018" t="s">
        <v>512</v>
      </c>
      <c r="E60" s="1002">
        <v>270000</v>
      </c>
      <c r="F60" s="1019"/>
      <c r="G60" s="1003"/>
      <c r="H60" s="1004">
        <f t="shared" si="2"/>
        <v>270000</v>
      </c>
      <c r="I60" s="1020"/>
      <c r="J60" s="1021"/>
    </row>
    <row r="61" spans="1:10" ht="18" customHeight="1">
      <c r="A61" s="1016">
        <v>10</v>
      </c>
      <c r="B61" s="1017" t="s">
        <v>514</v>
      </c>
      <c r="C61" s="1016">
        <v>1927</v>
      </c>
      <c r="D61" s="1018" t="s">
        <v>512</v>
      </c>
      <c r="E61" s="1002">
        <v>270000</v>
      </c>
      <c r="F61" s="1019"/>
      <c r="G61" s="1025"/>
      <c r="H61" s="1004">
        <f t="shared" si="2"/>
        <v>270000</v>
      </c>
      <c r="I61" s="1020"/>
      <c r="J61" s="1021"/>
    </row>
    <row r="62" spans="1:10" ht="18" customHeight="1">
      <c r="A62" s="1016">
        <v>11</v>
      </c>
      <c r="B62" s="1017" t="s">
        <v>2057</v>
      </c>
      <c r="C62" s="1016">
        <v>1935</v>
      </c>
      <c r="D62" s="1018" t="s">
        <v>512</v>
      </c>
      <c r="E62" s="1002">
        <v>270000</v>
      </c>
      <c r="F62" s="1019"/>
      <c r="G62" s="1019"/>
      <c r="H62" s="1004">
        <f t="shared" si="2"/>
        <v>270000</v>
      </c>
      <c r="I62" s="1020"/>
      <c r="J62" s="1021"/>
    </row>
    <row r="63" spans="1:10" ht="18" customHeight="1">
      <c r="A63" s="1016">
        <v>12</v>
      </c>
      <c r="B63" s="1017" t="s">
        <v>516</v>
      </c>
      <c r="C63" s="1016">
        <v>1930</v>
      </c>
      <c r="D63" s="1018" t="s">
        <v>515</v>
      </c>
      <c r="E63" s="1002">
        <v>270000</v>
      </c>
      <c r="F63" s="1019"/>
      <c r="G63" s="1003"/>
      <c r="H63" s="1004">
        <f t="shared" si="2"/>
        <v>270000</v>
      </c>
      <c r="I63" s="1020"/>
      <c r="J63" s="1021"/>
    </row>
    <row r="64" spans="1:10" ht="18" customHeight="1">
      <c r="A64" s="1016">
        <v>13</v>
      </c>
      <c r="B64" s="1017" t="s">
        <v>517</v>
      </c>
      <c r="C64" s="1016">
        <v>1924</v>
      </c>
      <c r="D64" s="1018" t="s">
        <v>492</v>
      </c>
      <c r="E64" s="1002">
        <v>270000</v>
      </c>
      <c r="F64" s="1019"/>
      <c r="G64" s="1003"/>
      <c r="H64" s="1004">
        <f t="shared" si="2"/>
        <v>270000</v>
      </c>
      <c r="I64" s="1020"/>
      <c r="J64" s="1021"/>
    </row>
    <row r="65" spans="1:10" ht="18" customHeight="1">
      <c r="A65" s="1016">
        <v>14</v>
      </c>
      <c r="B65" s="1017" t="s">
        <v>1908</v>
      </c>
      <c r="C65" s="1016">
        <v>1925</v>
      </c>
      <c r="D65" s="1018" t="s">
        <v>492</v>
      </c>
      <c r="E65" s="1002">
        <v>270000</v>
      </c>
      <c r="F65" s="1019"/>
      <c r="G65" s="1003"/>
      <c r="H65" s="1004">
        <f>E65+G65</f>
        <v>270000</v>
      </c>
      <c r="I65" s="1020"/>
      <c r="J65" s="1021"/>
    </row>
    <row r="66" spans="1:10" ht="18" customHeight="1">
      <c r="A66" s="1016">
        <v>15</v>
      </c>
      <c r="B66" s="1017" t="s">
        <v>518</v>
      </c>
      <c r="C66" s="1016">
        <v>1928</v>
      </c>
      <c r="D66" s="1018" t="s">
        <v>492</v>
      </c>
      <c r="E66" s="1002">
        <v>270000</v>
      </c>
      <c r="F66" s="1019"/>
      <c r="G66" s="1003"/>
      <c r="H66" s="1004">
        <f t="shared" si="2"/>
        <v>270000</v>
      </c>
      <c r="I66" s="1020"/>
      <c r="J66" s="1021"/>
    </row>
    <row r="67" spans="1:10" ht="18" customHeight="1">
      <c r="A67" s="1016">
        <v>16</v>
      </c>
      <c r="B67" s="1017" t="s">
        <v>520</v>
      </c>
      <c r="C67" s="1016">
        <v>1930</v>
      </c>
      <c r="D67" s="1018" t="s">
        <v>492</v>
      </c>
      <c r="E67" s="1002">
        <v>270000</v>
      </c>
      <c r="F67" s="1019"/>
      <c r="G67" s="1003"/>
      <c r="H67" s="1004">
        <f t="shared" si="2"/>
        <v>270000</v>
      </c>
      <c r="I67" s="1020"/>
      <c r="J67" s="1021"/>
    </row>
    <row r="68" spans="1:10" ht="18" customHeight="1">
      <c r="A68" s="1016">
        <v>17</v>
      </c>
      <c r="B68" s="1017" t="s">
        <v>521</v>
      </c>
      <c r="C68" s="1016">
        <v>1930</v>
      </c>
      <c r="D68" s="1018" t="s">
        <v>492</v>
      </c>
      <c r="E68" s="1002">
        <v>270000</v>
      </c>
      <c r="F68" s="1019"/>
      <c r="G68" s="1003"/>
      <c r="H68" s="1004">
        <f t="shared" si="2"/>
        <v>270000</v>
      </c>
      <c r="I68" s="1020"/>
      <c r="J68" s="1021"/>
    </row>
    <row r="69" spans="1:10" ht="18" customHeight="1">
      <c r="A69" s="1016">
        <v>18</v>
      </c>
      <c r="B69" s="1017" t="s">
        <v>522</v>
      </c>
      <c r="C69" s="1016">
        <v>1928</v>
      </c>
      <c r="D69" s="1018" t="s">
        <v>492</v>
      </c>
      <c r="E69" s="1002">
        <v>270000</v>
      </c>
      <c r="F69" s="1019"/>
      <c r="G69" s="1003"/>
      <c r="H69" s="1004">
        <f t="shared" si="2"/>
        <v>270000</v>
      </c>
      <c r="I69" s="1020"/>
      <c r="J69" s="1021"/>
    </row>
    <row r="70" spans="1:10" ht="18" customHeight="1">
      <c r="A70" s="1016">
        <v>19</v>
      </c>
      <c r="B70" s="1017" t="s">
        <v>523</v>
      </c>
      <c r="C70" s="1016">
        <v>1930</v>
      </c>
      <c r="D70" s="1018" t="s">
        <v>492</v>
      </c>
      <c r="E70" s="1002">
        <v>270000</v>
      </c>
      <c r="F70" s="1019"/>
      <c r="G70" s="1003"/>
      <c r="H70" s="1004">
        <f t="shared" si="2"/>
        <v>270000</v>
      </c>
      <c r="I70" s="1020"/>
      <c r="J70" s="1021"/>
    </row>
    <row r="71" spans="1:10" ht="18" customHeight="1">
      <c r="A71" s="1016">
        <v>20</v>
      </c>
      <c r="B71" s="1017" t="s">
        <v>524</v>
      </c>
      <c r="C71" s="1016">
        <v>1933</v>
      </c>
      <c r="D71" s="1018" t="s">
        <v>492</v>
      </c>
      <c r="E71" s="1002">
        <v>270000</v>
      </c>
      <c r="F71" s="1019"/>
      <c r="G71" s="1045"/>
      <c r="H71" s="1004">
        <f t="shared" si="2"/>
        <v>270000</v>
      </c>
      <c r="I71" s="1020"/>
      <c r="J71" s="1021"/>
    </row>
    <row r="72" spans="1:10" ht="18" customHeight="1">
      <c r="A72" s="1016">
        <v>21</v>
      </c>
      <c r="B72" s="1017" t="s">
        <v>525</v>
      </c>
      <c r="C72" s="1016">
        <v>1933</v>
      </c>
      <c r="D72" s="1018" t="s">
        <v>492</v>
      </c>
      <c r="E72" s="1002">
        <v>270000</v>
      </c>
      <c r="F72" s="1019"/>
      <c r="G72" s="1045"/>
      <c r="H72" s="1004">
        <f t="shared" si="2"/>
        <v>270000</v>
      </c>
      <c r="I72" s="1020"/>
      <c r="J72" s="1021"/>
    </row>
    <row r="73" spans="1:10" ht="18" customHeight="1">
      <c r="A73" s="1016">
        <v>22</v>
      </c>
      <c r="B73" s="1017" t="s">
        <v>2058</v>
      </c>
      <c r="C73" s="1016">
        <v>1935</v>
      </c>
      <c r="D73" s="1018" t="s">
        <v>492</v>
      </c>
      <c r="E73" s="1002">
        <v>270000</v>
      </c>
      <c r="F73" s="1019"/>
      <c r="G73" s="1045"/>
      <c r="H73" s="1004">
        <f t="shared" si="2"/>
        <v>270000</v>
      </c>
      <c r="I73" s="1020"/>
      <c r="J73" s="1021"/>
    </row>
    <row r="74" spans="1:10" ht="18" customHeight="1">
      <c r="A74" s="1016">
        <v>23</v>
      </c>
      <c r="B74" s="1017" t="s">
        <v>526</v>
      </c>
      <c r="C74" s="1016">
        <v>1931</v>
      </c>
      <c r="D74" s="1018" t="s">
        <v>492</v>
      </c>
      <c r="E74" s="1002">
        <v>270000</v>
      </c>
      <c r="F74" s="1019"/>
      <c r="G74" s="1025"/>
      <c r="H74" s="1004">
        <f t="shared" si="2"/>
        <v>270000</v>
      </c>
      <c r="I74" s="1020"/>
      <c r="J74" s="1021"/>
    </row>
    <row r="75" spans="1:10" ht="18" customHeight="1">
      <c r="A75" s="1016">
        <v>24</v>
      </c>
      <c r="B75" s="1017" t="s">
        <v>530</v>
      </c>
      <c r="C75" s="1016">
        <v>1934</v>
      </c>
      <c r="D75" s="1018" t="s">
        <v>492</v>
      </c>
      <c r="E75" s="1002">
        <v>270000</v>
      </c>
      <c r="F75" s="1019"/>
      <c r="G75" s="1046"/>
      <c r="H75" s="1004">
        <f t="shared" si="2"/>
        <v>270000</v>
      </c>
      <c r="I75" s="1020"/>
      <c r="J75" s="1021"/>
    </row>
    <row r="76" spans="1:10" ht="18" customHeight="1">
      <c r="A76" s="1016">
        <v>25</v>
      </c>
      <c r="B76" s="1017" t="s">
        <v>531</v>
      </c>
      <c r="C76" s="1016">
        <v>1934</v>
      </c>
      <c r="D76" s="1018" t="s">
        <v>492</v>
      </c>
      <c r="E76" s="1002">
        <v>270000</v>
      </c>
      <c r="F76" s="1019"/>
      <c r="G76" s="1046"/>
      <c r="H76" s="1004">
        <f t="shared" si="2"/>
        <v>270000</v>
      </c>
      <c r="I76" s="1020"/>
      <c r="J76" s="1021"/>
    </row>
    <row r="77" spans="1:10" ht="18" customHeight="1">
      <c r="A77" s="1016">
        <v>26</v>
      </c>
      <c r="B77" s="1017" t="s">
        <v>532</v>
      </c>
      <c r="C77" s="1016">
        <v>1925</v>
      </c>
      <c r="D77" s="1018" t="s">
        <v>533</v>
      </c>
      <c r="E77" s="1002">
        <v>270000</v>
      </c>
      <c r="F77" s="1019"/>
      <c r="G77" s="1003"/>
      <c r="H77" s="1004">
        <f t="shared" si="2"/>
        <v>270000</v>
      </c>
      <c r="I77" s="1020"/>
      <c r="J77" s="1021"/>
    </row>
    <row r="78" spans="1:10" ht="18" customHeight="1">
      <c r="A78" s="1016">
        <v>27</v>
      </c>
      <c r="B78" s="1017" t="s">
        <v>534</v>
      </c>
      <c r="C78" s="1016">
        <v>1930</v>
      </c>
      <c r="D78" s="1018" t="s">
        <v>535</v>
      </c>
      <c r="E78" s="1002">
        <v>270000</v>
      </c>
      <c r="F78" s="1019"/>
      <c r="G78" s="1003"/>
      <c r="H78" s="1004">
        <f t="shared" si="2"/>
        <v>270000</v>
      </c>
      <c r="I78" s="1020"/>
      <c r="J78" s="1021"/>
    </row>
    <row r="79" spans="1:10" ht="18" customHeight="1">
      <c r="A79" s="1016">
        <v>28</v>
      </c>
      <c r="B79" s="687" t="s">
        <v>536</v>
      </c>
      <c r="C79" s="688">
        <v>1927</v>
      </c>
      <c r="D79" s="689" t="s">
        <v>533</v>
      </c>
      <c r="E79" s="690">
        <v>0</v>
      </c>
      <c r="F79" s="811"/>
      <c r="G79" s="812"/>
      <c r="H79" s="363">
        <f t="shared" si="2"/>
        <v>0</v>
      </c>
      <c r="I79" s="1020"/>
      <c r="J79" s="1021" t="s">
        <v>1117</v>
      </c>
    </row>
    <row r="80" spans="1:10" ht="18" customHeight="1">
      <c r="A80" s="1016">
        <v>29</v>
      </c>
      <c r="B80" s="1017" t="s">
        <v>537</v>
      </c>
      <c r="C80" s="1016">
        <v>1926</v>
      </c>
      <c r="D80" s="1018" t="s">
        <v>535</v>
      </c>
      <c r="E80" s="1002">
        <v>270000</v>
      </c>
      <c r="F80" s="1019"/>
      <c r="G80" s="1003"/>
      <c r="H80" s="1004">
        <f t="shared" si="2"/>
        <v>270000</v>
      </c>
      <c r="I80" s="1020"/>
      <c r="J80" s="1021"/>
    </row>
    <row r="81" spans="1:10" ht="18" customHeight="1">
      <c r="A81" s="1016">
        <v>30</v>
      </c>
      <c r="B81" s="1017" t="s">
        <v>538</v>
      </c>
      <c r="C81" s="1016">
        <v>1931</v>
      </c>
      <c r="D81" s="1018" t="s">
        <v>533</v>
      </c>
      <c r="E81" s="1002">
        <v>270000</v>
      </c>
      <c r="F81" s="1019"/>
      <c r="G81" s="1025"/>
      <c r="H81" s="1004">
        <f t="shared" si="2"/>
        <v>270000</v>
      </c>
      <c r="I81" s="1020"/>
      <c r="J81" s="1021"/>
    </row>
    <row r="82" spans="1:10" ht="18" customHeight="1">
      <c r="A82" s="1016">
        <v>31</v>
      </c>
      <c r="B82" s="1017" t="s">
        <v>539</v>
      </c>
      <c r="C82" s="1016">
        <v>1931</v>
      </c>
      <c r="D82" s="1018" t="s">
        <v>533</v>
      </c>
      <c r="E82" s="1002">
        <v>270000</v>
      </c>
      <c r="F82" s="1019"/>
      <c r="G82" s="1003"/>
      <c r="H82" s="1004">
        <f t="shared" si="2"/>
        <v>270000</v>
      </c>
      <c r="I82" s="1020"/>
      <c r="J82" s="1021"/>
    </row>
    <row r="83" spans="1:10" ht="18" customHeight="1">
      <c r="A83" s="1016">
        <v>32</v>
      </c>
      <c r="B83" s="1017" t="s">
        <v>540</v>
      </c>
      <c r="C83" s="1016">
        <v>1932</v>
      </c>
      <c r="D83" s="1018" t="s">
        <v>533</v>
      </c>
      <c r="E83" s="1002">
        <v>270000</v>
      </c>
      <c r="F83" s="1019"/>
      <c r="G83" s="1025"/>
      <c r="H83" s="1004">
        <f t="shared" si="2"/>
        <v>270000</v>
      </c>
      <c r="I83" s="1020"/>
      <c r="J83" s="1021"/>
    </row>
    <row r="84" spans="1:10" ht="18" customHeight="1">
      <c r="A84" s="1016">
        <v>33</v>
      </c>
      <c r="B84" s="1017" t="s">
        <v>1184</v>
      </c>
      <c r="C84" s="1016">
        <v>1930</v>
      </c>
      <c r="D84" s="1018" t="s">
        <v>541</v>
      </c>
      <c r="E84" s="1002">
        <v>270000</v>
      </c>
      <c r="F84" s="1019"/>
      <c r="G84" s="1003"/>
      <c r="H84" s="1004">
        <f t="shared" si="2"/>
        <v>270000</v>
      </c>
      <c r="I84" s="1020"/>
      <c r="J84" s="1021"/>
    </row>
    <row r="85" spans="1:10" ht="18" customHeight="1">
      <c r="A85" s="1016">
        <v>34</v>
      </c>
      <c r="B85" s="1017" t="s">
        <v>543</v>
      </c>
      <c r="C85" s="1016">
        <v>1932</v>
      </c>
      <c r="D85" s="1018" t="s">
        <v>494</v>
      </c>
      <c r="E85" s="1002">
        <v>270000</v>
      </c>
      <c r="F85" s="1019"/>
      <c r="G85" s="1025"/>
      <c r="H85" s="1004">
        <f t="shared" si="2"/>
        <v>270000</v>
      </c>
      <c r="I85" s="1020"/>
      <c r="J85" s="1021"/>
    </row>
    <row r="86" spans="1:10" ht="18" customHeight="1">
      <c r="A86" s="1016">
        <v>35</v>
      </c>
      <c r="B86" s="1017" t="s">
        <v>719</v>
      </c>
      <c r="C86" s="1016">
        <v>1935</v>
      </c>
      <c r="D86" s="1018" t="s">
        <v>494</v>
      </c>
      <c r="E86" s="1002">
        <v>270000</v>
      </c>
      <c r="F86" s="1019"/>
      <c r="G86" s="1025"/>
      <c r="H86" s="1004">
        <f t="shared" si="2"/>
        <v>270000</v>
      </c>
      <c r="I86" s="1020"/>
      <c r="J86" s="1021"/>
    </row>
    <row r="87" spans="1:10" ht="18" customHeight="1">
      <c r="A87" s="1016">
        <v>36</v>
      </c>
      <c r="B87" s="1017" t="s">
        <v>544</v>
      </c>
      <c r="C87" s="1016">
        <v>1933</v>
      </c>
      <c r="D87" s="1018" t="s">
        <v>545</v>
      </c>
      <c r="E87" s="1002">
        <v>270000</v>
      </c>
      <c r="F87" s="1019"/>
      <c r="G87" s="1045"/>
      <c r="H87" s="1004">
        <f t="shared" si="2"/>
        <v>270000</v>
      </c>
      <c r="I87" s="1020"/>
      <c r="J87" s="1021"/>
    </row>
    <row r="88" spans="1:10" ht="18" customHeight="1">
      <c r="A88" s="1016">
        <v>37</v>
      </c>
      <c r="B88" s="1017" t="s">
        <v>546</v>
      </c>
      <c r="C88" s="1016">
        <v>1921</v>
      </c>
      <c r="D88" s="1018" t="s">
        <v>496</v>
      </c>
      <c r="E88" s="1002">
        <v>270000</v>
      </c>
      <c r="F88" s="1019"/>
      <c r="G88" s="1003"/>
      <c r="H88" s="1004">
        <f t="shared" si="2"/>
        <v>270000</v>
      </c>
      <c r="I88" s="1020"/>
      <c r="J88" s="1021"/>
    </row>
    <row r="89" spans="1:10" ht="18" customHeight="1">
      <c r="A89" s="1016">
        <v>38</v>
      </c>
      <c r="B89" s="1017" t="s">
        <v>2007</v>
      </c>
      <c r="C89" s="1016">
        <v>1933</v>
      </c>
      <c r="D89" s="1018" t="s">
        <v>496</v>
      </c>
      <c r="E89" s="1002">
        <v>270000</v>
      </c>
      <c r="F89" s="1019"/>
      <c r="G89" s="1003"/>
      <c r="H89" s="1004">
        <f t="shared" si="2"/>
        <v>270000</v>
      </c>
      <c r="I89" s="1020"/>
      <c r="J89" s="1021"/>
    </row>
    <row r="90" spans="1:10" ht="18" customHeight="1">
      <c r="A90" s="1016">
        <v>39</v>
      </c>
      <c r="B90" s="1017" t="s">
        <v>547</v>
      </c>
      <c r="C90" s="1016">
        <v>1923</v>
      </c>
      <c r="D90" s="1018" t="s">
        <v>496</v>
      </c>
      <c r="E90" s="1002">
        <v>270000</v>
      </c>
      <c r="F90" s="1019"/>
      <c r="G90" s="1003"/>
      <c r="H90" s="1004">
        <f t="shared" si="2"/>
        <v>270000</v>
      </c>
      <c r="I90" s="1020"/>
      <c r="J90" s="1021"/>
    </row>
    <row r="91" spans="1:10" ht="18" customHeight="1">
      <c r="A91" s="1016">
        <v>40</v>
      </c>
      <c r="B91" s="1017" t="s">
        <v>548</v>
      </c>
      <c r="C91" s="1016">
        <v>1930</v>
      </c>
      <c r="D91" s="1018" t="s">
        <v>496</v>
      </c>
      <c r="E91" s="1002">
        <v>270000</v>
      </c>
      <c r="F91" s="1019"/>
      <c r="G91" s="1003"/>
      <c r="H91" s="1004">
        <f t="shared" si="2"/>
        <v>270000</v>
      </c>
      <c r="I91" s="1020"/>
      <c r="J91" s="1021"/>
    </row>
    <row r="92" spans="1:10" ht="18" customHeight="1">
      <c r="A92" s="1016">
        <v>41</v>
      </c>
      <c r="B92" s="1017" t="s">
        <v>2197</v>
      </c>
      <c r="C92" s="1016">
        <v>1928</v>
      </c>
      <c r="D92" s="1018" t="s">
        <v>496</v>
      </c>
      <c r="E92" s="1002">
        <v>270000</v>
      </c>
      <c r="F92" s="1019"/>
      <c r="G92" s="1003"/>
      <c r="H92" s="1004">
        <f t="shared" si="2"/>
        <v>270000</v>
      </c>
      <c r="I92" s="1020"/>
      <c r="J92" s="1021"/>
    </row>
    <row r="93" spans="1:10" ht="18" customHeight="1">
      <c r="A93" s="1016">
        <v>42</v>
      </c>
      <c r="B93" s="1017" t="s">
        <v>549</v>
      </c>
      <c r="C93" s="1016">
        <v>1932</v>
      </c>
      <c r="D93" s="1018" t="s">
        <v>496</v>
      </c>
      <c r="E93" s="1002">
        <v>270000</v>
      </c>
      <c r="F93" s="1019"/>
      <c r="G93" s="1003"/>
      <c r="H93" s="1004">
        <f t="shared" si="2"/>
        <v>270000</v>
      </c>
      <c r="I93" s="1020"/>
      <c r="J93" s="1021"/>
    </row>
    <row r="94" spans="1:10" ht="18" customHeight="1">
      <c r="A94" s="1016">
        <v>43</v>
      </c>
      <c r="B94" s="1017" t="s">
        <v>2059</v>
      </c>
      <c r="C94" s="1016">
        <v>1935</v>
      </c>
      <c r="D94" s="1018" t="s">
        <v>496</v>
      </c>
      <c r="E94" s="1002">
        <v>270000</v>
      </c>
      <c r="F94" s="1019"/>
      <c r="G94" s="1003"/>
      <c r="H94" s="1004">
        <f t="shared" si="2"/>
        <v>270000</v>
      </c>
      <c r="I94" s="1020"/>
      <c r="J94" s="1021"/>
    </row>
    <row r="95" spans="1:10" ht="18" customHeight="1">
      <c r="A95" s="1016">
        <v>44</v>
      </c>
      <c r="B95" s="1017" t="s">
        <v>551</v>
      </c>
      <c r="C95" s="1016">
        <v>1930</v>
      </c>
      <c r="D95" s="1018" t="s">
        <v>498</v>
      </c>
      <c r="E95" s="1002">
        <v>270000</v>
      </c>
      <c r="F95" s="1019"/>
      <c r="G95" s="1003"/>
      <c r="H95" s="1004">
        <f t="shared" si="2"/>
        <v>270000</v>
      </c>
      <c r="I95" s="1020"/>
      <c r="J95" s="1021"/>
    </row>
    <row r="96" spans="1:10" ht="18" customHeight="1">
      <c r="A96" s="1016">
        <v>45</v>
      </c>
      <c r="B96" s="1017" t="s">
        <v>552</v>
      </c>
      <c r="C96" s="1016">
        <v>1928</v>
      </c>
      <c r="D96" s="1018" t="s">
        <v>498</v>
      </c>
      <c r="E96" s="1002">
        <v>270000</v>
      </c>
      <c r="F96" s="1019"/>
      <c r="G96" s="1003"/>
      <c r="H96" s="1004">
        <f t="shared" si="2"/>
        <v>270000</v>
      </c>
      <c r="I96" s="1020"/>
      <c r="J96" s="1021"/>
    </row>
    <row r="97" spans="1:10" ht="18" customHeight="1">
      <c r="A97" s="1016">
        <v>46</v>
      </c>
      <c r="B97" s="1017" t="s">
        <v>553</v>
      </c>
      <c r="C97" s="1016">
        <v>1929</v>
      </c>
      <c r="D97" s="1018" t="s">
        <v>498</v>
      </c>
      <c r="E97" s="1002">
        <v>270000</v>
      </c>
      <c r="F97" s="1019"/>
      <c r="G97" s="1003"/>
      <c r="H97" s="1004">
        <f t="shared" si="2"/>
        <v>270000</v>
      </c>
      <c r="I97" s="1020"/>
      <c r="J97" s="1021"/>
    </row>
    <row r="98" spans="1:10" ht="18" customHeight="1">
      <c r="A98" s="1016">
        <v>47</v>
      </c>
      <c r="B98" s="1017" t="s">
        <v>554</v>
      </c>
      <c r="C98" s="1016">
        <v>1933</v>
      </c>
      <c r="D98" s="1018" t="s">
        <v>498</v>
      </c>
      <c r="E98" s="1002">
        <v>270000</v>
      </c>
      <c r="F98" s="1019"/>
      <c r="G98" s="1025"/>
      <c r="H98" s="1004">
        <f t="shared" si="2"/>
        <v>270000</v>
      </c>
      <c r="I98" s="1020"/>
      <c r="J98" s="1021"/>
    </row>
    <row r="99" spans="1:10" ht="18" customHeight="1">
      <c r="A99" s="1016">
        <v>48</v>
      </c>
      <c r="B99" s="1017" t="s">
        <v>555</v>
      </c>
      <c r="C99" s="1016">
        <v>1925</v>
      </c>
      <c r="D99" s="1018" t="s">
        <v>498</v>
      </c>
      <c r="E99" s="1002">
        <v>270000</v>
      </c>
      <c r="F99" s="1019"/>
      <c r="G99" s="1003"/>
      <c r="H99" s="1004">
        <f t="shared" si="2"/>
        <v>270000</v>
      </c>
      <c r="I99" s="1020"/>
      <c r="J99" s="1021"/>
    </row>
    <row r="100" spans="1:10" ht="18" customHeight="1">
      <c r="A100" s="1016">
        <v>49</v>
      </c>
      <c r="B100" s="1017" t="s">
        <v>2120</v>
      </c>
      <c r="C100" s="1016">
        <v>1935</v>
      </c>
      <c r="D100" s="1018" t="s">
        <v>498</v>
      </c>
      <c r="E100" s="1002">
        <v>270000</v>
      </c>
      <c r="F100" s="1019"/>
      <c r="G100" s="1003"/>
      <c r="H100" s="1004">
        <f t="shared" si="2"/>
        <v>270000</v>
      </c>
      <c r="I100" s="1020"/>
      <c r="J100" s="1021"/>
    </row>
    <row r="101" spans="1:10" ht="18" customHeight="1">
      <c r="A101" s="1016">
        <v>50</v>
      </c>
      <c r="B101" s="1017" t="s">
        <v>556</v>
      </c>
      <c r="C101" s="1016">
        <v>1933</v>
      </c>
      <c r="D101" s="1018" t="s">
        <v>498</v>
      </c>
      <c r="E101" s="1002">
        <v>270000</v>
      </c>
      <c r="F101" s="1019"/>
      <c r="G101" s="1025"/>
      <c r="H101" s="1004">
        <f t="shared" si="2"/>
        <v>270000</v>
      </c>
      <c r="I101" s="1020"/>
      <c r="J101" s="1021"/>
    </row>
    <row r="102" spans="1:10" ht="18" customHeight="1">
      <c r="A102" s="1016">
        <v>51</v>
      </c>
      <c r="B102" s="1017" t="s">
        <v>557</v>
      </c>
      <c r="C102" s="1016">
        <v>1910</v>
      </c>
      <c r="D102" s="1018" t="s">
        <v>558</v>
      </c>
      <c r="E102" s="1002">
        <v>270000</v>
      </c>
      <c r="F102" s="1019"/>
      <c r="G102" s="1003"/>
      <c r="H102" s="1004">
        <f t="shared" si="2"/>
        <v>270000</v>
      </c>
      <c r="I102" s="1020"/>
      <c r="J102" s="1021"/>
    </row>
    <row r="103" spans="1:10" ht="18" customHeight="1">
      <c r="A103" s="1016">
        <v>52</v>
      </c>
      <c r="B103" s="1017" t="s">
        <v>2720</v>
      </c>
      <c r="C103" s="1016">
        <v>1930</v>
      </c>
      <c r="D103" s="1018" t="s">
        <v>558</v>
      </c>
      <c r="E103" s="1002">
        <v>270000</v>
      </c>
      <c r="F103" s="1019"/>
      <c r="G103" s="1003"/>
      <c r="H103" s="1004">
        <f t="shared" si="2"/>
        <v>270000</v>
      </c>
      <c r="I103" s="1020"/>
      <c r="J103" s="1021"/>
    </row>
    <row r="104" spans="1:10" ht="18" customHeight="1">
      <c r="A104" s="1016">
        <v>53</v>
      </c>
      <c r="B104" s="1017" t="s">
        <v>559</v>
      </c>
      <c r="C104" s="1016">
        <v>1925</v>
      </c>
      <c r="D104" s="1018" t="s">
        <v>558</v>
      </c>
      <c r="E104" s="1002">
        <v>270000</v>
      </c>
      <c r="F104" s="1041"/>
      <c r="G104" s="1041"/>
      <c r="H104" s="1004">
        <f t="shared" si="2"/>
        <v>270000</v>
      </c>
      <c r="I104" s="1020"/>
      <c r="J104" s="1021"/>
    </row>
    <row r="105" spans="1:10" ht="18" customHeight="1">
      <c r="A105" s="1016">
        <v>54</v>
      </c>
      <c r="B105" s="1017" t="s">
        <v>560</v>
      </c>
      <c r="C105" s="1016">
        <v>1929</v>
      </c>
      <c r="D105" s="1018" t="s">
        <v>558</v>
      </c>
      <c r="E105" s="1002">
        <v>270000</v>
      </c>
      <c r="F105" s="1041"/>
      <c r="G105" s="1041"/>
      <c r="H105" s="1004">
        <f t="shared" si="2"/>
        <v>270000</v>
      </c>
      <c r="I105" s="1020"/>
      <c r="J105" s="1021"/>
    </row>
    <row r="106" spans="1:10" ht="18" customHeight="1">
      <c r="A106" s="1016">
        <v>55</v>
      </c>
      <c r="B106" s="1017" t="s">
        <v>561</v>
      </c>
      <c r="C106" s="1016">
        <v>1931</v>
      </c>
      <c r="D106" s="1018" t="s">
        <v>558</v>
      </c>
      <c r="E106" s="1002">
        <v>270000</v>
      </c>
      <c r="F106" s="1041"/>
      <c r="G106" s="1041"/>
      <c r="H106" s="1004">
        <f t="shared" si="2"/>
        <v>270000</v>
      </c>
      <c r="I106" s="1020"/>
      <c r="J106" s="1021"/>
    </row>
    <row r="107" spans="1:10" ht="18" customHeight="1">
      <c r="A107" s="1016">
        <v>56</v>
      </c>
      <c r="B107" s="1017" t="s">
        <v>562</v>
      </c>
      <c r="C107" s="1016">
        <v>1927</v>
      </c>
      <c r="D107" s="1018" t="s">
        <v>558</v>
      </c>
      <c r="E107" s="1002">
        <v>270000</v>
      </c>
      <c r="F107" s="1019"/>
      <c r="G107" s="1003"/>
      <c r="H107" s="1004">
        <f t="shared" si="2"/>
        <v>270000</v>
      </c>
      <c r="I107" s="1020"/>
      <c r="J107" s="1021"/>
    </row>
    <row r="108" spans="1:10" ht="18" customHeight="1">
      <c r="A108" s="1016">
        <v>57</v>
      </c>
      <c r="B108" s="1017" t="s">
        <v>2143</v>
      </c>
      <c r="C108" s="1016">
        <v>1931</v>
      </c>
      <c r="D108" s="1018" t="s">
        <v>558</v>
      </c>
      <c r="E108" s="1002">
        <v>270000</v>
      </c>
      <c r="F108" s="1019"/>
      <c r="G108" s="1025"/>
      <c r="H108" s="1004">
        <f aca="true" t="shared" si="3" ref="H108:H128">E108+G108</f>
        <v>270000</v>
      </c>
      <c r="I108" s="1020"/>
      <c r="J108" s="1021"/>
    </row>
    <row r="109" spans="1:10" ht="18" customHeight="1">
      <c r="A109" s="1016">
        <v>58</v>
      </c>
      <c r="B109" s="1017" t="s">
        <v>563</v>
      </c>
      <c r="C109" s="1016">
        <v>1933</v>
      </c>
      <c r="D109" s="1018" t="s">
        <v>558</v>
      </c>
      <c r="E109" s="1002">
        <v>270000</v>
      </c>
      <c r="F109" s="1019"/>
      <c r="G109" s="1025"/>
      <c r="H109" s="1004">
        <f t="shared" si="3"/>
        <v>270000</v>
      </c>
      <c r="I109" s="1020"/>
      <c r="J109" s="1021"/>
    </row>
    <row r="110" spans="1:10" ht="18" customHeight="1">
      <c r="A110" s="1016">
        <v>59</v>
      </c>
      <c r="B110" s="1017" t="s">
        <v>564</v>
      </c>
      <c r="C110" s="1016">
        <v>1934</v>
      </c>
      <c r="D110" s="1018" t="s">
        <v>558</v>
      </c>
      <c r="E110" s="1002">
        <v>270000</v>
      </c>
      <c r="F110" s="1019"/>
      <c r="G110" s="1046"/>
      <c r="H110" s="1004">
        <f t="shared" si="3"/>
        <v>270000</v>
      </c>
      <c r="I110" s="1020"/>
      <c r="J110" s="1021"/>
    </row>
    <row r="111" spans="1:10" ht="18" customHeight="1">
      <c r="A111" s="1016">
        <v>60</v>
      </c>
      <c r="B111" s="1017" t="s">
        <v>565</v>
      </c>
      <c r="C111" s="1016">
        <v>1934</v>
      </c>
      <c r="D111" s="1018" t="s">
        <v>558</v>
      </c>
      <c r="E111" s="1002">
        <v>270000</v>
      </c>
      <c r="F111" s="1019"/>
      <c r="G111" s="1046"/>
      <c r="H111" s="1004">
        <f t="shared" si="3"/>
        <v>270000</v>
      </c>
      <c r="I111" s="1020"/>
      <c r="J111" s="1021"/>
    </row>
    <row r="112" spans="1:10" ht="18" customHeight="1">
      <c r="A112" s="1016">
        <v>61</v>
      </c>
      <c r="B112" s="1017" t="s">
        <v>2733</v>
      </c>
      <c r="C112" s="1016">
        <v>1935</v>
      </c>
      <c r="D112" s="1018" t="s">
        <v>558</v>
      </c>
      <c r="E112" s="1002">
        <v>270000</v>
      </c>
      <c r="F112" s="1019"/>
      <c r="G112" s="1046"/>
      <c r="H112" s="1004">
        <f t="shared" si="3"/>
        <v>270000</v>
      </c>
      <c r="I112" s="1020"/>
      <c r="J112" s="1021"/>
    </row>
    <row r="113" spans="1:10" ht="18" customHeight="1">
      <c r="A113" s="1016">
        <v>62</v>
      </c>
      <c r="B113" s="1017" t="s">
        <v>2048</v>
      </c>
      <c r="C113" s="1016">
        <v>1933</v>
      </c>
      <c r="D113" s="1047" t="s">
        <v>567</v>
      </c>
      <c r="E113" s="1002">
        <v>270000</v>
      </c>
      <c r="F113" s="1019"/>
      <c r="G113" s="1025"/>
      <c r="H113" s="1004">
        <f t="shared" si="3"/>
        <v>270000</v>
      </c>
      <c r="I113" s="1020"/>
      <c r="J113" s="1021"/>
    </row>
    <row r="114" spans="1:10" ht="18" customHeight="1">
      <c r="A114" s="1016">
        <v>63</v>
      </c>
      <c r="B114" s="1017" t="s">
        <v>2132</v>
      </c>
      <c r="C114" s="1016">
        <v>1933</v>
      </c>
      <c r="D114" s="1047" t="s">
        <v>567</v>
      </c>
      <c r="E114" s="1002">
        <v>270000</v>
      </c>
      <c r="F114" s="1019"/>
      <c r="G114" s="1045"/>
      <c r="H114" s="1004">
        <f t="shared" si="3"/>
        <v>270000</v>
      </c>
      <c r="I114" s="1020"/>
      <c r="J114" s="1021"/>
    </row>
    <row r="115" spans="1:10" ht="18" customHeight="1">
      <c r="A115" s="1016">
        <v>64</v>
      </c>
      <c r="B115" s="1017" t="s">
        <v>568</v>
      </c>
      <c r="C115" s="1016">
        <v>1917</v>
      </c>
      <c r="D115" s="1018" t="s">
        <v>569</v>
      </c>
      <c r="E115" s="1002">
        <v>270000</v>
      </c>
      <c r="F115" s="1019"/>
      <c r="G115" s="1045"/>
      <c r="H115" s="1004">
        <f t="shared" si="3"/>
        <v>270000</v>
      </c>
      <c r="I115" s="1020"/>
      <c r="J115" s="1021"/>
    </row>
    <row r="116" spans="1:10" ht="18" customHeight="1">
      <c r="A116" s="1016">
        <v>65</v>
      </c>
      <c r="B116" s="1017" t="s">
        <v>570</v>
      </c>
      <c r="C116" s="1016">
        <v>1929</v>
      </c>
      <c r="D116" s="1018" t="s">
        <v>569</v>
      </c>
      <c r="E116" s="1002">
        <v>270000</v>
      </c>
      <c r="F116" s="1019"/>
      <c r="G116" s="1003"/>
      <c r="H116" s="1004">
        <f t="shared" si="3"/>
        <v>270000</v>
      </c>
      <c r="I116" s="1020"/>
      <c r="J116" s="1021"/>
    </row>
    <row r="117" spans="1:10" ht="18" customHeight="1">
      <c r="A117" s="1016">
        <v>66</v>
      </c>
      <c r="B117" s="1017" t="s">
        <v>2111</v>
      </c>
      <c r="C117" s="1016">
        <v>1926</v>
      </c>
      <c r="D117" s="1018" t="s">
        <v>569</v>
      </c>
      <c r="E117" s="1002">
        <v>270000</v>
      </c>
      <c r="F117" s="1019"/>
      <c r="G117" s="1003"/>
      <c r="H117" s="1004">
        <f t="shared" si="3"/>
        <v>270000</v>
      </c>
      <c r="I117" s="1020"/>
      <c r="J117" s="1021"/>
    </row>
    <row r="118" spans="1:10" ht="18" customHeight="1">
      <c r="A118" s="1016">
        <v>67</v>
      </c>
      <c r="B118" s="1017" t="s">
        <v>571</v>
      </c>
      <c r="C118" s="1016">
        <v>1933</v>
      </c>
      <c r="D118" s="1018" t="s">
        <v>569</v>
      </c>
      <c r="E118" s="1002">
        <v>270000</v>
      </c>
      <c r="F118" s="1019"/>
      <c r="G118" s="1025"/>
      <c r="H118" s="1004">
        <f t="shared" si="3"/>
        <v>270000</v>
      </c>
      <c r="I118" s="1020"/>
      <c r="J118" s="1021"/>
    </row>
    <row r="119" spans="1:10" ht="18" customHeight="1">
      <c r="A119" s="1016">
        <v>68</v>
      </c>
      <c r="B119" s="1017" t="s">
        <v>572</v>
      </c>
      <c r="C119" s="1016">
        <v>1934</v>
      </c>
      <c r="D119" s="1018" t="s">
        <v>569</v>
      </c>
      <c r="E119" s="1002">
        <v>270000</v>
      </c>
      <c r="F119" s="1019"/>
      <c r="G119" s="1046"/>
      <c r="H119" s="1004">
        <f t="shared" si="3"/>
        <v>270000</v>
      </c>
      <c r="I119" s="1020"/>
      <c r="J119" s="1021"/>
    </row>
    <row r="120" spans="1:10" ht="18" customHeight="1">
      <c r="A120" s="1016">
        <v>69</v>
      </c>
      <c r="B120" s="1017" t="s">
        <v>573</v>
      </c>
      <c r="C120" s="1016">
        <v>1921</v>
      </c>
      <c r="D120" s="1018" t="s">
        <v>499</v>
      </c>
      <c r="E120" s="1002">
        <v>270000</v>
      </c>
      <c r="F120" s="1019"/>
      <c r="G120" s="1003"/>
      <c r="H120" s="1004">
        <f t="shared" si="3"/>
        <v>270000</v>
      </c>
      <c r="I120" s="1020"/>
      <c r="J120" s="1021"/>
    </row>
    <row r="121" spans="1:10" ht="18" customHeight="1">
      <c r="A121" s="1016">
        <v>70</v>
      </c>
      <c r="B121" s="1017" t="s">
        <v>574</v>
      </c>
      <c r="C121" s="1016">
        <v>1927</v>
      </c>
      <c r="D121" s="1018" t="s">
        <v>499</v>
      </c>
      <c r="E121" s="1002">
        <v>270000</v>
      </c>
      <c r="F121" s="1019"/>
      <c r="G121" s="1003"/>
      <c r="H121" s="1004">
        <f t="shared" si="3"/>
        <v>270000</v>
      </c>
      <c r="I121" s="1020"/>
      <c r="J121" s="1021"/>
    </row>
    <row r="122" spans="1:10" ht="18" customHeight="1">
      <c r="A122" s="1016">
        <v>71</v>
      </c>
      <c r="B122" s="1017" t="s">
        <v>576</v>
      </c>
      <c r="C122" s="1016">
        <v>1932</v>
      </c>
      <c r="D122" s="1018" t="s">
        <v>499</v>
      </c>
      <c r="E122" s="1002">
        <v>270000</v>
      </c>
      <c r="F122" s="1019"/>
      <c r="G122" s="1025"/>
      <c r="H122" s="1004">
        <f t="shared" si="3"/>
        <v>270000</v>
      </c>
      <c r="I122" s="1020"/>
      <c r="J122" s="1021"/>
    </row>
    <row r="123" spans="1:10" ht="18" customHeight="1">
      <c r="A123" s="1016">
        <v>72</v>
      </c>
      <c r="B123" s="1017" t="s">
        <v>577</v>
      </c>
      <c r="C123" s="1016">
        <v>1933</v>
      </c>
      <c r="D123" s="1018" t="s">
        <v>499</v>
      </c>
      <c r="E123" s="1002">
        <v>270000</v>
      </c>
      <c r="F123" s="1019"/>
      <c r="G123" s="1025"/>
      <c r="H123" s="1004">
        <f t="shared" si="3"/>
        <v>270000</v>
      </c>
      <c r="I123" s="1020"/>
      <c r="J123" s="1021"/>
    </row>
    <row r="124" spans="1:10" ht="18" customHeight="1">
      <c r="A124" s="1016">
        <v>73</v>
      </c>
      <c r="B124" s="1017" t="s">
        <v>2060</v>
      </c>
      <c r="C124" s="1016">
        <v>1935</v>
      </c>
      <c r="D124" s="1018" t="s">
        <v>499</v>
      </c>
      <c r="E124" s="1002">
        <v>270000</v>
      </c>
      <c r="F124" s="1019"/>
      <c r="G124" s="1003"/>
      <c r="H124" s="1004">
        <f t="shared" si="3"/>
        <v>270000</v>
      </c>
      <c r="I124" s="1020"/>
      <c r="J124" s="1021"/>
    </row>
    <row r="125" spans="1:10" ht="18" customHeight="1">
      <c r="A125" s="1016">
        <v>74</v>
      </c>
      <c r="B125" s="1017" t="s">
        <v>579</v>
      </c>
      <c r="C125" s="1016">
        <v>1935</v>
      </c>
      <c r="D125" s="1018" t="s">
        <v>578</v>
      </c>
      <c r="E125" s="1002">
        <v>270000</v>
      </c>
      <c r="F125" s="1048"/>
      <c r="G125" s="1046"/>
      <c r="H125" s="1004">
        <f t="shared" si="3"/>
        <v>270000</v>
      </c>
      <c r="I125" s="1020"/>
      <c r="J125" s="1021"/>
    </row>
    <row r="126" spans="1:10" ht="18" customHeight="1">
      <c r="A126" s="1016">
        <v>75</v>
      </c>
      <c r="B126" s="1017" t="s">
        <v>580</v>
      </c>
      <c r="C126" s="1016">
        <v>1927</v>
      </c>
      <c r="D126" s="1018" t="s">
        <v>578</v>
      </c>
      <c r="E126" s="1002">
        <v>270000</v>
      </c>
      <c r="F126" s="1019"/>
      <c r="G126" s="1003"/>
      <c r="H126" s="1004">
        <f t="shared" si="3"/>
        <v>270000</v>
      </c>
      <c r="I126" s="1020"/>
      <c r="J126" s="1021"/>
    </row>
    <row r="127" spans="1:10" ht="18" customHeight="1">
      <c r="A127" s="1016">
        <v>76</v>
      </c>
      <c r="B127" s="1017" t="s">
        <v>2008</v>
      </c>
      <c r="C127" s="1016">
        <v>1936</v>
      </c>
      <c r="D127" s="1018" t="s">
        <v>2010</v>
      </c>
      <c r="E127" s="1002">
        <v>270000</v>
      </c>
      <c r="F127" s="1019"/>
      <c r="G127" s="1049"/>
      <c r="H127" s="1004">
        <f t="shared" si="3"/>
        <v>270000</v>
      </c>
      <c r="I127" s="1039"/>
      <c r="J127" s="1021"/>
    </row>
    <row r="128" spans="1:10" ht="18" customHeight="1">
      <c r="A128" s="1016">
        <v>77</v>
      </c>
      <c r="B128" s="1017" t="s">
        <v>2009</v>
      </c>
      <c r="C128" s="1016">
        <v>1936</v>
      </c>
      <c r="D128" s="1018" t="s">
        <v>558</v>
      </c>
      <c r="E128" s="1002">
        <v>270000</v>
      </c>
      <c r="F128" s="1019"/>
      <c r="G128" s="1049"/>
      <c r="H128" s="1004">
        <f t="shared" si="3"/>
        <v>270000</v>
      </c>
      <c r="I128" s="1039"/>
      <c r="J128" s="1021"/>
    </row>
    <row r="129" spans="1:10" ht="18" customHeight="1">
      <c r="A129" s="1016">
        <v>78</v>
      </c>
      <c r="B129" s="1017" t="s">
        <v>484</v>
      </c>
      <c r="C129" s="1016">
        <v>1936</v>
      </c>
      <c r="D129" s="1018" t="s">
        <v>485</v>
      </c>
      <c r="E129" s="1002">
        <v>270000</v>
      </c>
      <c r="F129" s="1019"/>
      <c r="G129" s="1049"/>
      <c r="H129" s="1004">
        <f>SUM(E129:G129)</f>
        <v>270000</v>
      </c>
      <c r="I129" s="1039"/>
      <c r="J129" s="1021"/>
    </row>
    <row r="130" spans="1:10" ht="18" customHeight="1">
      <c r="A130" s="1016">
        <v>79</v>
      </c>
      <c r="B130" s="1017" t="s">
        <v>1072</v>
      </c>
      <c r="C130" s="1016">
        <v>1936</v>
      </c>
      <c r="D130" s="1018" t="s">
        <v>492</v>
      </c>
      <c r="E130" s="1002">
        <v>270000</v>
      </c>
      <c r="F130" s="1019"/>
      <c r="G130" s="1049"/>
      <c r="H130" s="1004">
        <f>SUM(E130:G130)</f>
        <v>270000</v>
      </c>
      <c r="I130" s="1039"/>
      <c r="J130" s="1021"/>
    </row>
    <row r="131" spans="1:10" ht="18" customHeight="1">
      <c r="A131" s="1016">
        <v>80</v>
      </c>
      <c r="B131" s="1017" t="s">
        <v>979</v>
      </c>
      <c r="C131" s="1016">
        <v>1936</v>
      </c>
      <c r="D131" s="1018" t="s">
        <v>976</v>
      </c>
      <c r="E131" s="1002">
        <v>270000</v>
      </c>
      <c r="F131" s="1019"/>
      <c r="G131" s="1049"/>
      <c r="H131" s="1004">
        <f>G131+E131</f>
        <v>270000</v>
      </c>
      <c r="I131" s="1039"/>
      <c r="J131" s="1021"/>
    </row>
    <row r="132" spans="1:10" ht="18" customHeight="1">
      <c r="A132" s="1016">
        <v>81</v>
      </c>
      <c r="B132" s="1017" t="s">
        <v>1908</v>
      </c>
      <c r="C132" s="1016">
        <v>1936</v>
      </c>
      <c r="D132" s="1018" t="s">
        <v>977</v>
      </c>
      <c r="E132" s="1002">
        <v>270000</v>
      </c>
      <c r="F132" s="1019"/>
      <c r="G132" s="1049"/>
      <c r="H132" s="1004">
        <f>G132+E132</f>
        <v>270000</v>
      </c>
      <c r="I132" s="1039"/>
      <c r="J132" s="1021"/>
    </row>
    <row r="133" spans="1:10" ht="18" customHeight="1">
      <c r="A133" s="1016">
        <v>82</v>
      </c>
      <c r="B133" s="1017" t="s">
        <v>1892</v>
      </c>
      <c r="C133" s="1016">
        <v>1936</v>
      </c>
      <c r="D133" s="1018" t="s">
        <v>978</v>
      </c>
      <c r="E133" s="1002">
        <v>270000</v>
      </c>
      <c r="F133" s="1019"/>
      <c r="G133" s="1049"/>
      <c r="H133" s="1004">
        <f>E133+G133</f>
        <v>270000</v>
      </c>
      <c r="I133" s="1050"/>
      <c r="J133" s="1051"/>
    </row>
    <row r="134" spans="1:10" ht="18" customHeight="1">
      <c r="A134" s="1016">
        <v>83</v>
      </c>
      <c r="B134" s="1017" t="s">
        <v>581</v>
      </c>
      <c r="C134" s="1016">
        <v>1928</v>
      </c>
      <c r="D134" s="1018" t="s">
        <v>512</v>
      </c>
      <c r="E134" s="1002">
        <v>270000</v>
      </c>
      <c r="F134" s="1019"/>
      <c r="G134" s="1003"/>
      <c r="H134" s="1004">
        <f aca="true" t="shared" si="4" ref="H134:H146">E134+G134</f>
        <v>270000</v>
      </c>
      <c r="I134" s="1020"/>
      <c r="J134" s="1021" t="s">
        <v>825</v>
      </c>
    </row>
    <row r="135" spans="1:10" ht="18" customHeight="1">
      <c r="A135" s="1016">
        <v>84</v>
      </c>
      <c r="B135" s="1017" t="s">
        <v>582</v>
      </c>
      <c r="C135" s="1016">
        <v>1933</v>
      </c>
      <c r="D135" s="1018" t="s">
        <v>512</v>
      </c>
      <c r="E135" s="1002">
        <v>270000</v>
      </c>
      <c r="F135" s="1019"/>
      <c r="G135" s="1003"/>
      <c r="H135" s="1004">
        <f t="shared" si="4"/>
        <v>270000</v>
      </c>
      <c r="I135" s="1020"/>
      <c r="J135" s="1021" t="s">
        <v>825</v>
      </c>
    </row>
    <row r="136" spans="1:10" ht="18" customHeight="1">
      <c r="A136" s="1016">
        <v>85</v>
      </c>
      <c r="B136" s="1017" t="s">
        <v>583</v>
      </c>
      <c r="C136" s="1016">
        <v>1915</v>
      </c>
      <c r="D136" s="1018" t="s">
        <v>533</v>
      </c>
      <c r="E136" s="1002">
        <v>270000</v>
      </c>
      <c r="F136" s="1019"/>
      <c r="G136" s="1003"/>
      <c r="H136" s="1004">
        <f t="shared" si="4"/>
        <v>270000</v>
      </c>
      <c r="I136" s="1020"/>
      <c r="J136" s="1021" t="s">
        <v>825</v>
      </c>
    </row>
    <row r="137" spans="1:10" ht="18" customHeight="1">
      <c r="A137" s="1016">
        <v>86</v>
      </c>
      <c r="B137" s="1017" t="s">
        <v>584</v>
      </c>
      <c r="C137" s="1016">
        <v>1928</v>
      </c>
      <c r="D137" s="1018" t="s">
        <v>496</v>
      </c>
      <c r="E137" s="1002">
        <v>270000</v>
      </c>
      <c r="F137" s="1019"/>
      <c r="G137" s="1003"/>
      <c r="H137" s="1004">
        <f t="shared" si="4"/>
        <v>270000</v>
      </c>
      <c r="I137" s="1020"/>
      <c r="J137" s="1021" t="s">
        <v>825</v>
      </c>
    </row>
    <row r="138" spans="1:10" ht="18" customHeight="1">
      <c r="A138" s="1016">
        <v>87</v>
      </c>
      <c r="B138" s="1017" t="s">
        <v>491</v>
      </c>
      <c r="C138" s="1016">
        <v>1930</v>
      </c>
      <c r="D138" s="1018" t="s">
        <v>498</v>
      </c>
      <c r="E138" s="1002">
        <v>270000</v>
      </c>
      <c r="F138" s="1019"/>
      <c r="G138" s="1003"/>
      <c r="H138" s="1004">
        <f t="shared" si="4"/>
        <v>270000</v>
      </c>
      <c r="I138" s="1020"/>
      <c r="J138" s="1021" t="s">
        <v>825</v>
      </c>
    </row>
    <row r="139" spans="1:10" ht="18" customHeight="1">
      <c r="A139" s="1016">
        <v>88</v>
      </c>
      <c r="B139" s="1017" t="s">
        <v>721</v>
      </c>
      <c r="C139" s="1016">
        <v>1934</v>
      </c>
      <c r="D139" s="1018" t="s">
        <v>498</v>
      </c>
      <c r="E139" s="1002">
        <v>270000</v>
      </c>
      <c r="F139" s="1019"/>
      <c r="G139" s="1046"/>
      <c r="H139" s="1004">
        <f t="shared" si="4"/>
        <v>270000</v>
      </c>
      <c r="I139" s="1020"/>
      <c r="J139" s="1021" t="s">
        <v>825</v>
      </c>
    </row>
    <row r="140" spans="1:10" ht="18" customHeight="1">
      <c r="A140" s="1016">
        <v>89</v>
      </c>
      <c r="B140" s="1017" t="s">
        <v>585</v>
      </c>
      <c r="C140" s="1016">
        <v>1928</v>
      </c>
      <c r="D140" s="1018" t="s">
        <v>558</v>
      </c>
      <c r="E140" s="1002">
        <v>270000</v>
      </c>
      <c r="F140" s="1019"/>
      <c r="G140" s="1003"/>
      <c r="H140" s="1004">
        <f t="shared" si="4"/>
        <v>270000</v>
      </c>
      <c r="I140" s="1020"/>
      <c r="J140" s="1021" t="s">
        <v>825</v>
      </c>
    </row>
    <row r="141" spans="1:10" ht="18" customHeight="1">
      <c r="A141" s="1016">
        <v>90</v>
      </c>
      <c r="B141" s="1017" t="s">
        <v>613</v>
      </c>
      <c r="C141" s="1016">
        <v>1932</v>
      </c>
      <c r="D141" s="1018" t="s">
        <v>416</v>
      </c>
      <c r="E141" s="1002">
        <v>270000</v>
      </c>
      <c r="F141" s="1019"/>
      <c r="G141" s="1025"/>
      <c r="H141" s="1004">
        <f t="shared" si="4"/>
        <v>270000</v>
      </c>
      <c r="I141" s="1020"/>
      <c r="J141" s="1021" t="s">
        <v>825</v>
      </c>
    </row>
    <row r="142" spans="1:10" ht="18" customHeight="1">
      <c r="A142" s="1016">
        <v>91</v>
      </c>
      <c r="B142" s="1017" t="s">
        <v>614</v>
      </c>
      <c r="C142" s="1016">
        <v>1929</v>
      </c>
      <c r="D142" s="1018" t="s">
        <v>499</v>
      </c>
      <c r="E142" s="1002">
        <v>270000</v>
      </c>
      <c r="F142" s="1019"/>
      <c r="G142" s="1004"/>
      <c r="H142" s="1004">
        <f t="shared" si="4"/>
        <v>270000</v>
      </c>
      <c r="I142" s="1020"/>
      <c r="J142" s="1021" t="s">
        <v>825</v>
      </c>
    </row>
    <row r="143" spans="1:10" ht="18" customHeight="1">
      <c r="A143" s="1016">
        <v>92</v>
      </c>
      <c r="B143" s="1017" t="s">
        <v>615</v>
      </c>
      <c r="C143" s="1016">
        <v>1932</v>
      </c>
      <c r="D143" s="1018" t="s">
        <v>499</v>
      </c>
      <c r="E143" s="1002">
        <v>270000</v>
      </c>
      <c r="F143" s="1019"/>
      <c r="G143" s="1004"/>
      <c r="H143" s="1004">
        <f t="shared" si="4"/>
        <v>270000</v>
      </c>
      <c r="I143" s="1020"/>
      <c r="J143" s="1021" t="s">
        <v>825</v>
      </c>
    </row>
    <row r="144" spans="1:10" ht="18" customHeight="1">
      <c r="A144" s="1016">
        <v>93</v>
      </c>
      <c r="B144" s="1017" t="s">
        <v>1116</v>
      </c>
      <c r="C144" s="1016">
        <v>1936</v>
      </c>
      <c r="D144" s="1018" t="s">
        <v>620</v>
      </c>
      <c r="E144" s="1002">
        <v>270000</v>
      </c>
      <c r="F144" s="1052"/>
      <c r="G144" s="1004"/>
      <c r="H144" s="1004">
        <f t="shared" si="4"/>
        <v>270000</v>
      </c>
      <c r="I144" s="1053"/>
      <c r="J144" s="1021" t="s">
        <v>825</v>
      </c>
    </row>
    <row r="145" spans="1:10" ht="18" customHeight="1">
      <c r="A145" s="1016">
        <v>94</v>
      </c>
      <c r="B145" s="1017" t="s">
        <v>1637</v>
      </c>
      <c r="C145" s="1016">
        <v>1936</v>
      </c>
      <c r="D145" s="1018" t="s">
        <v>515</v>
      </c>
      <c r="E145" s="1002">
        <v>270000</v>
      </c>
      <c r="F145" s="1052"/>
      <c r="G145" s="1004"/>
      <c r="H145" s="1004">
        <f t="shared" si="4"/>
        <v>270000</v>
      </c>
      <c r="I145" s="1053"/>
      <c r="J145" s="1021" t="s">
        <v>825</v>
      </c>
    </row>
    <row r="146" spans="1:10" ht="18" customHeight="1">
      <c r="A146" s="1016">
        <v>95</v>
      </c>
      <c r="B146" s="1017" t="s">
        <v>1638</v>
      </c>
      <c r="C146" s="1016">
        <v>1936</v>
      </c>
      <c r="D146" s="1018" t="s">
        <v>499</v>
      </c>
      <c r="E146" s="1002">
        <v>270000</v>
      </c>
      <c r="F146" s="1052"/>
      <c r="G146" s="1054"/>
      <c r="H146" s="1004">
        <f t="shared" si="4"/>
        <v>270000</v>
      </c>
      <c r="I146" s="1053"/>
      <c r="J146" s="1021" t="s">
        <v>825</v>
      </c>
    </row>
    <row r="147" spans="1:10" ht="18" customHeight="1">
      <c r="A147" s="1016">
        <v>96</v>
      </c>
      <c r="B147" s="1055" t="s">
        <v>1640</v>
      </c>
      <c r="C147" s="1056">
        <v>1936</v>
      </c>
      <c r="D147" s="1057" t="s">
        <v>558</v>
      </c>
      <c r="E147" s="1058">
        <v>270000</v>
      </c>
      <c r="F147" s="1059"/>
      <c r="G147" s="1060"/>
      <c r="H147" s="1060">
        <f>E147+G147</f>
        <v>270000</v>
      </c>
      <c r="I147" s="1053"/>
      <c r="J147" s="1021"/>
    </row>
    <row r="148" spans="1:10" ht="18" customHeight="1">
      <c r="A148" s="1016">
        <v>97</v>
      </c>
      <c r="B148" s="1017" t="s">
        <v>1908</v>
      </c>
      <c r="C148" s="1016">
        <v>1937</v>
      </c>
      <c r="D148" s="1018" t="s">
        <v>416</v>
      </c>
      <c r="E148" s="1058">
        <v>270000</v>
      </c>
      <c r="F148" s="1052"/>
      <c r="G148" s="1004"/>
      <c r="H148" s="1060">
        <f>E148+G148</f>
        <v>270000</v>
      </c>
      <c r="I148" s="1053"/>
      <c r="J148" s="1021"/>
    </row>
    <row r="149" spans="1:10" ht="18" customHeight="1">
      <c r="A149" s="1016">
        <v>98</v>
      </c>
      <c r="B149" s="1017" t="s">
        <v>88</v>
      </c>
      <c r="C149" s="992">
        <v>1937</v>
      </c>
      <c r="D149" s="1018" t="s">
        <v>578</v>
      </c>
      <c r="E149" s="1058">
        <v>270000</v>
      </c>
      <c r="G149" s="1004"/>
      <c r="H149" s="1060">
        <f>E149+G149</f>
        <v>270000</v>
      </c>
      <c r="I149" s="1020"/>
      <c r="J149" s="1021" t="s">
        <v>825</v>
      </c>
    </row>
    <row r="150" spans="1:10" ht="18" customHeight="1">
      <c r="A150" s="1016">
        <v>99</v>
      </c>
      <c r="B150" s="1017" t="s">
        <v>231</v>
      </c>
      <c r="C150" s="1061">
        <v>1937</v>
      </c>
      <c r="D150" s="1018" t="s">
        <v>737</v>
      </c>
      <c r="E150" s="1058">
        <v>270000</v>
      </c>
      <c r="G150" s="1004"/>
      <c r="H150" s="1060">
        <f aca="true" t="shared" si="5" ref="H150:H163">G150+E150</f>
        <v>270000</v>
      </c>
      <c r="I150" s="1020"/>
      <c r="J150" s="1021"/>
    </row>
    <row r="151" spans="1:10" ht="18" customHeight="1">
      <c r="A151" s="1016">
        <v>100</v>
      </c>
      <c r="B151" s="1017" t="s">
        <v>232</v>
      </c>
      <c r="C151" s="1062">
        <v>1937</v>
      </c>
      <c r="D151" s="1018" t="s">
        <v>233</v>
      </c>
      <c r="E151" s="1058">
        <v>270000</v>
      </c>
      <c r="G151" s="1004"/>
      <c r="H151" s="1060">
        <f t="shared" si="5"/>
        <v>270000</v>
      </c>
      <c r="I151" s="1020"/>
      <c r="J151" s="1021"/>
    </row>
    <row r="152" spans="1:10" ht="18" customHeight="1">
      <c r="A152" s="1016">
        <v>101</v>
      </c>
      <c r="B152" s="1017" t="s">
        <v>234</v>
      </c>
      <c r="C152" s="1062">
        <v>1937</v>
      </c>
      <c r="D152" s="1018" t="s">
        <v>977</v>
      </c>
      <c r="E152" s="1058">
        <v>270000</v>
      </c>
      <c r="G152" s="1004"/>
      <c r="H152" s="1060">
        <f t="shared" si="5"/>
        <v>270000</v>
      </c>
      <c r="I152" s="1020"/>
      <c r="J152" s="1021"/>
    </row>
    <row r="153" spans="1:10" ht="18" customHeight="1">
      <c r="A153" s="1016">
        <v>102</v>
      </c>
      <c r="B153" s="1062" t="s">
        <v>914</v>
      </c>
      <c r="C153" s="1062">
        <v>1937</v>
      </c>
      <c r="D153" s="1018" t="s">
        <v>578</v>
      </c>
      <c r="E153" s="1058">
        <v>270000</v>
      </c>
      <c r="G153" s="1004"/>
      <c r="H153" s="1060">
        <f t="shared" si="5"/>
        <v>270000</v>
      </c>
      <c r="I153" s="1020"/>
      <c r="J153" s="1021"/>
    </row>
    <row r="154" spans="1:10" ht="18" customHeight="1">
      <c r="A154" s="1016">
        <v>103</v>
      </c>
      <c r="B154" s="1063" t="s">
        <v>235</v>
      </c>
      <c r="C154" s="1063">
        <v>1937</v>
      </c>
      <c r="D154" s="1018" t="s">
        <v>977</v>
      </c>
      <c r="E154" s="1058">
        <v>270000</v>
      </c>
      <c r="G154" s="1004"/>
      <c r="H154" s="1060">
        <f t="shared" si="5"/>
        <v>270000</v>
      </c>
      <c r="I154" s="1020"/>
      <c r="J154" s="1021"/>
    </row>
    <row r="155" spans="1:10" ht="18" customHeight="1">
      <c r="A155" s="1016">
        <v>104</v>
      </c>
      <c r="B155" s="1017" t="s">
        <v>1121</v>
      </c>
      <c r="C155" s="1062">
        <v>1937</v>
      </c>
      <c r="D155" s="1018" t="s">
        <v>977</v>
      </c>
      <c r="E155" s="1058">
        <v>270000</v>
      </c>
      <c r="G155" s="1004"/>
      <c r="H155" s="1060">
        <f t="shared" si="5"/>
        <v>270000</v>
      </c>
      <c r="I155" s="1020"/>
      <c r="J155" s="1021"/>
    </row>
    <row r="156" spans="1:10" ht="17.25" customHeight="1">
      <c r="A156" s="1016">
        <v>105</v>
      </c>
      <c r="B156" s="1017" t="s">
        <v>1120</v>
      </c>
      <c r="C156" s="1062">
        <v>1937</v>
      </c>
      <c r="D156" s="1018" t="s">
        <v>498</v>
      </c>
      <c r="E156" s="1058">
        <v>270000</v>
      </c>
      <c r="G156" s="1004"/>
      <c r="H156" s="1060">
        <f t="shared" si="5"/>
        <v>270000</v>
      </c>
      <c r="I156" s="1020"/>
      <c r="J156" s="1021"/>
    </row>
    <row r="157" spans="1:10" ht="17.25" customHeight="1">
      <c r="A157" s="1016">
        <v>106</v>
      </c>
      <c r="B157" s="1062" t="s">
        <v>1818</v>
      </c>
      <c r="C157" s="1062">
        <v>1937</v>
      </c>
      <c r="D157" s="1018" t="s">
        <v>541</v>
      </c>
      <c r="E157" s="1058">
        <v>270000</v>
      </c>
      <c r="G157" s="1004"/>
      <c r="H157" s="1060">
        <f t="shared" si="5"/>
        <v>270000</v>
      </c>
      <c r="I157" s="1020"/>
      <c r="J157" s="1021"/>
    </row>
    <row r="158" spans="1:10" ht="17.25" customHeight="1">
      <c r="A158" s="1016">
        <v>107</v>
      </c>
      <c r="B158" s="1063" t="s">
        <v>1122</v>
      </c>
      <c r="C158" s="1063">
        <v>1937</v>
      </c>
      <c r="D158" s="1018" t="s">
        <v>737</v>
      </c>
      <c r="E158" s="1058">
        <v>270000</v>
      </c>
      <c r="G158" s="1004"/>
      <c r="H158" s="1060">
        <f t="shared" si="5"/>
        <v>270000</v>
      </c>
      <c r="I158" s="1020"/>
      <c r="J158" s="1021"/>
    </row>
    <row r="159" spans="1:10" ht="17.25" customHeight="1">
      <c r="A159" s="1016">
        <v>108</v>
      </c>
      <c r="B159" s="1063" t="s">
        <v>1141</v>
      </c>
      <c r="C159" s="1063">
        <v>1937</v>
      </c>
      <c r="D159" s="1018" t="s">
        <v>533</v>
      </c>
      <c r="E159" s="1058">
        <v>270000</v>
      </c>
      <c r="G159" s="1004"/>
      <c r="H159" s="1060">
        <f t="shared" si="5"/>
        <v>270000</v>
      </c>
      <c r="I159" s="1020"/>
      <c r="J159" s="1021"/>
    </row>
    <row r="160" spans="1:10" ht="18" customHeight="1">
      <c r="A160" s="1016">
        <v>109</v>
      </c>
      <c r="B160" s="1108" t="s">
        <v>1772</v>
      </c>
      <c r="C160" s="1108">
        <v>1937</v>
      </c>
      <c r="D160" s="689" t="s">
        <v>541</v>
      </c>
      <c r="E160" s="716">
        <v>270000</v>
      </c>
      <c r="F160" s="1">
        <v>7</v>
      </c>
      <c r="G160" s="363">
        <v>1890000</v>
      </c>
      <c r="H160" s="717">
        <f t="shared" si="5"/>
        <v>2160000</v>
      </c>
      <c r="I160" s="1020"/>
      <c r="J160" s="1021"/>
    </row>
    <row r="161" spans="1:10" ht="18" customHeight="1">
      <c r="A161" s="1016">
        <v>110</v>
      </c>
      <c r="B161" s="718" t="s">
        <v>1773</v>
      </c>
      <c r="C161" s="718">
        <v>1937</v>
      </c>
      <c r="D161" s="689" t="s">
        <v>1774</v>
      </c>
      <c r="E161" s="716">
        <v>270000</v>
      </c>
      <c r="F161" s="1">
        <v>2</v>
      </c>
      <c r="G161" s="363">
        <v>540000</v>
      </c>
      <c r="H161" s="717">
        <f t="shared" si="5"/>
        <v>810000</v>
      </c>
      <c r="I161" s="1020"/>
      <c r="J161" s="1021"/>
    </row>
    <row r="162" spans="1:10" ht="18" customHeight="1">
      <c r="A162" s="1016">
        <v>111</v>
      </c>
      <c r="B162" s="718" t="s">
        <v>1184</v>
      </c>
      <c r="C162" s="718">
        <v>1936</v>
      </c>
      <c r="D162" s="689" t="s">
        <v>485</v>
      </c>
      <c r="E162" s="716">
        <v>270000</v>
      </c>
      <c r="F162" s="1">
        <v>12</v>
      </c>
      <c r="G162" s="363">
        <v>3240000</v>
      </c>
      <c r="H162" s="717">
        <f t="shared" si="5"/>
        <v>3510000</v>
      </c>
      <c r="I162" s="1020"/>
      <c r="J162" s="1021"/>
    </row>
    <row r="163" spans="1:10" ht="18" customHeight="1">
      <c r="A163" s="1037"/>
      <c r="B163" s="1022" t="s">
        <v>2519</v>
      </c>
      <c r="C163" s="1016"/>
      <c r="D163" s="1018"/>
      <c r="E163" s="1064">
        <f>SUM(E52:E162)</f>
        <v>29700000</v>
      </c>
      <c r="F163" s="1064">
        <f>SUM(F134:F148)</f>
        <v>0</v>
      </c>
      <c r="G163" s="1064">
        <f>SUM(G155:G162)</f>
        <v>5670000</v>
      </c>
      <c r="H163" s="1064">
        <f t="shared" si="5"/>
        <v>35370000</v>
      </c>
      <c r="I163" s="1020"/>
      <c r="J163" s="1021"/>
    </row>
    <row r="164" spans="1:10" ht="18" customHeight="1">
      <c r="A164" s="1641" t="s">
        <v>941</v>
      </c>
      <c r="B164" s="1642"/>
      <c r="C164" s="1642"/>
      <c r="D164" s="1642"/>
      <c r="E164" s="1642"/>
      <c r="F164" s="1642"/>
      <c r="G164" s="1642"/>
      <c r="H164" s="1642"/>
      <c r="I164" s="1642"/>
      <c r="J164" s="1643"/>
    </row>
    <row r="165" spans="1:10" ht="18" customHeight="1">
      <c r="A165" s="1016">
        <v>1</v>
      </c>
      <c r="B165" s="1017" t="s">
        <v>616</v>
      </c>
      <c r="C165" s="1016">
        <v>1960</v>
      </c>
      <c r="D165" s="1018" t="s">
        <v>490</v>
      </c>
      <c r="E165" s="1002">
        <v>405000</v>
      </c>
      <c r="F165" s="1019"/>
      <c r="G165" s="1003"/>
      <c r="H165" s="1004">
        <f aca="true" t="shared" si="6" ref="H165:H178">E165+G165</f>
        <v>405000</v>
      </c>
      <c r="I165" s="1020"/>
      <c r="J165" s="1021"/>
    </row>
    <row r="166" spans="1:10" ht="18" customHeight="1">
      <c r="A166" s="1016">
        <v>2</v>
      </c>
      <c r="B166" s="1017" t="s">
        <v>617</v>
      </c>
      <c r="C166" s="1016">
        <v>1987</v>
      </c>
      <c r="D166" s="1018" t="s">
        <v>510</v>
      </c>
      <c r="E166" s="1002">
        <v>405000</v>
      </c>
      <c r="F166" s="1019"/>
      <c r="G166" s="1048"/>
      <c r="H166" s="1004">
        <f t="shared" si="6"/>
        <v>405000</v>
      </c>
      <c r="I166" s="1020"/>
      <c r="J166" s="1021"/>
    </row>
    <row r="167" spans="1:10" ht="18" customHeight="1">
      <c r="A167" s="1016">
        <v>3</v>
      </c>
      <c r="B167" s="1017" t="s">
        <v>618</v>
      </c>
      <c r="C167" s="1016">
        <v>1987</v>
      </c>
      <c r="D167" s="1018" t="s">
        <v>492</v>
      </c>
      <c r="E167" s="1002">
        <v>405000</v>
      </c>
      <c r="F167" s="1019"/>
      <c r="G167" s="1003"/>
      <c r="H167" s="1004">
        <f t="shared" si="6"/>
        <v>405000</v>
      </c>
      <c r="I167" s="1020"/>
      <c r="J167" s="1021"/>
    </row>
    <row r="168" spans="1:10" ht="18" customHeight="1">
      <c r="A168" s="1016">
        <v>4</v>
      </c>
      <c r="B168" s="1017" t="s">
        <v>619</v>
      </c>
      <c r="C168" s="1016">
        <v>1985</v>
      </c>
      <c r="D168" s="1018" t="s">
        <v>542</v>
      </c>
      <c r="E168" s="1002">
        <v>405000</v>
      </c>
      <c r="F168" s="1019"/>
      <c r="G168" s="1003"/>
      <c r="H168" s="1004">
        <f t="shared" si="6"/>
        <v>405000</v>
      </c>
      <c r="I168" s="1020"/>
      <c r="J168" s="1021"/>
    </row>
    <row r="169" spans="1:10" ht="18" customHeight="1">
      <c r="A169" s="1016">
        <v>5</v>
      </c>
      <c r="B169" s="1017" t="s">
        <v>1908</v>
      </c>
      <c r="C169" s="1016">
        <v>1966</v>
      </c>
      <c r="D169" s="1018" t="s">
        <v>558</v>
      </c>
      <c r="E169" s="1002">
        <v>405000</v>
      </c>
      <c r="F169" s="1019"/>
      <c r="G169" s="1003"/>
      <c r="H169" s="1004">
        <f t="shared" si="6"/>
        <v>405000</v>
      </c>
      <c r="I169" s="1020"/>
      <c r="J169" s="1021"/>
    </row>
    <row r="170" spans="1:10" ht="18" customHeight="1">
      <c r="A170" s="1016">
        <v>6</v>
      </c>
      <c r="B170" s="1017" t="s">
        <v>550</v>
      </c>
      <c r="C170" s="1016">
        <v>1982</v>
      </c>
      <c r="D170" s="1018" t="s">
        <v>620</v>
      </c>
      <c r="E170" s="1002">
        <v>405000</v>
      </c>
      <c r="F170" s="1019"/>
      <c r="G170" s="1003"/>
      <c r="H170" s="1004">
        <f t="shared" si="6"/>
        <v>405000</v>
      </c>
      <c r="I170" s="1020"/>
      <c r="J170" s="1021" t="s">
        <v>825</v>
      </c>
    </row>
    <row r="171" spans="1:10" ht="18" customHeight="1">
      <c r="A171" s="1016">
        <v>7</v>
      </c>
      <c r="B171" s="1017" t="s">
        <v>621</v>
      </c>
      <c r="C171" s="1016">
        <v>1968</v>
      </c>
      <c r="D171" s="1018" t="s">
        <v>496</v>
      </c>
      <c r="E171" s="1002">
        <v>405000</v>
      </c>
      <c r="F171" s="1019"/>
      <c r="G171" s="1003"/>
      <c r="H171" s="1004">
        <f t="shared" si="6"/>
        <v>405000</v>
      </c>
      <c r="I171" s="1020"/>
      <c r="J171" s="1021" t="s">
        <v>825</v>
      </c>
    </row>
    <row r="172" spans="1:10" ht="18" customHeight="1">
      <c r="A172" s="1016">
        <v>8</v>
      </c>
      <c r="B172" s="1017" t="s">
        <v>622</v>
      </c>
      <c r="C172" s="1016">
        <v>1966</v>
      </c>
      <c r="D172" s="1018" t="s">
        <v>499</v>
      </c>
      <c r="E172" s="1002">
        <v>405000</v>
      </c>
      <c r="F172" s="1019"/>
      <c r="G172" s="1003"/>
      <c r="H172" s="1004">
        <f>E172+G172</f>
        <v>405000</v>
      </c>
      <c r="I172" s="1020"/>
      <c r="J172" s="1021"/>
    </row>
    <row r="173" spans="1:10" ht="18" customHeight="1">
      <c r="A173" s="1016">
        <v>9</v>
      </c>
      <c r="B173" s="1017" t="s">
        <v>623</v>
      </c>
      <c r="C173" s="1016">
        <v>1964</v>
      </c>
      <c r="D173" s="1018" t="s">
        <v>499</v>
      </c>
      <c r="E173" s="1002">
        <v>405000</v>
      </c>
      <c r="F173" s="1019"/>
      <c r="G173" s="1003"/>
      <c r="H173" s="1004">
        <f>E173+G173</f>
        <v>405000</v>
      </c>
      <c r="I173" s="1020"/>
      <c r="J173" s="1021"/>
    </row>
    <row r="174" spans="1:10" ht="18" customHeight="1">
      <c r="A174" s="1016">
        <v>10</v>
      </c>
      <c r="B174" s="1017" t="s">
        <v>2016</v>
      </c>
      <c r="C174" s="1016">
        <v>1968</v>
      </c>
      <c r="D174" s="1018" t="s">
        <v>414</v>
      </c>
      <c r="E174" s="1002">
        <v>405000</v>
      </c>
      <c r="F174" s="1004"/>
      <c r="G174" s="1004"/>
      <c r="H174" s="1004">
        <v>405000</v>
      </c>
      <c r="I174" s="1020"/>
      <c r="J174" s="1021"/>
    </row>
    <row r="175" spans="1:10" ht="18" customHeight="1">
      <c r="A175" s="1016">
        <v>11</v>
      </c>
      <c r="B175" s="1017" t="s">
        <v>1186</v>
      </c>
      <c r="C175" s="1016">
        <v>1988</v>
      </c>
      <c r="D175" s="1018" t="s">
        <v>620</v>
      </c>
      <c r="E175" s="1002">
        <v>405000</v>
      </c>
      <c r="F175" s="1019"/>
      <c r="G175" s="1004"/>
      <c r="H175" s="1004">
        <f t="shared" si="6"/>
        <v>405000</v>
      </c>
      <c r="I175" s="1020"/>
      <c r="J175" s="1021" t="s">
        <v>825</v>
      </c>
    </row>
    <row r="176" spans="1:10" ht="18" customHeight="1">
      <c r="A176" s="1016">
        <v>12</v>
      </c>
      <c r="B176" s="1017" t="s">
        <v>1142</v>
      </c>
      <c r="C176" s="1016">
        <v>1964</v>
      </c>
      <c r="D176" s="1018" t="s">
        <v>492</v>
      </c>
      <c r="E176" s="1002">
        <v>405000</v>
      </c>
      <c r="F176" s="1019"/>
      <c r="G176" s="1004"/>
      <c r="H176" s="1004">
        <f t="shared" si="6"/>
        <v>405000</v>
      </c>
      <c r="I176" s="1020"/>
      <c r="J176" s="1021" t="s">
        <v>825</v>
      </c>
    </row>
    <row r="177" spans="1:10" ht="18" customHeight="1">
      <c r="A177" s="1016">
        <v>13</v>
      </c>
      <c r="B177" s="687" t="s">
        <v>1775</v>
      </c>
      <c r="C177" s="688">
        <v>1991</v>
      </c>
      <c r="D177" s="689" t="s">
        <v>414</v>
      </c>
      <c r="E177" s="690">
        <v>405000</v>
      </c>
      <c r="F177" s="811">
        <v>2</v>
      </c>
      <c r="G177" s="363">
        <v>810000</v>
      </c>
      <c r="H177" s="363">
        <f>G177+E177</f>
        <v>1215000</v>
      </c>
      <c r="I177" s="1020"/>
      <c r="J177" s="1021"/>
    </row>
    <row r="178" spans="1:10" ht="18" customHeight="1">
      <c r="A178" s="1016">
        <v>14</v>
      </c>
      <c r="B178" s="1017" t="s">
        <v>1143</v>
      </c>
      <c r="C178" s="1016">
        <v>1968</v>
      </c>
      <c r="D178" s="1018" t="s">
        <v>558</v>
      </c>
      <c r="E178" s="1002">
        <v>405000</v>
      </c>
      <c r="F178" s="1004"/>
      <c r="G178" s="1004"/>
      <c r="H178" s="1004">
        <f t="shared" si="6"/>
        <v>405000</v>
      </c>
      <c r="I178" s="1020"/>
      <c r="J178" s="1021" t="s">
        <v>825</v>
      </c>
    </row>
    <row r="179" spans="1:10" ht="18" customHeight="1">
      <c r="A179" s="1037"/>
      <c r="B179" s="1022" t="s">
        <v>2519</v>
      </c>
      <c r="C179" s="1016"/>
      <c r="D179" s="1018"/>
      <c r="E179" s="1023">
        <f>SUM(E165:E178)</f>
        <v>5670000</v>
      </c>
      <c r="F179" s="1004"/>
      <c r="G179" s="1026">
        <f>SUM(G175:G178)</f>
        <v>810000</v>
      </c>
      <c r="H179" s="1026">
        <f>G179+E179</f>
        <v>6480000</v>
      </c>
      <c r="I179" s="1020"/>
      <c r="J179" s="1021"/>
    </row>
    <row r="180" spans="1:10" ht="18" customHeight="1">
      <c r="A180" s="1626" t="s">
        <v>942</v>
      </c>
      <c r="B180" s="1627"/>
      <c r="C180" s="1627"/>
      <c r="D180" s="1627"/>
      <c r="E180" s="1627"/>
      <c r="F180" s="1627"/>
      <c r="G180" s="1627"/>
      <c r="H180" s="1627"/>
      <c r="I180" s="1627"/>
      <c r="J180" s="1628"/>
    </row>
    <row r="181" spans="1:10" ht="18" customHeight="1">
      <c r="A181" s="1016">
        <v>1</v>
      </c>
      <c r="B181" s="1065" t="s">
        <v>2734</v>
      </c>
      <c r="C181" s="1016">
        <v>2003</v>
      </c>
      <c r="D181" s="1018" t="s">
        <v>492</v>
      </c>
      <c r="E181" s="1002">
        <v>540000</v>
      </c>
      <c r="F181" s="1002"/>
      <c r="G181" s="1002"/>
      <c r="H181" s="1002">
        <f>E181+G181</f>
        <v>540000</v>
      </c>
      <c r="I181" s="1020"/>
      <c r="J181" s="1021"/>
    </row>
    <row r="182" spans="1:10" ht="18" customHeight="1">
      <c r="A182" s="1037"/>
      <c r="B182" s="1022" t="s">
        <v>2519</v>
      </c>
      <c r="C182" s="1016"/>
      <c r="D182" s="1018"/>
      <c r="E182" s="1066">
        <f>SUM(E181)</f>
        <v>540000</v>
      </c>
      <c r="F182" s="1066"/>
      <c r="G182" s="1066"/>
      <c r="H182" s="1066">
        <f>E182+G182</f>
        <v>540000</v>
      </c>
      <c r="I182" s="1020"/>
      <c r="J182" s="1021"/>
    </row>
    <row r="183" spans="1:10" ht="18" customHeight="1">
      <c r="A183" s="1626" t="s">
        <v>943</v>
      </c>
      <c r="B183" s="1627"/>
      <c r="C183" s="1627"/>
      <c r="D183" s="1627"/>
      <c r="E183" s="1627"/>
      <c r="F183" s="1627"/>
      <c r="G183" s="1627"/>
      <c r="H183" s="1627"/>
      <c r="I183" s="1627"/>
      <c r="J183" s="1628"/>
    </row>
    <row r="184" spans="1:10" ht="18" customHeight="1">
      <c r="A184" s="1016">
        <v>1</v>
      </c>
      <c r="B184" s="1003" t="s">
        <v>624</v>
      </c>
      <c r="C184" s="1016">
        <v>1950</v>
      </c>
      <c r="D184" s="1018" t="s">
        <v>515</v>
      </c>
      <c r="E184" s="1002">
        <v>540000</v>
      </c>
      <c r="F184" s="1017"/>
      <c r="G184" s="1002"/>
      <c r="H184" s="1002">
        <f>E184+G184</f>
        <v>540000</v>
      </c>
      <c r="I184" s="1020"/>
      <c r="J184" s="1021"/>
    </row>
    <row r="185" spans="1:10" ht="18" customHeight="1">
      <c r="A185" s="1016">
        <v>2</v>
      </c>
      <c r="B185" s="1003" t="s">
        <v>296</v>
      </c>
      <c r="C185" s="1016">
        <v>1945</v>
      </c>
      <c r="D185" s="1018" t="s">
        <v>558</v>
      </c>
      <c r="E185" s="1002">
        <v>540000</v>
      </c>
      <c r="F185" s="1017"/>
      <c r="G185" s="1002"/>
      <c r="H185" s="1002">
        <f>E185+G185</f>
        <v>540000</v>
      </c>
      <c r="I185" s="1020"/>
      <c r="J185" s="1021"/>
    </row>
    <row r="186" spans="1:10" ht="18" customHeight="1">
      <c r="A186" s="1016">
        <v>3</v>
      </c>
      <c r="B186" s="1003" t="s">
        <v>625</v>
      </c>
      <c r="C186" s="1016">
        <v>1948</v>
      </c>
      <c r="D186" s="1018" t="s">
        <v>498</v>
      </c>
      <c r="E186" s="1002">
        <v>540000</v>
      </c>
      <c r="F186" s="1017"/>
      <c r="G186" s="1002"/>
      <c r="H186" s="1002">
        <v>540000</v>
      </c>
      <c r="I186" s="1020"/>
      <c r="J186" s="1021"/>
    </row>
    <row r="187" spans="1:10" ht="18" customHeight="1">
      <c r="A187" s="1016">
        <v>4</v>
      </c>
      <c r="B187" s="1003" t="s">
        <v>1182</v>
      </c>
      <c r="C187" s="1016">
        <v>1947</v>
      </c>
      <c r="D187" s="1018" t="s">
        <v>499</v>
      </c>
      <c r="E187" s="1002">
        <v>540000</v>
      </c>
      <c r="F187" s="1017"/>
      <c r="G187" s="1002"/>
      <c r="H187" s="1002">
        <v>540000</v>
      </c>
      <c r="I187" s="1020"/>
      <c r="J187" s="1021"/>
    </row>
    <row r="188" spans="1:10" ht="18" customHeight="1">
      <c r="A188" s="1037"/>
      <c r="B188" s="1022" t="s">
        <v>2519</v>
      </c>
      <c r="C188" s="1016"/>
      <c r="D188" s="1018"/>
      <c r="E188" s="1023">
        <f>SUM(E184:E187)</f>
        <v>2160000</v>
      </c>
      <c r="F188" s="1024"/>
      <c r="G188" s="1023"/>
      <c r="H188" s="1026">
        <f>G188+E188</f>
        <v>2160000</v>
      </c>
      <c r="I188" s="1020"/>
      <c r="J188" s="1021"/>
    </row>
    <row r="189" spans="1:10" ht="18" customHeight="1">
      <c r="A189" s="1626" t="s">
        <v>944</v>
      </c>
      <c r="B189" s="1627"/>
      <c r="C189" s="1627"/>
      <c r="D189" s="1627"/>
      <c r="E189" s="1627"/>
      <c r="F189" s="1627"/>
      <c r="G189" s="1627"/>
      <c r="H189" s="1627"/>
      <c r="I189" s="1627"/>
      <c r="J189" s="1628"/>
    </row>
    <row r="190" spans="1:10" ht="18" customHeight="1">
      <c r="A190" s="1016">
        <v>1</v>
      </c>
      <c r="B190" s="1017" t="s">
        <v>646</v>
      </c>
      <c r="C190" s="1016">
        <v>1993</v>
      </c>
      <c r="D190" s="1018" t="s">
        <v>503</v>
      </c>
      <c r="E190" s="1002">
        <v>540000</v>
      </c>
      <c r="F190" s="1019"/>
      <c r="G190" s="1019"/>
      <c r="H190" s="1045">
        <f>E190+G190</f>
        <v>540000</v>
      </c>
      <c r="I190" s="1020"/>
      <c r="J190" s="1021"/>
    </row>
    <row r="191" spans="1:10" ht="18" customHeight="1">
      <c r="A191" s="1016">
        <v>2</v>
      </c>
      <c r="B191" s="1017" t="s">
        <v>647</v>
      </c>
      <c r="C191" s="1016">
        <v>1973</v>
      </c>
      <c r="D191" s="1018" t="s">
        <v>515</v>
      </c>
      <c r="E191" s="1002">
        <v>540000</v>
      </c>
      <c r="F191" s="1019"/>
      <c r="G191" s="1019"/>
      <c r="H191" s="1045">
        <f aca="true" t="shared" si="7" ref="H191:H202">E191+G191</f>
        <v>540000</v>
      </c>
      <c r="I191" s="1020"/>
      <c r="J191" s="1021"/>
    </row>
    <row r="192" spans="1:10" ht="18" customHeight="1">
      <c r="A192" s="1016">
        <v>3</v>
      </c>
      <c r="B192" s="1017" t="s">
        <v>648</v>
      </c>
      <c r="C192" s="1016">
        <v>1996</v>
      </c>
      <c r="D192" s="1018" t="s">
        <v>492</v>
      </c>
      <c r="E192" s="1002">
        <v>540000</v>
      </c>
      <c r="F192" s="1019"/>
      <c r="G192" s="1019"/>
      <c r="H192" s="1045">
        <f t="shared" si="7"/>
        <v>540000</v>
      </c>
      <c r="I192" s="1020"/>
      <c r="J192" s="1021"/>
    </row>
    <row r="193" spans="1:10" ht="18" customHeight="1">
      <c r="A193" s="1016">
        <v>4</v>
      </c>
      <c r="B193" s="1017" t="s">
        <v>650</v>
      </c>
      <c r="C193" s="1016">
        <v>1993</v>
      </c>
      <c r="D193" s="1018" t="s">
        <v>533</v>
      </c>
      <c r="E193" s="1002">
        <v>540000</v>
      </c>
      <c r="F193" s="1019"/>
      <c r="G193" s="1019"/>
      <c r="H193" s="1045">
        <f t="shared" si="7"/>
        <v>540000</v>
      </c>
      <c r="I193" s="1020"/>
      <c r="J193" s="1021"/>
    </row>
    <row r="194" spans="1:10" ht="18" customHeight="1">
      <c r="A194" s="1016">
        <v>5</v>
      </c>
      <c r="B194" s="1017" t="s">
        <v>651</v>
      </c>
      <c r="C194" s="1016">
        <v>1961</v>
      </c>
      <c r="D194" s="1018" t="s">
        <v>542</v>
      </c>
      <c r="E194" s="1002">
        <v>540000</v>
      </c>
      <c r="F194" s="1019"/>
      <c r="G194" s="1019"/>
      <c r="H194" s="1045">
        <f t="shared" si="7"/>
        <v>540000</v>
      </c>
      <c r="I194" s="1020"/>
      <c r="J194" s="1021"/>
    </row>
    <row r="195" spans="1:10" ht="18" customHeight="1">
      <c r="A195" s="1016">
        <v>6</v>
      </c>
      <c r="B195" s="1017" t="s">
        <v>652</v>
      </c>
      <c r="C195" s="1016">
        <v>1997</v>
      </c>
      <c r="D195" s="1018" t="s">
        <v>542</v>
      </c>
      <c r="E195" s="1002">
        <v>540000</v>
      </c>
      <c r="F195" s="1019"/>
      <c r="G195" s="1045"/>
      <c r="H195" s="1045">
        <f t="shared" si="7"/>
        <v>540000</v>
      </c>
      <c r="I195" s="1020"/>
      <c r="J195" s="1021"/>
    </row>
    <row r="196" spans="1:10" ht="18" customHeight="1">
      <c r="A196" s="1016">
        <v>7</v>
      </c>
      <c r="B196" s="1017" t="s">
        <v>653</v>
      </c>
      <c r="C196" s="1016">
        <v>1977</v>
      </c>
      <c r="D196" s="1018" t="s">
        <v>496</v>
      </c>
      <c r="E196" s="1002">
        <v>540000</v>
      </c>
      <c r="F196" s="1019"/>
      <c r="G196" s="1019"/>
      <c r="H196" s="1045">
        <f t="shared" si="7"/>
        <v>540000</v>
      </c>
      <c r="I196" s="1020"/>
      <c r="J196" s="1021"/>
    </row>
    <row r="197" spans="1:10" ht="18" customHeight="1">
      <c r="A197" s="1016">
        <v>8</v>
      </c>
      <c r="B197" s="1017" t="s">
        <v>666</v>
      </c>
      <c r="C197" s="1016">
        <v>1968</v>
      </c>
      <c r="D197" s="1018" t="s">
        <v>496</v>
      </c>
      <c r="E197" s="1002">
        <v>540000</v>
      </c>
      <c r="F197" s="1019"/>
      <c r="G197" s="1019"/>
      <c r="H197" s="1045">
        <f t="shared" si="7"/>
        <v>540000</v>
      </c>
      <c r="I197" s="1020"/>
      <c r="J197" s="1021"/>
    </row>
    <row r="198" spans="1:10" ht="18" customHeight="1">
      <c r="A198" s="1016">
        <v>9</v>
      </c>
      <c r="B198" s="1017" t="s">
        <v>654</v>
      </c>
      <c r="C198" s="1016">
        <v>1991</v>
      </c>
      <c r="D198" s="1018" t="s">
        <v>498</v>
      </c>
      <c r="E198" s="1002">
        <v>540000</v>
      </c>
      <c r="F198" s="1019"/>
      <c r="G198" s="1019"/>
      <c r="H198" s="1045">
        <f t="shared" si="7"/>
        <v>540000</v>
      </c>
      <c r="I198" s="1020"/>
      <c r="J198" s="1021"/>
    </row>
    <row r="199" spans="1:10" ht="18" customHeight="1">
      <c r="A199" s="1016">
        <v>10</v>
      </c>
      <c r="B199" s="1017" t="s">
        <v>655</v>
      </c>
      <c r="C199" s="1016">
        <v>1960</v>
      </c>
      <c r="D199" s="1018" t="s">
        <v>558</v>
      </c>
      <c r="E199" s="1002">
        <v>540000</v>
      </c>
      <c r="F199" s="1019"/>
      <c r="G199" s="1019"/>
      <c r="H199" s="1045">
        <f t="shared" si="7"/>
        <v>540000</v>
      </c>
      <c r="I199" s="1020"/>
      <c r="J199" s="1021"/>
    </row>
    <row r="200" spans="1:10" ht="18" customHeight="1">
      <c r="A200" s="1016">
        <v>11</v>
      </c>
      <c r="B200" s="1017" t="s">
        <v>657</v>
      </c>
      <c r="C200" s="1016">
        <v>1985</v>
      </c>
      <c r="D200" s="1067" t="s">
        <v>1556</v>
      </c>
      <c r="E200" s="1002">
        <v>540000</v>
      </c>
      <c r="F200" s="1019"/>
      <c r="G200" s="1019"/>
      <c r="H200" s="1045">
        <f t="shared" si="7"/>
        <v>540000</v>
      </c>
      <c r="I200" s="1020"/>
      <c r="J200" s="1021"/>
    </row>
    <row r="201" spans="1:10" ht="18" customHeight="1">
      <c r="A201" s="1016">
        <v>12</v>
      </c>
      <c r="B201" s="1017" t="s">
        <v>658</v>
      </c>
      <c r="C201" s="1016">
        <v>1990</v>
      </c>
      <c r="D201" s="1018" t="s">
        <v>417</v>
      </c>
      <c r="E201" s="1002">
        <v>540000</v>
      </c>
      <c r="F201" s="1019"/>
      <c r="G201" s="1019"/>
      <c r="H201" s="1045">
        <f t="shared" si="7"/>
        <v>540000</v>
      </c>
      <c r="I201" s="1020"/>
      <c r="J201" s="1021"/>
    </row>
    <row r="202" spans="1:10" ht="18" customHeight="1">
      <c r="A202" s="1016">
        <v>13</v>
      </c>
      <c r="B202" s="1017" t="s">
        <v>659</v>
      </c>
      <c r="C202" s="1016">
        <v>1962</v>
      </c>
      <c r="D202" s="1018" t="s">
        <v>499</v>
      </c>
      <c r="E202" s="1002">
        <v>540000</v>
      </c>
      <c r="F202" s="1019"/>
      <c r="G202" s="1019"/>
      <c r="H202" s="1045">
        <f t="shared" si="7"/>
        <v>540000</v>
      </c>
      <c r="I202" s="1020"/>
      <c r="J202" s="1021"/>
    </row>
    <row r="203" spans="1:10" ht="18" customHeight="1">
      <c r="A203" s="1016">
        <v>14</v>
      </c>
      <c r="B203" s="1017" t="s">
        <v>664</v>
      </c>
      <c r="C203" s="1016">
        <v>1978</v>
      </c>
      <c r="D203" s="1018" t="s">
        <v>533</v>
      </c>
      <c r="E203" s="1002">
        <v>540000</v>
      </c>
      <c r="F203" s="1019"/>
      <c r="G203" s="1019"/>
      <c r="H203" s="1045">
        <f aca="true" t="shared" si="8" ref="H203:H208">E203+G203</f>
        <v>540000</v>
      </c>
      <c r="I203" s="1020"/>
      <c r="J203" s="1021" t="s">
        <v>1101</v>
      </c>
    </row>
    <row r="204" spans="1:10" ht="18" customHeight="1">
      <c r="A204" s="1016">
        <v>15</v>
      </c>
      <c r="B204" s="1017" t="s">
        <v>2074</v>
      </c>
      <c r="C204" s="1016">
        <v>1995</v>
      </c>
      <c r="D204" s="1018" t="s">
        <v>578</v>
      </c>
      <c r="E204" s="1002">
        <v>540000</v>
      </c>
      <c r="F204" s="1019"/>
      <c r="G204" s="1019"/>
      <c r="H204" s="1045">
        <f t="shared" si="8"/>
        <v>540000</v>
      </c>
      <c r="I204" s="1020"/>
      <c r="J204" s="1021"/>
    </row>
    <row r="205" spans="1:10" ht="18" customHeight="1">
      <c r="A205" s="1016">
        <v>16</v>
      </c>
      <c r="B205" s="1017" t="s">
        <v>2011</v>
      </c>
      <c r="C205" s="1016">
        <v>1997</v>
      </c>
      <c r="D205" s="1018" t="s">
        <v>510</v>
      </c>
      <c r="E205" s="1002">
        <v>540000</v>
      </c>
      <c r="F205" s="1019"/>
      <c r="G205" s="1019"/>
      <c r="H205" s="1045">
        <f t="shared" si="8"/>
        <v>540000</v>
      </c>
      <c r="I205" s="1020"/>
      <c r="J205" s="1021"/>
    </row>
    <row r="206" spans="1:10" ht="18" customHeight="1">
      <c r="A206" s="1016">
        <v>17</v>
      </c>
      <c r="B206" s="1017" t="s">
        <v>1641</v>
      </c>
      <c r="C206" s="1016">
        <v>1982</v>
      </c>
      <c r="D206" s="1018" t="s">
        <v>1642</v>
      </c>
      <c r="E206" s="1002">
        <v>540000</v>
      </c>
      <c r="F206" s="1019"/>
      <c r="G206" s="1019"/>
      <c r="H206" s="1045">
        <f t="shared" si="8"/>
        <v>540000</v>
      </c>
      <c r="I206" s="1020"/>
      <c r="J206" s="1021"/>
    </row>
    <row r="207" spans="1:10" ht="18" customHeight="1">
      <c r="A207" s="1016">
        <v>18</v>
      </c>
      <c r="B207" s="1017" t="s">
        <v>626</v>
      </c>
      <c r="C207" s="1016">
        <v>2000</v>
      </c>
      <c r="D207" s="1018" t="s">
        <v>503</v>
      </c>
      <c r="E207" s="1002">
        <v>540000</v>
      </c>
      <c r="F207" s="1019"/>
      <c r="G207" s="1019"/>
      <c r="H207" s="1045">
        <f t="shared" si="8"/>
        <v>540000</v>
      </c>
      <c r="I207" s="1020"/>
      <c r="J207" s="1021"/>
    </row>
    <row r="208" spans="1:10" ht="18" customHeight="1">
      <c r="A208" s="1016">
        <v>19</v>
      </c>
      <c r="B208" s="1017" t="s">
        <v>639</v>
      </c>
      <c r="C208" s="1016">
        <v>2000</v>
      </c>
      <c r="D208" s="1018" t="s">
        <v>492</v>
      </c>
      <c r="E208" s="1002">
        <v>540000</v>
      </c>
      <c r="G208" s="1068"/>
      <c r="H208" s="1045">
        <f t="shared" si="8"/>
        <v>540000</v>
      </c>
      <c r="I208" s="1020"/>
      <c r="J208" s="1069"/>
    </row>
    <row r="209" spans="1:10" ht="18" customHeight="1">
      <c r="A209" s="1016">
        <v>20</v>
      </c>
      <c r="B209" s="1017" t="s">
        <v>838</v>
      </c>
      <c r="C209" s="1016">
        <v>1973</v>
      </c>
      <c r="D209" s="1018" t="s">
        <v>490</v>
      </c>
      <c r="E209" s="1002">
        <v>540000</v>
      </c>
      <c r="F209" s="1017"/>
      <c r="G209" s="1017"/>
      <c r="H209" s="1002">
        <f aca="true" t="shared" si="9" ref="H209:H214">E209+G209</f>
        <v>540000</v>
      </c>
      <c r="I209" s="1020"/>
      <c r="J209" s="1021" t="s">
        <v>825</v>
      </c>
    </row>
    <row r="210" spans="1:10" ht="18" customHeight="1">
      <c r="A210" s="1016">
        <v>21</v>
      </c>
      <c r="B210" s="1017" t="s">
        <v>663</v>
      </c>
      <c r="C210" s="1016">
        <v>1981</v>
      </c>
      <c r="D210" s="1018" t="s">
        <v>512</v>
      </c>
      <c r="E210" s="1002">
        <v>540000</v>
      </c>
      <c r="F210" s="1017"/>
      <c r="G210" s="1017"/>
      <c r="H210" s="1002">
        <f t="shared" si="9"/>
        <v>540000</v>
      </c>
      <c r="I210" s="1020"/>
      <c r="J210" s="1021" t="s">
        <v>825</v>
      </c>
    </row>
    <row r="211" spans="1:10" ht="18" customHeight="1">
      <c r="A211" s="1016">
        <v>22</v>
      </c>
      <c r="B211" s="1017" t="s">
        <v>415</v>
      </c>
      <c r="C211" s="1016">
        <v>1993</v>
      </c>
      <c r="D211" s="1018" t="s">
        <v>512</v>
      </c>
      <c r="E211" s="1002">
        <v>540000</v>
      </c>
      <c r="F211" s="1017"/>
      <c r="G211" s="1017"/>
      <c r="H211" s="1002">
        <f t="shared" si="9"/>
        <v>540000</v>
      </c>
      <c r="I211" s="1020"/>
      <c r="J211" s="1021" t="s">
        <v>825</v>
      </c>
    </row>
    <row r="212" spans="1:10" ht="18" customHeight="1">
      <c r="A212" s="1016">
        <v>23</v>
      </c>
      <c r="B212" s="1017" t="s">
        <v>665</v>
      </c>
      <c r="C212" s="1016">
        <v>1989</v>
      </c>
      <c r="D212" s="1018" t="s">
        <v>533</v>
      </c>
      <c r="E212" s="1002">
        <v>540000</v>
      </c>
      <c r="F212" s="1017"/>
      <c r="G212" s="1017"/>
      <c r="H212" s="1002">
        <f t="shared" si="9"/>
        <v>540000</v>
      </c>
      <c r="I212" s="1020"/>
      <c r="J212" s="1021" t="s">
        <v>825</v>
      </c>
    </row>
    <row r="213" spans="1:10" ht="18" customHeight="1">
      <c r="A213" s="1016">
        <v>24</v>
      </c>
      <c r="B213" s="1017" t="s">
        <v>667</v>
      </c>
      <c r="C213" s="1016">
        <v>1982</v>
      </c>
      <c r="D213" s="1018" t="s">
        <v>558</v>
      </c>
      <c r="E213" s="1002">
        <v>540000</v>
      </c>
      <c r="F213" s="1017"/>
      <c r="G213" s="1017"/>
      <c r="H213" s="1002">
        <f t="shared" si="9"/>
        <v>540000</v>
      </c>
      <c r="I213" s="1020"/>
      <c r="J213" s="1021" t="s">
        <v>825</v>
      </c>
    </row>
    <row r="214" spans="1:10" ht="18" customHeight="1">
      <c r="A214" s="1016">
        <v>25</v>
      </c>
      <c r="B214" s="1017" t="s">
        <v>680</v>
      </c>
      <c r="C214" s="1016">
        <v>1996</v>
      </c>
      <c r="D214" s="1018" t="s">
        <v>578</v>
      </c>
      <c r="E214" s="1002">
        <v>540000</v>
      </c>
      <c r="F214" s="1017"/>
      <c r="G214" s="1017"/>
      <c r="H214" s="1002">
        <f t="shared" si="9"/>
        <v>540000</v>
      </c>
      <c r="I214" s="1020"/>
      <c r="J214" s="1021" t="s">
        <v>825</v>
      </c>
    </row>
    <row r="215" spans="1:10" ht="18" customHeight="1">
      <c r="A215" s="1016">
        <v>26</v>
      </c>
      <c r="B215" s="1017" t="s">
        <v>656</v>
      </c>
      <c r="C215" s="1016">
        <v>1969</v>
      </c>
      <c r="D215" s="1018" t="s">
        <v>558</v>
      </c>
      <c r="E215" s="1002">
        <v>540000</v>
      </c>
      <c r="F215" s="1017"/>
      <c r="G215" s="1002"/>
      <c r="H215" s="1002">
        <f>SUM(E215:G215)</f>
        <v>540000</v>
      </c>
      <c r="I215" s="1020"/>
      <c r="J215" s="1021" t="s">
        <v>825</v>
      </c>
    </row>
    <row r="216" spans="1:10" ht="18" customHeight="1">
      <c r="A216" s="1016">
        <v>27</v>
      </c>
      <c r="B216" s="1017" t="s">
        <v>2061</v>
      </c>
      <c r="C216" s="1016">
        <v>1981</v>
      </c>
      <c r="D216" s="1018" t="s">
        <v>414</v>
      </c>
      <c r="E216" s="1002">
        <v>540000</v>
      </c>
      <c r="F216" s="1017"/>
      <c r="G216" s="1002"/>
      <c r="H216" s="1002">
        <v>540000</v>
      </c>
      <c r="I216" s="1020"/>
      <c r="J216" s="1021" t="s">
        <v>825</v>
      </c>
    </row>
    <row r="217" spans="1:10" ht="18" customHeight="1">
      <c r="A217" s="1016">
        <v>28</v>
      </c>
      <c r="B217" s="1017" t="s">
        <v>640</v>
      </c>
      <c r="C217" s="1016">
        <v>2001</v>
      </c>
      <c r="D217" s="1018" t="s">
        <v>492</v>
      </c>
      <c r="E217" s="1002">
        <v>540000</v>
      </c>
      <c r="F217" s="1017"/>
      <c r="G217" s="1002"/>
      <c r="H217" s="1002">
        <f>E217+G217</f>
        <v>540000</v>
      </c>
      <c r="I217" s="1020"/>
      <c r="J217" s="1021"/>
    </row>
    <row r="218" spans="1:10" ht="18" customHeight="1">
      <c r="A218" s="1016">
        <v>29</v>
      </c>
      <c r="B218" s="1017" t="s">
        <v>631</v>
      </c>
      <c r="C218" s="1016">
        <v>2001</v>
      </c>
      <c r="D218" s="1018" t="s">
        <v>512</v>
      </c>
      <c r="E218" s="1002">
        <v>540000</v>
      </c>
      <c r="F218" s="1017"/>
      <c r="G218" s="1002"/>
      <c r="H218" s="1002">
        <f>E218+G218</f>
        <v>540000</v>
      </c>
      <c r="I218" s="1020"/>
      <c r="J218" s="1021"/>
    </row>
    <row r="219" spans="1:10" ht="18" customHeight="1">
      <c r="A219" s="1037"/>
      <c r="B219" s="1022" t="s">
        <v>2519</v>
      </c>
      <c r="C219" s="1016"/>
      <c r="D219" s="1018"/>
      <c r="E219" s="1023">
        <f>SUM(E190:E218)</f>
        <v>15660000</v>
      </c>
      <c r="F219" s="1024"/>
      <c r="G219" s="1023"/>
      <c r="H219" s="1026">
        <f>G219+E219</f>
        <v>15660000</v>
      </c>
      <c r="I219" s="1020"/>
      <c r="J219" s="1021"/>
    </row>
    <row r="220" spans="1:10" ht="18" customHeight="1">
      <c r="A220" s="1641" t="s">
        <v>945</v>
      </c>
      <c r="B220" s="1642"/>
      <c r="C220" s="1642"/>
      <c r="D220" s="1642"/>
      <c r="E220" s="1642"/>
      <c r="F220" s="1642"/>
      <c r="G220" s="1642"/>
      <c r="H220" s="1642"/>
      <c r="I220" s="1642"/>
      <c r="J220" s="1643"/>
    </row>
    <row r="221" spans="1:10" ht="18" customHeight="1">
      <c r="A221" s="1027">
        <v>1</v>
      </c>
      <c r="B221" s="1028" t="s">
        <v>2757</v>
      </c>
      <c r="C221" s="1027">
        <v>2011</v>
      </c>
      <c r="D221" s="1029" t="s">
        <v>503</v>
      </c>
      <c r="E221" s="1002">
        <v>675000</v>
      </c>
      <c r="F221" s="1070"/>
      <c r="G221" s="1002"/>
      <c r="H221" s="1002">
        <f aca="true" t="shared" si="10" ref="H221:H227">E221+G221</f>
        <v>675000</v>
      </c>
      <c r="I221" s="1020"/>
      <c r="J221" s="1021"/>
    </row>
    <row r="222" spans="1:10" ht="18" customHeight="1">
      <c r="A222" s="1071">
        <v>2</v>
      </c>
      <c r="B222" s="1028" t="s">
        <v>297</v>
      </c>
      <c r="C222" s="1027">
        <v>2014</v>
      </c>
      <c r="D222" s="1018" t="s">
        <v>490</v>
      </c>
      <c r="E222" s="1002">
        <v>675000</v>
      </c>
      <c r="F222" s="1070"/>
      <c r="G222" s="1002"/>
      <c r="H222" s="1002">
        <f t="shared" si="10"/>
        <v>675000</v>
      </c>
      <c r="I222" s="1020"/>
      <c r="J222" s="1021"/>
    </row>
    <row r="223" spans="1:10" ht="18" customHeight="1">
      <c r="A223" s="1027">
        <v>3</v>
      </c>
      <c r="B223" s="1017" t="s">
        <v>629</v>
      </c>
      <c r="C223" s="1016">
        <v>2010</v>
      </c>
      <c r="D223" s="1018" t="s">
        <v>490</v>
      </c>
      <c r="E223" s="1002">
        <v>675000</v>
      </c>
      <c r="F223" s="1048"/>
      <c r="G223" s="1002"/>
      <c r="H223" s="1002">
        <f t="shared" si="10"/>
        <v>675000</v>
      </c>
      <c r="I223" s="1020"/>
      <c r="J223" s="1021"/>
    </row>
    <row r="224" spans="1:10" ht="18" customHeight="1">
      <c r="A224" s="1071">
        <v>4</v>
      </c>
      <c r="B224" s="1017" t="s">
        <v>632</v>
      </c>
      <c r="C224" s="1016">
        <v>2005</v>
      </c>
      <c r="D224" s="1018" t="s">
        <v>492</v>
      </c>
      <c r="E224" s="1002">
        <v>675000</v>
      </c>
      <c r="F224" s="1048"/>
      <c r="G224" s="1002"/>
      <c r="H224" s="1002">
        <f t="shared" si="10"/>
        <v>675000</v>
      </c>
      <c r="I224" s="1020"/>
      <c r="J224" s="1021"/>
    </row>
    <row r="225" spans="1:10" ht="18" customHeight="1">
      <c r="A225" s="1027">
        <v>5</v>
      </c>
      <c r="B225" s="1017" t="s">
        <v>633</v>
      </c>
      <c r="C225" s="1016">
        <v>2007</v>
      </c>
      <c r="D225" s="1018" t="s">
        <v>492</v>
      </c>
      <c r="E225" s="1002">
        <v>675000</v>
      </c>
      <c r="F225" s="1048"/>
      <c r="G225" s="1002"/>
      <c r="H225" s="1002">
        <f t="shared" si="10"/>
        <v>675000</v>
      </c>
      <c r="I225" s="1020"/>
      <c r="J225" s="1021"/>
    </row>
    <row r="226" spans="1:10" ht="18" customHeight="1">
      <c r="A226" s="1071">
        <v>6</v>
      </c>
      <c r="B226" s="1017" t="s">
        <v>644</v>
      </c>
      <c r="C226" s="1016">
        <v>2010</v>
      </c>
      <c r="D226" s="1018" t="s">
        <v>569</v>
      </c>
      <c r="E226" s="1002">
        <v>675000</v>
      </c>
      <c r="F226" s="1048"/>
      <c r="G226" s="1002"/>
      <c r="H226" s="1002">
        <f t="shared" si="10"/>
        <v>675000</v>
      </c>
      <c r="I226" s="1020"/>
      <c r="J226" s="1021"/>
    </row>
    <row r="227" spans="1:10" ht="18" customHeight="1">
      <c r="A227" s="1027">
        <v>7</v>
      </c>
      <c r="B227" s="1017" t="s">
        <v>486</v>
      </c>
      <c r="C227" s="1016">
        <v>2011</v>
      </c>
      <c r="D227" s="1018" t="s">
        <v>510</v>
      </c>
      <c r="E227" s="1002">
        <v>675000</v>
      </c>
      <c r="F227" s="1048"/>
      <c r="G227" s="1002"/>
      <c r="H227" s="1002">
        <f t="shared" si="10"/>
        <v>675000</v>
      </c>
      <c r="I227" s="1020"/>
      <c r="J227" s="1051"/>
    </row>
    <row r="228" spans="1:10" ht="18" customHeight="1">
      <c r="A228" s="1071">
        <v>8</v>
      </c>
      <c r="B228" s="1017" t="s">
        <v>2062</v>
      </c>
      <c r="C228" s="1016">
        <v>2004</v>
      </c>
      <c r="D228" s="1018" t="s">
        <v>492</v>
      </c>
      <c r="E228" s="1002">
        <v>675000</v>
      </c>
      <c r="F228" s="1017"/>
      <c r="G228" s="1017"/>
      <c r="H228" s="1045">
        <f>E228+G228</f>
        <v>675000</v>
      </c>
      <c r="I228" s="1020"/>
      <c r="J228" s="1051"/>
    </row>
    <row r="229" spans="1:10" ht="18" customHeight="1">
      <c r="A229" s="1027">
        <v>9</v>
      </c>
      <c r="B229" s="1072" t="s">
        <v>236</v>
      </c>
      <c r="C229" s="1073">
        <v>2002</v>
      </c>
      <c r="D229" s="1018" t="s">
        <v>512</v>
      </c>
      <c r="E229" s="1002">
        <v>675000</v>
      </c>
      <c r="F229" s="1048"/>
      <c r="G229" s="1002"/>
      <c r="H229" s="1002">
        <f>E229+G229</f>
        <v>675000</v>
      </c>
      <c r="I229" s="1020"/>
      <c r="J229" s="1021"/>
    </row>
    <row r="230" spans="1:10" ht="18" customHeight="1">
      <c r="A230" s="1071"/>
      <c r="B230" s="1022" t="s">
        <v>2519</v>
      </c>
      <c r="C230" s="1016"/>
      <c r="D230" s="1018"/>
      <c r="E230" s="1023">
        <f>SUM(E221:E229)</f>
        <v>6075000</v>
      </c>
      <c r="F230" s="1024"/>
      <c r="G230" s="1002"/>
      <c r="H230" s="1026">
        <f>G230+E230</f>
        <v>6075000</v>
      </c>
      <c r="I230" s="1020"/>
      <c r="J230" s="1021"/>
    </row>
    <row r="231" spans="1:10" ht="18" customHeight="1">
      <c r="A231" s="1641" t="s">
        <v>946</v>
      </c>
      <c r="B231" s="1642"/>
      <c r="C231" s="1642"/>
      <c r="D231" s="1642"/>
      <c r="E231" s="1642"/>
      <c r="F231" s="1642"/>
      <c r="G231" s="1642"/>
      <c r="H231" s="1642"/>
      <c r="I231" s="1642"/>
      <c r="J231" s="1643"/>
    </row>
    <row r="232" spans="1:10" ht="18" customHeight="1">
      <c r="A232" s="1016">
        <v>1</v>
      </c>
      <c r="B232" s="1017" t="s">
        <v>628</v>
      </c>
      <c r="C232" s="1016">
        <v>1953</v>
      </c>
      <c r="D232" s="1018" t="s">
        <v>490</v>
      </c>
      <c r="E232" s="1002">
        <v>675000</v>
      </c>
      <c r="F232" s="1048"/>
      <c r="G232" s="1003"/>
      <c r="H232" s="1045">
        <f aca="true" t="shared" si="11" ref="H232:H250">E232+G232</f>
        <v>675000</v>
      </c>
      <c r="I232" s="1020"/>
      <c r="J232" s="1021"/>
    </row>
    <row r="233" spans="1:10" ht="18" customHeight="1">
      <c r="A233" s="1027">
        <v>2</v>
      </c>
      <c r="B233" s="1017" t="s">
        <v>630</v>
      </c>
      <c r="C233" s="1016">
        <v>1945</v>
      </c>
      <c r="D233" s="1018" t="s">
        <v>512</v>
      </c>
      <c r="E233" s="1002">
        <v>675000</v>
      </c>
      <c r="F233" s="1048"/>
      <c r="G233" s="1003"/>
      <c r="H233" s="1045">
        <f t="shared" si="11"/>
        <v>675000</v>
      </c>
      <c r="I233" s="1020"/>
      <c r="J233" s="1021"/>
    </row>
    <row r="234" spans="1:10" ht="18" customHeight="1">
      <c r="A234" s="1016">
        <v>3</v>
      </c>
      <c r="B234" s="1017" t="s">
        <v>634</v>
      </c>
      <c r="C234" s="1016">
        <v>1936</v>
      </c>
      <c r="D234" s="1018" t="s">
        <v>492</v>
      </c>
      <c r="E234" s="1002">
        <v>675000</v>
      </c>
      <c r="F234" s="1048"/>
      <c r="G234" s="1003"/>
      <c r="H234" s="1045">
        <f t="shared" si="11"/>
        <v>675000</v>
      </c>
      <c r="I234" s="1020"/>
      <c r="J234" s="1021"/>
    </row>
    <row r="235" spans="1:10" ht="18" customHeight="1">
      <c r="A235" s="1027">
        <v>4</v>
      </c>
      <c r="B235" s="687" t="s">
        <v>635</v>
      </c>
      <c r="C235" s="688">
        <v>1929</v>
      </c>
      <c r="D235" s="689" t="s">
        <v>492</v>
      </c>
      <c r="E235" s="690">
        <v>0</v>
      </c>
      <c r="F235" s="813"/>
      <c r="G235" s="814"/>
      <c r="H235" s="814">
        <f t="shared" si="11"/>
        <v>0</v>
      </c>
      <c r="I235" s="1020"/>
      <c r="J235" s="1021" t="s">
        <v>1117</v>
      </c>
    </row>
    <row r="236" spans="1:10" ht="18" customHeight="1">
      <c r="A236" s="1016">
        <v>5</v>
      </c>
      <c r="B236" s="1017" t="s">
        <v>636</v>
      </c>
      <c r="C236" s="1016">
        <v>1935</v>
      </c>
      <c r="D236" s="1018" t="s">
        <v>492</v>
      </c>
      <c r="E236" s="1002">
        <v>675000</v>
      </c>
      <c r="F236" s="1048"/>
      <c r="G236" s="1045"/>
      <c r="H236" s="1045">
        <f t="shared" si="11"/>
        <v>675000</v>
      </c>
      <c r="I236" s="1020"/>
      <c r="J236" s="1021"/>
    </row>
    <row r="237" spans="1:10" ht="18" customHeight="1">
      <c r="A237" s="1027">
        <v>6</v>
      </c>
      <c r="B237" s="1017" t="s">
        <v>637</v>
      </c>
      <c r="C237" s="1016">
        <v>1925</v>
      </c>
      <c r="D237" s="1018" t="s">
        <v>492</v>
      </c>
      <c r="E237" s="1002">
        <v>675000</v>
      </c>
      <c r="F237" s="1048"/>
      <c r="G237" s="1045"/>
      <c r="H237" s="1045">
        <f t="shared" si="11"/>
        <v>675000</v>
      </c>
      <c r="I237" s="1020"/>
      <c r="J237" s="1021"/>
    </row>
    <row r="238" spans="1:10" ht="18" customHeight="1">
      <c r="A238" s="1016">
        <v>7</v>
      </c>
      <c r="B238" s="1017" t="s">
        <v>638</v>
      </c>
      <c r="C238" s="1016">
        <v>1946</v>
      </c>
      <c r="D238" s="1018" t="s">
        <v>492</v>
      </c>
      <c r="E238" s="1002">
        <v>675000</v>
      </c>
      <c r="F238" s="1048"/>
      <c r="G238" s="1045"/>
      <c r="H238" s="1045">
        <f t="shared" si="11"/>
        <v>675000</v>
      </c>
      <c r="I238" s="1020"/>
      <c r="J238" s="1021"/>
    </row>
    <row r="239" spans="1:10" ht="18" customHeight="1">
      <c r="A239" s="1027">
        <v>8</v>
      </c>
      <c r="B239" s="1017" t="s">
        <v>2063</v>
      </c>
      <c r="C239" s="1016">
        <v>1950</v>
      </c>
      <c r="D239" s="1018" t="s">
        <v>492</v>
      </c>
      <c r="E239" s="1002">
        <v>675000</v>
      </c>
      <c r="F239" s="1048"/>
      <c r="G239" s="1045"/>
      <c r="H239" s="1045">
        <f t="shared" si="11"/>
        <v>675000</v>
      </c>
      <c r="I239" s="1020"/>
      <c r="J239" s="1021"/>
    </row>
    <row r="240" spans="1:10" ht="18" customHeight="1">
      <c r="A240" s="1016">
        <v>9</v>
      </c>
      <c r="B240" s="1017" t="s">
        <v>366</v>
      </c>
      <c r="C240" s="1016">
        <v>1935</v>
      </c>
      <c r="D240" s="1018" t="s">
        <v>492</v>
      </c>
      <c r="E240" s="1002">
        <v>675000</v>
      </c>
      <c r="F240" s="1048"/>
      <c r="G240" s="1045"/>
      <c r="H240" s="1045">
        <f t="shared" si="11"/>
        <v>675000</v>
      </c>
      <c r="I240" s="1020"/>
      <c r="J240" s="1021"/>
    </row>
    <row r="241" spans="1:10" ht="18" customHeight="1">
      <c r="A241" s="1027">
        <v>10</v>
      </c>
      <c r="B241" s="1017" t="s">
        <v>641</v>
      </c>
      <c r="C241" s="1016">
        <v>1934</v>
      </c>
      <c r="D241" s="1018" t="s">
        <v>533</v>
      </c>
      <c r="E241" s="1002">
        <v>675000</v>
      </c>
      <c r="F241" s="1048"/>
      <c r="G241" s="1045"/>
      <c r="H241" s="1045">
        <f t="shared" si="11"/>
        <v>675000</v>
      </c>
      <c r="I241" s="1020"/>
      <c r="J241" s="1021"/>
    </row>
    <row r="242" spans="1:10" ht="18" customHeight="1">
      <c r="A242" s="1016">
        <v>11</v>
      </c>
      <c r="B242" s="1017" t="s">
        <v>642</v>
      </c>
      <c r="C242" s="1016">
        <v>1950</v>
      </c>
      <c r="D242" s="1018" t="s">
        <v>533</v>
      </c>
      <c r="E242" s="1002">
        <v>675000</v>
      </c>
      <c r="F242" s="1048"/>
      <c r="G242" s="1045"/>
      <c r="H242" s="1045">
        <f t="shared" si="11"/>
        <v>675000</v>
      </c>
      <c r="I242" s="1020"/>
      <c r="J242" s="1021"/>
    </row>
    <row r="243" spans="1:10" ht="18" customHeight="1">
      <c r="A243" s="1027">
        <v>12</v>
      </c>
      <c r="B243" s="1017" t="s">
        <v>643</v>
      </c>
      <c r="C243" s="1016">
        <v>1938</v>
      </c>
      <c r="D243" s="1018" t="s">
        <v>542</v>
      </c>
      <c r="E243" s="1002">
        <v>675000</v>
      </c>
      <c r="F243" s="1048"/>
      <c r="G243" s="1045"/>
      <c r="H243" s="1045">
        <f t="shared" si="11"/>
        <v>675000</v>
      </c>
      <c r="I243" s="1020"/>
      <c r="J243" s="1021"/>
    </row>
    <row r="244" spans="1:10" ht="18" customHeight="1">
      <c r="A244" s="1016">
        <v>13</v>
      </c>
      <c r="B244" s="1017" t="s">
        <v>2536</v>
      </c>
      <c r="C244" s="1016">
        <v>1949</v>
      </c>
      <c r="D244" s="1018" t="s">
        <v>558</v>
      </c>
      <c r="E244" s="1002">
        <v>675000</v>
      </c>
      <c r="F244" s="1048"/>
      <c r="G244" s="1045"/>
      <c r="H244" s="1045">
        <f t="shared" si="11"/>
        <v>675000</v>
      </c>
      <c r="I244" s="1020"/>
      <c r="J244" s="1021"/>
    </row>
    <row r="245" spans="1:10" ht="18" customHeight="1">
      <c r="A245" s="1027">
        <v>14</v>
      </c>
      <c r="B245" s="1017" t="s">
        <v>2758</v>
      </c>
      <c r="C245" s="1016">
        <v>1939</v>
      </c>
      <c r="D245" s="1018" t="s">
        <v>569</v>
      </c>
      <c r="E245" s="1002">
        <v>675000</v>
      </c>
      <c r="F245" s="1048"/>
      <c r="G245" s="1046"/>
      <c r="H245" s="1045">
        <f t="shared" si="11"/>
        <v>675000</v>
      </c>
      <c r="I245" s="1020"/>
      <c r="J245" s="1021"/>
    </row>
    <row r="246" spans="1:10" ht="18" customHeight="1">
      <c r="A246" s="1016">
        <v>15</v>
      </c>
      <c r="B246" s="1017" t="s">
        <v>645</v>
      </c>
      <c r="C246" s="1016">
        <v>1941</v>
      </c>
      <c r="D246" s="1018" t="s">
        <v>578</v>
      </c>
      <c r="E246" s="1002">
        <v>675000</v>
      </c>
      <c r="F246" s="1048"/>
      <c r="G246" s="1045"/>
      <c r="H246" s="1045">
        <f>E246+G246</f>
        <v>675000</v>
      </c>
      <c r="I246" s="1020"/>
      <c r="J246" s="1021"/>
    </row>
    <row r="247" spans="1:10" ht="18" customHeight="1">
      <c r="A247" s="1027">
        <v>16</v>
      </c>
      <c r="B247" s="1017" t="s">
        <v>649</v>
      </c>
      <c r="C247" s="1016">
        <v>1955</v>
      </c>
      <c r="D247" s="1018" t="s">
        <v>533</v>
      </c>
      <c r="E247" s="1002">
        <v>675000</v>
      </c>
      <c r="F247" s="1048"/>
      <c r="G247" s="1045"/>
      <c r="H247" s="1045">
        <f>SUM(E247:G247)</f>
        <v>675000</v>
      </c>
      <c r="I247" s="1020"/>
      <c r="J247" s="1021"/>
    </row>
    <row r="248" spans="1:10" ht="18" customHeight="1">
      <c r="A248" s="1016">
        <v>17</v>
      </c>
      <c r="B248" s="1017" t="s">
        <v>627</v>
      </c>
      <c r="C248" s="1016">
        <v>1934</v>
      </c>
      <c r="D248" s="1018" t="s">
        <v>533</v>
      </c>
      <c r="E248" s="1002">
        <v>675000</v>
      </c>
      <c r="F248" s="1017"/>
      <c r="G248" s="1017"/>
      <c r="H248" s="1002">
        <f>E248+G248</f>
        <v>675000</v>
      </c>
      <c r="I248" s="1020"/>
      <c r="J248" s="1021"/>
    </row>
    <row r="249" spans="1:10" ht="18" customHeight="1">
      <c r="A249" s="1027">
        <v>18</v>
      </c>
      <c r="B249" s="1017" t="s">
        <v>727</v>
      </c>
      <c r="C249" s="1016">
        <v>1936</v>
      </c>
      <c r="D249" s="1018" t="s">
        <v>2010</v>
      </c>
      <c r="E249" s="1002">
        <v>675000</v>
      </c>
      <c r="F249" s="1017"/>
      <c r="G249" s="1002"/>
      <c r="H249" s="1002">
        <f>G249+E249</f>
        <v>675000</v>
      </c>
      <c r="I249" s="1020"/>
      <c r="J249" s="1021"/>
    </row>
    <row r="250" spans="1:10" ht="18" customHeight="1">
      <c r="A250" s="1016">
        <v>19</v>
      </c>
      <c r="B250" s="1017" t="s">
        <v>1144</v>
      </c>
      <c r="C250" s="1016">
        <v>1944</v>
      </c>
      <c r="D250" s="1018" t="s">
        <v>541</v>
      </c>
      <c r="E250" s="1002">
        <v>675000</v>
      </c>
      <c r="F250" s="1048"/>
      <c r="G250" s="1045"/>
      <c r="H250" s="1045">
        <f t="shared" si="11"/>
        <v>675000</v>
      </c>
      <c r="I250" s="1020"/>
      <c r="J250" s="1021"/>
    </row>
    <row r="251" spans="1:10" ht="18" customHeight="1">
      <c r="A251" s="1027">
        <v>20</v>
      </c>
      <c r="B251" s="1017" t="s">
        <v>1145</v>
      </c>
      <c r="C251" s="1016">
        <v>1939</v>
      </c>
      <c r="D251" s="1018" t="s">
        <v>541</v>
      </c>
      <c r="E251" s="1002">
        <v>675000</v>
      </c>
      <c r="F251" s="1048"/>
      <c r="G251" s="1045"/>
      <c r="H251" s="1045">
        <f>SUM(E251:G251)</f>
        <v>675000</v>
      </c>
      <c r="I251" s="1020"/>
      <c r="J251" s="1021"/>
    </row>
    <row r="252" spans="1:10" ht="18" customHeight="1">
      <c r="A252" s="1016">
        <v>21</v>
      </c>
      <c r="B252" s="1017" t="s">
        <v>1146</v>
      </c>
      <c r="C252" s="1016">
        <v>1939</v>
      </c>
      <c r="D252" s="1018" t="s">
        <v>558</v>
      </c>
      <c r="E252" s="1002">
        <v>675000</v>
      </c>
      <c r="F252" s="1017"/>
      <c r="G252" s="1045"/>
      <c r="H252" s="1002">
        <f>E252+G252</f>
        <v>675000</v>
      </c>
      <c r="I252" s="1020"/>
      <c r="J252" s="1021" t="s">
        <v>825</v>
      </c>
    </row>
    <row r="253" spans="1:10" ht="18" customHeight="1">
      <c r="A253" s="1027">
        <v>22</v>
      </c>
      <c r="B253" s="1017" t="s">
        <v>295</v>
      </c>
      <c r="C253" s="1016">
        <v>1935</v>
      </c>
      <c r="D253" s="1018" t="s">
        <v>499</v>
      </c>
      <c r="E253" s="1002">
        <v>675000</v>
      </c>
      <c r="F253" s="1017"/>
      <c r="G253" s="1045"/>
      <c r="H253" s="1002">
        <f>G253+E253</f>
        <v>675000</v>
      </c>
      <c r="I253" s="1020"/>
      <c r="J253" s="1021"/>
    </row>
    <row r="254" spans="1:10" ht="18" customHeight="1">
      <c r="A254" s="1071"/>
      <c r="B254" s="1022" t="s">
        <v>2519</v>
      </c>
      <c r="C254" s="1016"/>
      <c r="D254" s="1018"/>
      <c r="E254" s="1023">
        <f>SUM(E232:E253)</f>
        <v>14175000</v>
      </c>
      <c r="F254" s="1016"/>
      <c r="G254" s="1023">
        <f>SUM(G250:G253)</f>
        <v>0</v>
      </c>
      <c r="H254" s="1026">
        <f>E254+G254</f>
        <v>14175000</v>
      </c>
      <c r="I254" s="1020"/>
      <c r="J254" s="1021"/>
    </row>
    <row r="255" spans="1:10" ht="18" customHeight="1">
      <c r="A255" s="1651" t="s">
        <v>947</v>
      </c>
      <c r="B255" s="1652"/>
      <c r="C255" s="1652"/>
      <c r="D255" s="1652"/>
      <c r="E255" s="1652"/>
      <c r="F255" s="1652"/>
      <c r="G255" s="1652"/>
      <c r="H255" s="1652"/>
      <c r="I255" s="1652"/>
      <c r="J255" s="1653"/>
    </row>
    <row r="256" spans="1:10" ht="18" customHeight="1">
      <c r="A256" s="1071">
        <v>1</v>
      </c>
      <c r="B256" s="1017" t="s">
        <v>697</v>
      </c>
      <c r="C256" s="1016">
        <v>1950</v>
      </c>
      <c r="D256" s="1018" t="s">
        <v>503</v>
      </c>
      <c r="E256" s="1002">
        <v>270000</v>
      </c>
      <c r="F256" s="1017"/>
      <c r="G256" s="1002"/>
      <c r="H256" s="1002">
        <f aca="true" t="shared" si="12" ref="H256:H301">E256+G256</f>
        <v>270000</v>
      </c>
      <c r="I256" s="1020"/>
      <c r="J256" s="1021"/>
    </row>
    <row r="257" spans="1:10" ht="18" customHeight="1">
      <c r="A257" s="1071">
        <v>2</v>
      </c>
      <c r="B257" s="1017" t="s">
        <v>698</v>
      </c>
      <c r="C257" s="1016">
        <v>1960</v>
      </c>
      <c r="D257" s="1018" t="s">
        <v>503</v>
      </c>
      <c r="E257" s="1002">
        <v>270000</v>
      </c>
      <c r="F257" s="1017"/>
      <c r="G257" s="1002"/>
      <c r="H257" s="1002">
        <f t="shared" si="12"/>
        <v>270000</v>
      </c>
      <c r="I257" s="1020"/>
      <c r="J257" s="1021"/>
    </row>
    <row r="258" spans="1:10" ht="18" customHeight="1">
      <c r="A258" s="1071">
        <v>3</v>
      </c>
      <c r="B258" s="1017" t="s">
        <v>2764</v>
      </c>
      <c r="C258" s="1016">
        <v>1987</v>
      </c>
      <c r="D258" s="1018" t="s">
        <v>503</v>
      </c>
      <c r="E258" s="1002">
        <v>270000</v>
      </c>
      <c r="F258" s="1017"/>
      <c r="G258" s="1002"/>
      <c r="H258" s="1002">
        <f t="shared" si="12"/>
        <v>270000</v>
      </c>
      <c r="I258" s="1020"/>
      <c r="J258" s="1021"/>
    </row>
    <row r="259" spans="1:10" ht="18" customHeight="1">
      <c r="A259" s="1071">
        <v>4</v>
      </c>
      <c r="B259" s="1017" t="s">
        <v>699</v>
      </c>
      <c r="C259" s="1016">
        <v>1954</v>
      </c>
      <c r="D259" s="1018" t="s">
        <v>490</v>
      </c>
      <c r="E259" s="1002">
        <v>270000</v>
      </c>
      <c r="F259" s="1017"/>
      <c r="G259" s="1002"/>
      <c r="H259" s="1002">
        <f t="shared" si="12"/>
        <v>270000</v>
      </c>
      <c r="I259" s="1020"/>
      <c r="J259" s="1021"/>
    </row>
    <row r="260" spans="1:10" ht="18" customHeight="1">
      <c r="A260" s="1071">
        <v>5</v>
      </c>
      <c r="B260" s="1017" t="s">
        <v>700</v>
      </c>
      <c r="C260" s="1016">
        <v>1949</v>
      </c>
      <c r="D260" s="1018" t="s">
        <v>490</v>
      </c>
      <c r="E260" s="1002">
        <v>270000</v>
      </c>
      <c r="F260" s="1017"/>
      <c r="G260" s="1002"/>
      <c r="H260" s="1002">
        <f t="shared" si="12"/>
        <v>270000</v>
      </c>
      <c r="I260" s="1020"/>
      <c r="J260" s="1021"/>
    </row>
    <row r="261" spans="1:10" ht="18" customHeight="1">
      <c r="A261" s="1071">
        <v>6</v>
      </c>
      <c r="B261" s="1017" t="s">
        <v>2064</v>
      </c>
      <c r="C261" s="1016">
        <v>1985</v>
      </c>
      <c r="D261" s="1018" t="s">
        <v>490</v>
      </c>
      <c r="E261" s="1002">
        <v>270000</v>
      </c>
      <c r="F261" s="1017"/>
      <c r="G261" s="1002"/>
      <c r="H261" s="1002">
        <f t="shared" si="12"/>
        <v>270000</v>
      </c>
      <c r="I261" s="1020"/>
      <c r="J261" s="1021"/>
    </row>
    <row r="262" spans="1:10" ht="18" customHeight="1">
      <c r="A262" s="1071">
        <v>7</v>
      </c>
      <c r="B262" s="1017" t="s">
        <v>701</v>
      </c>
      <c r="C262" s="1016">
        <v>1976</v>
      </c>
      <c r="D262" s="1018" t="s">
        <v>490</v>
      </c>
      <c r="E262" s="1002">
        <v>270000</v>
      </c>
      <c r="F262" s="1017"/>
      <c r="G262" s="1002"/>
      <c r="H262" s="1002">
        <f t="shared" si="12"/>
        <v>270000</v>
      </c>
      <c r="I262" s="1020"/>
      <c r="J262" s="1021"/>
    </row>
    <row r="263" spans="1:10" ht="18" customHeight="1">
      <c r="A263" s="1071">
        <v>8</v>
      </c>
      <c r="B263" s="1017" t="s">
        <v>702</v>
      </c>
      <c r="C263" s="1016">
        <v>1955</v>
      </c>
      <c r="D263" s="1018" t="s">
        <v>512</v>
      </c>
      <c r="E263" s="1002">
        <v>270000</v>
      </c>
      <c r="F263" s="1017"/>
      <c r="G263" s="1002"/>
      <c r="H263" s="1002">
        <f t="shared" si="12"/>
        <v>270000</v>
      </c>
      <c r="I263" s="1020"/>
      <c r="J263" s="1021"/>
    </row>
    <row r="264" spans="1:10" ht="18" customHeight="1">
      <c r="A264" s="1071">
        <v>9</v>
      </c>
      <c r="B264" s="1017" t="s">
        <v>703</v>
      </c>
      <c r="C264" s="1016">
        <v>1970</v>
      </c>
      <c r="D264" s="1018" t="s">
        <v>512</v>
      </c>
      <c r="E264" s="1002">
        <v>270000</v>
      </c>
      <c r="F264" s="1017"/>
      <c r="G264" s="1002"/>
      <c r="H264" s="1002">
        <f t="shared" si="12"/>
        <v>270000</v>
      </c>
      <c r="I264" s="1020"/>
      <c r="J264" s="1021"/>
    </row>
    <row r="265" spans="1:10" ht="18" customHeight="1">
      <c r="A265" s="1071">
        <v>10</v>
      </c>
      <c r="B265" s="1017" t="s">
        <v>704</v>
      </c>
      <c r="C265" s="1016">
        <v>1963</v>
      </c>
      <c r="D265" s="1018" t="s">
        <v>512</v>
      </c>
      <c r="E265" s="1002">
        <v>270000</v>
      </c>
      <c r="F265" s="1017"/>
      <c r="G265" s="1002"/>
      <c r="H265" s="1002">
        <f t="shared" si="12"/>
        <v>270000</v>
      </c>
      <c r="I265" s="1020"/>
      <c r="J265" s="1021"/>
    </row>
    <row r="266" spans="1:10" ht="18" customHeight="1">
      <c r="A266" s="1071">
        <v>11</v>
      </c>
      <c r="B266" s="1017" t="s">
        <v>705</v>
      </c>
      <c r="C266" s="1016">
        <v>1957</v>
      </c>
      <c r="D266" s="1018" t="s">
        <v>512</v>
      </c>
      <c r="E266" s="1002">
        <v>270000</v>
      </c>
      <c r="F266" s="1017"/>
      <c r="G266" s="1002"/>
      <c r="H266" s="1002">
        <f t="shared" si="12"/>
        <v>270000</v>
      </c>
      <c r="I266" s="1020"/>
      <c r="J266" s="1021"/>
    </row>
    <row r="267" spans="1:10" ht="18" customHeight="1">
      <c r="A267" s="1071">
        <v>12</v>
      </c>
      <c r="B267" s="1017" t="s">
        <v>706</v>
      </c>
      <c r="C267" s="1016">
        <v>1957</v>
      </c>
      <c r="D267" s="1018" t="s">
        <v>492</v>
      </c>
      <c r="E267" s="1002">
        <v>270000</v>
      </c>
      <c r="F267" s="1017"/>
      <c r="G267" s="1002"/>
      <c r="H267" s="1002">
        <f t="shared" si="12"/>
        <v>270000</v>
      </c>
      <c r="I267" s="1020"/>
      <c r="J267" s="1021"/>
    </row>
    <row r="268" spans="1:10" ht="18" customHeight="1">
      <c r="A268" s="1071">
        <v>13</v>
      </c>
      <c r="B268" s="1017" t="s">
        <v>707</v>
      </c>
      <c r="C268" s="1016">
        <v>1972</v>
      </c>
      <c r="D268" s="1018" t="s">
        <v>492</v>
      </c>
      <c r="E268" s="1002">
        <v>270000</v>
      </c>
      <c r="F268" s="1017"/>
      <c r="G268" s="1002"/>
      <c r="H268" s="1002">
        <f t="shared" si="12"/>
        <v>270000</v>
      </c>
      <c r="I268" s="1020"/>
      <c r="J268" s="1021"/>
    </row>
    <row r="269" spans="1:10" ht="18" customHeight="1">
      <c r="A269" s="1071">
        <v>14</v>
      </c>
      <c r="B269" s="1017" t="s">
        <v>708</v>
      </c>
      <c r="C269" s="1016">
        <v>1971</v>
      </c>
      <c r="D269" s="1018" t="s">
        <v>492</v>
      </c>
      <c r="E269" s="1002">
        <v>270000</v>
      </c>
      <c r="F269" s="1017"/>
      <c r="G269" s="1002"/>
      <c r="H269" s="1002">
        <f t="shared" si="12"/>
        <v>270000</v>
      </c>
      <c r="I269" s="1020"/>
      <c r="J269" s="1021"/>
    </row>
    <row r="270" spans="1:10" ht="18" customHeight="1">
      <c r="A270" s="1071">
        <v>15</v>
      </c>
      <c r="B270" s="1017" t="s">
        <v>709</v>
      </c>
      <c r="C270" s="1016">
        <v>1971</v>
      </c>
      <c r="D270" s="1018" t="s">
        <v>492</v>
      </c>
      <c r="E270" s="1002">
        <v>270000</v>
      </c>
      <c r="F270" s="1017"/>
      <c r="G270" s="1002"/>
      <c r="H270" s="1002">
        <f t="shared" si="12"/>
        <v>270000</v>
      </c>
      <c r="I270" s="1020"/>
      <c r="J270" s="1021"/>
    </row>
    <row r="271" spans="1:11" ht="18" customHeight="1">
      <c r="A271" s="1071">
        <v>16</v>
      </c>
      <c r="B271" s="687" t="s">
        <v>710</v>
      </c>
      <c r="C271" s="688">
        <v>1979</v>
      </c>
      <c r="D271" s="689" t="s">
        <v>492</v>
      </c>
      <c r="E271" s="690">
        <v>0</v>
      </c>
      <c r="F271" s="687"/>
      <c r="G271" s="690"/>
      <c r="H271" s="690">
        <f t="shared" si="12"/>
        <v>0</v>
      </c>
      <c r="I271" s="1020"/>
      <c r="J271" s="1021" t="s">
        <v>1736</v>
      </c>
      <c r="K271" s="992" t="s">
        <v>1771</v>
      </c>
    </row>
    <row r="272" spans="1:10" ht="18" customHeight="1">
      <c r="A272" s="1071">
        <v>17</v>
      </c>
      <c r="B272" s="1017" t="s">
        <v>711</v>
      </c>
      <c r="C272" s="1016">
        <v>1986</v>
      </c>
      <c r="D272" s="1018" t="s">
        <v>492</v>
      </c>
      <c r="E272" s="1002">
        <v>270000</v>
      </c>
      <c r="F272" s="1017"/>
      <c r="G272" s="1002"/>
      <c r="H272" s="1002">
        <f t="shared" si="12"/>
        <v>270000</v>
      </c>
      <c r="I272" s="1020"/>
      <c r="J272" s="1021"/>
    </row>
    <row r="273" spans="1:10" ht="18" customHeight="1">
      <c r="A273" s="1071">
        <v>18</v>
      </c>
      <c r="B273" s="1017" t="s">
        <v>2039</v>
      </c>
      <c r="C273" s="1016">
        <v>1968</v>
      </c>
      <c r="D273" s="1018" t="s">
        <v>492</v>
      </c>
      <c r="E273" s="1002">
        <v>270000</v>
      </c>
      <c r="F273" s="1017"/>
      <c r="G273" s="1002"/>
      <c r="H273" s="1002">
        <f t="shared" si="12"/>
        <v>270000</v>
      </c>
      <c r="I273" s="1020"/>
      <c r="J273" s="1021"/>
    </row>
    <row r="274" spans="1:10" ht="18" customHeight="1">
      <c r="A274" s="1071">
        <v>19</v>
      </c>
      <c r="B274" s="1017" t="s">
        <v>712</v>
      </c>
      <c r="C274" s="1016">
        <v>1972</v>
      </c>
      <c r="D274" s="1018" t="s">
        <v>492</v>
      </c>
      <c r="E274" s="1002">
        <v>270000</v>
      </c>
      <c r="F274" s="1017"/>
      <c r="G274" s="1002"/>
      <c r="H274" s="1002">
        <f t="shared" si="12"/>
        <v>270000</v>
      </c>
      <c r="I274" s="1020"/>
      <c r="J274" s="1021"/>
    </row>
    <row r="275" spans="1:10" ht="18" customHeight="1">
      <c r="A275" s="1071">
        <v>20</v>
      </c>
      <c r="B275" s="1017" t="s">
        <v>713</v>
      </c>
      <c r="C275" s="1016">
        <v>1975</v>
      </c>
      <c r="D275" s="1018" t="s">
        <v>492</v>
      </c>
      <c r="E275" s="1002">
        <v>270000</v>
      </c>
      <c r="F275" s="1017"/>
      <c r="G275" s="1002"/>
      <c r="H275" s="1002">
        <f t="shared" si="12"/>
        <v>270000</v>
      </c>
      <c r="I275" s="1020"/>
      <c r="J275" s="1021"/>
    </row>
    <row r="276" spans="1:10" ht="18" customHeight="1">
      <c r="A276" s="1071">
        <v>21</v>
      </c>
      <c r="B276" s="1017" t="s">
        <v>714</v>
      </c>
      <c r="C276" s="1016">
        <v>1962</v>
      </c>
      <c r="D276" s="1018" t="s">
        <v>492</v>
      </c>
      <c r="E276" s="1002">
        <v>270000</v>
      </c>
      <c r="F276" s="1017"/>
      <c r="G276" s="1002"/>
      <c r="H276" s="1002">
        <f t="shared" si="12"/>
        <v>270000</v>
      </c>
      <c r="I276" s="1020"/>
      <c r="J276" s="1021"/>
    </row>
    <row r="277" spans="1:10" ht="18" customHeight="1">
      <c r="A277" s="1071">
        <v>22</v>
      </c>
      <c r="B277" s="1017" t="s">
        <v>2066</v>
      </c>
      <c r="C277" s="1016">
        <v>1980</v>
      </c>
      <c r="D277" s="1018" t="s">
        <v>492</v>
      </c>
      <c r="E277" s="1002">
        <v>270000</v>
      </c>
      <c r="F277" s="1017"/>
      <c r="G277" s="1036"/>
      <c r="H277" s="1002">
        <f t="shared" si="12"/>
        <v>270000</v>
      </c>
      <c r="I277" s="1020"/>
      <c r="J277" s="1021"/>
    </row>
    <row r="278" spans="1:10" ht="18" customHeight="1">
      <c r="A278" s="1071">
        <v>23</v>
      </c>
      <c r="B278" s="1017" t="s">
        <v>2068</v>
      </c>
      <c r="C278" s="1016">
        <v>1976</v>
      </c>
      <c r="D278" s="1018" t="s">
        <v>492</v>
      </c>
      <c r="E278" s="1002">
        <v>270000</v>
      </c>
      <c r="F278" s="1017"/>
      <c r="G278" s="1036"/>
      <c r="H278" s="1002">
        <f t="shared" si="12"/>
        <v>270000</v>
      </c>
      <c r="I278" s="1020"/>
      <c r="J278" s="1021"/>
    </row>
    <row r="279" spans="1:10" ht="18" customHeight="1">
      <c r="A279" s="1071">
        <v>24</v>
      </c>
      <c r="B279" s="1017" t="s">
        <v>2765</v>
      </c>
      <c r="C279" s="1016">
        <v>1974</v>
      </c>
      <c r="D279" s="1018" t="s">
        <v>492</v>
      </c>
      <c r="E279" s="1002">
        <v>270000</v>
      </c>
      <c r="F279" s="1017"/>
      <c r="G279" s="1002"/>
      <c r="H279" s="1002">
        <f t="shared" si="12"/>
        <v>270000</v>
      </c>
      <c r="I279" s="1020"/>
      <c r="J279" s="1021"/>
    </row>
    <row r="280" spans="1:10" ht="18" customHeight="1">
      <c r="A280" s="1071">
        <v>25</v>
      </c>
      <c r="B280" s="1017" t="s">
        <v>681</v>
      </c>
      <c r="C280" s="1016">
        <v>1971</v>
      </c>
      <c r="D280" s="1018" t="s">
        <v>533</v>
      </c>
      <c r="E280" s="1002">
        <v>270000</v>
      </c>
      <c r="F280" s="1017"/>
      <c r="G280" s="1002"/>
      <c r="H280" s="1002">
        <f t="shared" si="12"/>
        <v>270000</v>
      </c>
      <c r="I280" s="1020"/>
      <c r="J280" s="1021"/>
    </row>
    <row r="281" spans="1:10" ht="18" customHeight="1">
      <c r="A281" s="1071">
        <v>26</v>
      </c>
      <c r="B281" s="1017" t="s">
        <v>715</v>
      </c>
      <c r="C281" s="1016">
        <v>1941</v>
      </c>
      <c r="D281" s="1018" t="s">
        <v>533</v>
      </c>
      <c r="E281" s="1002">
        <v>270000</v>
      </c>
      <c r="F281" s="1017"/>
      <c r="G281" s="1002"/>
      <c r="H281" s="1002">
        <f t="shared" si="12"/>
        <v>270000</v>
      </c>
      <c r="I281" s="1020"/>
      <c r="J281" s="1021"/>
    </row>
    <row r="282" spans="1:10" ht="18" customHeight="1">
      <c r="A282" s="1071">
        <v>27</v>
      </c>
      <c r="B282" s="1017" t="s">
        <v>716</v>
      </c>
      <c r="C282" s="1016">
        <v>1953</v>
      </c>
      <c r="D282" s="1018" t="s">
        <v>533</v>
      </c>
      <c r="E282" s="1002">
        <v>270000</v>
      </c>
      <c r="F282" s="1017"/>
      <c r="G282" s="1002"/>
      <c r="H282" s="1002">
        <f t="shared" si="12"/>
        <v>270000</v>
      </c>
      <c r="I282" s="1020"/>
      <c r="J282" s="1021"/>
    </row>
    <row r="283" spans="1:10" ht="18" customHeight="1">
      <c r="A283" s="1071">
        <v>28</v>
      </c>
      <c r="B283" s="1017" t="s">
        <v>717</v>
      </c>
      <c r="C283" s="1016">
        <v>1962</v>
      </c>
      <c r="D283" s="1018" t="s">
        <v>533</v>
      </c>
      <c r="E283" s="1002">
        <v>270000</v>
      </c>
      <c r="F283" s="1017"/>
      <c r="G283" s="1002"/>
      <c r="H283" s="1002">
        <f t="shared" si="12"/>
        <v>270000</v>
      </c>
      <c r="I283" s="1020"/>
      <c r="J283" s="1021"/>
    </row>
    <row r="284" spans="1:10" ht="18" customHeight="1">
      <c r="A284" s="1071">
        <v>29</v>
      </c>
      <c r="B284" s="1055" t="s">
        <v>2640</v>
      </c>
      <c r="C284" s="1056">
        <v>1950</v>
      </c>
      <c r="D284" s="1057" t="s">
        <v>533</v>
      </c>
      <c r="E284" s="1002">
        <v>270000</v>
      </c>
      <c r="F284" s="1017"/>
      <c r="G284" s="1002"/>
      <c r="H284" s="1002">
        <f t="shared" si="12"/>
        <v>270000</v>
      </c>
      <c r="I284" s="1020"/>
      <c r="J284" s="1074"/>
    </row>
    <row r="285" spans="1:10" ht="18" customHeight="1">
      <c r="A285" s="1071">
        <v>30</v>
      </c>
      <c r="B285" s="1017" t="s">
        <v>718</v>
      </c>
      <c r="C285" s="1016">
        <v>1977</v>
      </c>
      <c r="D285" s="1018" t="s">
        <v>533</v>
      </c>
      <c r="E285" s="1002">
        <v>270000</v>
      </c>
      <c r="F285" s="1017"/>
      <c r="G285" s="1002"/>
      <c r="H285" s="1002">
        <f t="shared" si="12"/>
        <v>270000</v>
      </c>
      <c r="I285" s="1020"/>
      <c r="J285" s="1021"/>
    </row>
    <row r="286" spans="1:10" ht="18" customHeight="1">
      <c r="A286" s="1071">
        <v>31</v>
      </c>
      <c r="B286" s="1017" t="s">
        <v>719</v>
      </c>
      <c r="C286" s="1016">
        <v>1935</v>
      </c>
      <c r="D286" s="1018" t="s">
        <v>542</v>
      </c>
      <c r="E286" s="1002">
        <v>270000</v>
      </c>
      <c r="F286" s="1017"/>
      <c r="G286" s="1002"/>
      <c r="H286" s="1002">
        <f t="shared" si="12"/>
        <v>270000</v>
      </c>
      <c r="I286" s="1020"/>
      <c r="J286" s="1021"/>
    </row>
    <row r="287" spans="1:10" ht="18" customHeight="1">
      <c r="A287" s="1071">
        <v>32</v>
      </c>
      <c r="B287" s="1017" t="s">
        <v>1643</v>
      </c>
      <c r="C287" s="1016">
        <v>1966</v>
      </c>
      <c r="D287" s="1018" t="s">
        <v>542</v>
      </c>
      <c r="E287" s="1002">
        <v>270000</v>
      </c>
      <c r="F287" s="1017"/>
      <c r="G287" s="1002"/>
      <c r="H287" s="1002">
        <f t="shared" si="12"/>
        <v>270000</v>
      </c>
      <c r="I287" s="1020"/>
      <c r="J287" s="1021"/>
    </row>
    <row r="288" spans="1:10" ht="18" customHeight="1">
      <c r="A288" s="1071">
        <v>33</v>
      </c>
      <c r="B288" s="1017" t="s">
        <v>720</v>
      </c>
      <c r="C288" s="1016">
        <v>1977</v>
      </c>
      <c r="D288" s="1018" t="s">
        <v>496</v>
      </c>
      <c r="E288" s="1002">
        <v>270000</v>
      </c>
      <c r="F288" s="1017"/>
      <c r="G288" s="1002"/>
      <c r="H288" s="1002">
        <f t="shared" si="12"/>
        <v>270000</v>
      </c>
      <c r="I288" s="1020"/>
      <c r="J288" s="1021"/>
    </row>
    <row r="289" spans="1:10" ht="18" customHeight="1">
      <c r="A289" s="1071">
        <v>34</v>
      </c>
      <c r="B289" s="1017" t="s">
        <v>722</v>
      </c>
      <c r="C289" s="1016">
        <v>1961</v>
      </c>
      <c r="D289" s="1018" t="s">
        <v>498</v>
      </c>
      <c r="E289" s="1002">
        <v>270000</v>
      </c>
      <c r="F289" s="1017"/>
      <c r="G289" s="1002"/>
      <c r="H289" s="1002">
        <f t="shared" si="12"/>
        <v>270000</v>
      </c>
      <c r="I289" s="1020"/>
      <c r="J289" s="1021"/>
    </row>
    <row r="290" spans="1:10" ht="18" customHeight="1">
      <c r="A290" s="1071">
        <v>35</v>
      </c>
      <c r="B290" s="1017" t="s">
        <v>723</v>
      </c>
      <c r="C290" s="1016">
        <v>1978</v>
      </c>
      <c r="D290" s="1018" t="s">
        <v>558</v>
      </c>
      <c r="E290" s="1002">
        <v>270000</v>
      </c>
      <c r="F290" s="1017"/>
      <c r="G290" s="1002"/>
      <c r="H290" s="1002">
        <f t="shared" si="12"/>
        <v>270000</v>
      </c>
      <c r="I290" s="1020"/>
      <c r="J290" s="1021"/>
    </row>
    <row r="291" spans="1:10" ht="18" customHeight="1">
      <c r="A291" s="1071">
        <v>36</v>
      </c>
      <c r="B291" s="1017" t="s">
        <v>2065</v>
      </c>
      <c r="C291" s="1016">
        <v>1963</v>
      </c>
      <c r="D291" s="1018" t="s">
        <v>558</v>
      </c>
      <c r="E291" s="1002">
        <v>270000</v>
      </c>
      <c r="F291" s="1017"/>
      <c r="G291" s="1002"/>
      <c r="H291" s="1002">
        <f t="shared" si="12"/>
        <v>270000</v>
      </c>
      <c r="I291" s="1020"/>
      <c r="J291" s="1021"/>
    </row>
    <row r="292" spans="1:10" ht="18" customHeight="1">
      <c r="A292" s="1071">
        <v>37</v>
      </c>
      <c r="B292" s="1017" t="s">
        <v>724</v>
      </c>
      <c r="C292" s="1016">
        <v>1958</v>
      </c>
      <c r="D292" s="1018" t="s">
        <v>417</v>
      </c>
      <c r="E292" s="1002">
        <v>270000</v>
      </c>
      <c r="F292" s="1017"/>
      <c r="G292" s="1002"/>
      <c r="H292" s="1002">
        <f t="shared" si="12"/>
        <v>270000</v>
      </c>
      <c r="I292" s="1020"/>
      <c r="J292" s="1021"/>
    </row>
    <row r="293" spans="1:10" ht="18" customHeight="1">
      <c r="A293" s="1071">
        <v>38</v>
      </c>
      <c r="B293" s="1017" t="s">
        <v>725</v>
      </c>
      <c r="C293" s="1016">
        <v>1966</v>
      </c>
      <c r="D293" s="1018" t="s">
        <v>417</v>
      </c>
      <c r="E293" s="1002">
        <v>270000</v>
      </c>
      <c r="F293" s="1017"/>
      <c r="G293" s="1002"/>
      <c r="H293" s="1002">
        <f t="shared" si="12"/>
        <v>270000</v>
      </c>
      <c r="I293" s="1020"/>
      <c r="J293" s="1021"/>
    </row>
    <row r="294" spans="1:10" ht="18" customHeight="1">
      <c r="A294" s="1071">
        <v>39</v>
      </c>
      <c r="B294" s="1017" t="s">
        <v>726</v>
      </c>
      <c r="C294" s="1016">
        <v>1981</v>
      </c>
      <c r="D294" s="1018" t="s">
        <v>693</v>
      </c>
      <c r="E294" s="1002">
        <v>270000</v>
      </c>
      <c r="F294" s="1017"/>
      <c r="G294" s="1002"/>
      <c r="H294" s="1002">
        <f t="shared" si="12"/>
        <v>270000</v>
      </c>
      <c r="I294" s="1020"/>
      <c r="J294" s="1021"/>
    </row>
    <row r="295" spans="1:10" ht="18" customHeight="1">
      <c r="A295" s="1071">
        <v>40</v>
      </c>
      <c r="B295" s="1017" t="s">
        <v>2766</v>
      </c>
      <c r="C295" s="1016">
        <v>1978</v>
      </c>
      <c r="D295" s="1018" t="s">
        <v>416</v>
      </c>
      <c r="E295" s="1002">
        <v>270000</v>
      </c>
      <c r="F295" s="1017"/>
      <c r="G295" s="1002"/>
      <c r="H295" s="1002">
        <f t="shared" si="12"/>
        <v>270000</v>
      </c>
      <c r="I295" s="1020"/>
      <c r="J295" s="1021"/>
    </row>
    <row r="296" spans="1:10" ht="18" customHeight="1">
      <c r="A296" s="1071">
        <v>41</v>
      </c>
      <c r="B296" s="1017" t="s">
        <v>728</v>
      </c>
      <c r="C296" s="1016">
        <v>1965</v>
      </c>
      <c r="D296" s="1018" t="s">
        <v>499</v>
      </c>
      <c r="E296" s="1002">
        <v>270000</v>
      </c>
      <c r="F296" s="1017"/>
      <c r="G296" s="1002"/>
      <c r="H296" s="1002">
        <f t="shared" si="12"/>
        <v>270000</v>
      </c>
      <c r="I296" s="1020"/>
      <c r="J296" s="1021"/>
    </row>
    <row r="297" spans="1:10" ht="18" customHeight="1">
      <c r="A297" s="1071">
        <v>42</v>
      </c>
      <c r="B297" s="1017" t="s">
        <v>696</v>
      </c>
      <c r="C297" s="1016">
        <v>1966</v>
      </c>
      <c r="D297" s="1018" t="s">
        <v>578</v>
      </c>
      <c r="E297" s="1002">
        <v>270000</v>
      </c>
      <c r="F297" s="1017"/>
      <c r="G297" s="1002"/>
      <c r="H297" s="1002">
        <f t="shared" si="12"/>
        <v>270000</v>
      </c>
      <c r="I297" s="1020"/>
      <c r="J297" s="1021"/>
    </row>
    <row r="298" spans="1:10" ht="18" customHeight="1">
      <c r="A298" s="1071">
        <v>43</v>
      </c>
      <c r="B298" s="1017" t="s">
        <v>1565</v>
      </c>
      <c r="C298" s="1016">
        <v>1964</v>
      </c>
      <c r="D298" s="1018" t="s">
        <v>578</v>
      </c>
      <c r="E298" s="1002">
        <v>270000</v>
      </c>
      <c r="F298" s="1017"/>
      <c r="G298" s="1002"/>
      <c r="H298" s="1002">
        <f t="shared" si="12"/>
        <v>270000</v>
      </c>
      <c r="I298" s="1020"/>
      <c r="J298" s="1021"/>
    </row>
    <row r="299" spans="1:10" ht="18" customHeight="1">
      <c r="A299" s="1071">
        <v>44</v>
      </c>
      <c r="B299" s="1017" t="s">
        <v>2048</v>
      </c>
      <c r="C299" s="1016">
        <v>1980</v>
      </c>
      <c r="D299" s="1018" t="s">
        <v>578</v>
      </c>
      <c r="E299" s="1002">
        <v>270000</v>
      </c>
      <c r="F299" s="1017"/>
      <c r="G299" s="1036"/>
      <c r="H299" s="1002">
        <f t="shared" si="12"/>
        <v>270000</v>
      </c>
      <c r="I299" s="1020"/>
      <c r="J299" s="1021"/>
    </row>
    <row r="300" spans="1:10" ht="18" customHeight="1">
      <c r="A300" s="1071">
        <v>45</v>
      </c>
      <c r="B300" s="1017" t="s">
        <v>729</v>
      </c>
      <c r="C300" s="1016">
        <v>1940</v>
      </c>
      <c r="D300" s="1018" t="s">
        <v>578</v>
      </c>
      <c r="E300" s="1002">
        <v>270000</v>
      </c>
      <c r="F300" s="1017"/>
      <c r="G300" s="1002"/>
      <c r="H300" s="1002">
        <f t="shared" si="12"/>
        <v>270000</v>
      </c>
      <c r="I300" s="1020"/>
      <c r="J300" s="1021"/>
    </row>
    <row r="301" spans="1:10" ht="18" customHeight="1">
      <c r="A301" s="1071">
        <v>46</v>
      </c>
      <c r="B301" s="1017" t="s">
        <v>2012</v>
      </c>
      <c r="C301" s="1017">
        <v>1957</v>
      </c>
      <c r="D301" s="1017" t="s">
        <v>510</v>
      </c>
      <c r="E301" s="1002">
        <v>270000</v>
      </c>
      <c r="F301" s="1017"/>
      <c r="G301" s="1017"/>
      <c r="H301" s="1002">
        <f t="shared" si="12"/>
        <v>270000</v>
      </c>
      <c r="I301" s="1020"/>
      <c r="J301" s="1021"/>
    </row>
    <row r="302" spans="1:10" ht="18" customHeight="1">
      <c r="A302" s="1071">
        <v>47</v>
      </c>
      <c r="B302" s="1017" t="s">
        <v>2447</v>
      </c>
      <c r="C302" s="1016">
        <v>1977</v>
      </c>
      <c r="D302" s="1018" t="s">
        <v>510</v>
      </c>
      <c r="E302" s="1002">
        <v>270000</v>
      </c>
      <c r="F302" s="1016"/>
      <c r="G302" s="1002"/>
      <c r="H302" s="1002">
        <f>SUM(E302:G302)</f>
        <v>270000</v>
      </c>
      <c r="I302" s="1020"/>
      <c r="J302" s="1021"/>
    </row>
    <row r="303" spans="1:10" ht="18" customHeight="1">
      <c r="A303" s="1071">
        <v>48</v>
      </c>
      <c r="B303" s="1017" t="s">
        <v>1644</v>
      </c>
      <c r="C303" s="1016">
        <v>1971</v>
      </c>
      <c r="D303" s="1018" t="s">
        <v>684</v>
      </c>
      <c r="E303" s="1002">
        <v>270000</v>
      </c>
      <c r="F303" s="1017"/>
      <c r="G303" s="1002"/>
      <c r="H303" s="1002">
        <f aca="true" t="shared" si="13" ref="H303:H309">E303+G303</f>
        <v>270000</v>
      </c>
      <c r="I303" s="1020"/>
      <c r="J303" s="1021"/>
    </row>
    <row r="304" spans="1:10" ht="18" customHeight="1">
      <c r="A304" s="1071">
        <v>49</v>
      </c>
      <c r="B304" s="1017" t="s">
        <v>1645</v>
      </c>
      <c r="C304" s="1016">
        <v>1950</v>
      </c>
      <c r="D304" s="1018" t="s">
        <v>535</v>
      </c>
      <c r="E304" s="1002">
        <v>270000</v>
      </c>
      <c r="F304" s="1017"/>
      <c r="G304" s="1002"/>
      <c r="H304" s="1002">
        <f t="shared" si="13"/>
        <v>270000</v>
      </c>
      <c r="I304" s="1020"/>
      <c r="J304" s="1021"/>
    </row>
    <row r="305" spans="1:10" ht="18" customHeight="1">
      <c r="A305" s="1071">
        <v>50</v>
      </c>
      <c r="B305" s="1017" t="s">
        <v>1646</v>
      </c>
      <c r="C305" s="1016">
        <v>1938</v>
      </c>
      <c r="D305" s="1018" t="s">
        <v>737</v>
      </c>
      <c r="E305" s="1002">
        <v>270000</v>
      </c>
      <c r="F305" s="1017"/>
      <c r="G305" s="1002"/>
      <c r="H305" s="1002">
        <f t="shared" si="13"/>
        <v>270000</v>
      </c>
      <c r="I305" s="1020"/>
      <c r="J305" s="1021"/>
    </row>
    <row r="306" spans="1:10" ht="18" customHeight="1">
      <c r="A306" s="1071">
        <v>51</v>
      </c>
      <c r="B306" s="1017" t="s">
        <v>655</v>
      </c>
      <c r="C306" s="1016">
        <v>1977</v>
      </c>
      <c r="D306" s="1018" t="s">
        <v>558</v>
      </c>
      <c r="E306" s="1002">
        <v>270000</v>
      </c>
      <c r="F306" s="1017"/>
      <c r="G306" s="1002"/>
      <c r="H306" s="1002">
        <f t="shared" si="13"/>
        <v>270000</v>
      </c>
      <c r="I306" s="1020"/>
      <c r="J306" s="1021"/>
    </row>
    <row r="307" spans="1:10" ht="18" customHeight="1">
      <c r="A307" s="1071">
        <v>52</v>
      </c>
      <c r="B307" s="1017" t="s">
        <v>656</v>
      </c>
      <c r="C307" s="1016">
        <v>1956</v>
      </c>
      <c r="D307" s="1018" t="s">
        <v>558</v>
      </c>
      <c r="E307" s="1002">
        <v>270000</v>
      </c>
      <c r="F307" s="1017"/>
      <c r="G307" s="1002"/>
      <c r="H307" s="1002">
        <f t="shared" si="13"/>
        <v>270000</v>
      </c>
      <c r="I307" s="1075"/>
      <c r="J307" s="1021"/>
    </row>
    <row r="308" spans="1:10" ht="18" customHeight="1">
      <c r="A308" s="1071">
        <v>53</v>
      </c>
      <c r="B308" s="1017" t="s">
        <v>653</v>
      </c>
      <c r="C308" s="1016">
        <v>1971</v>
      </c>
      <c r="D308" s="1067" t="s">
        <v>567</v>
      </c>
      <c r="E308" s="1002">
        <v>270000</v>
      </c>
      <c r="F308" s="1017"/>
      <c r="G308" s="1002"/>
      <c r="H308" s="1002">
        <f t="shared" si="13"/>
        <v>270000</v>
      </c>
      <c r="I308" s="1075"/>
      <c r="J308" s="1021"/>
    </row>
    <row r="309" spans="1:10" ht="18" customHeight="1">
      <c r="A309" s="1071">
        <v>54</v>
      </c>
      <c r="B309" s="1017" t="s">
        <v>1647</v>
      </c>
      <c r="C309" s="1016">
        <v>1947</v>
      </c>
      <c r="D309" s="1067" t="s">
        <v>1639</v>
      </c>
      <c r="E309" s="1002">
        <v>270000</v>
      </c>
      <c r="F309" s="1017"/>
      <c r="G309" s="1002"/>
      <c r="H309" s="1002">
        <f t="shared" si="13"/>
        <v>270000</v>
      </c>
      <c r="I309" s="1075"/>
      <c r="J309" s="1021"/>
    </row>
    <row r="310" spans="1:10" ht="18" customHeight="1">
      <c r="A310" s="1071">
        <v>55</v>
      </c>
      <c r="B310" s="1017" t="s">
        <v>727</v>
      </c>
      <c r="C310" s="1016">
        <v>1936</v>
      </c>
      <c r="D310" s="1018" t="s">
        <v>2010</v>
      </c>
      <c r="E310" s="1002">
        <v>270000</v>
      </c>
      <c r="F310" s="1017"/>
      <c r="G310" s="1002"/>
      <c r="H310" s="1002">
        <f aca="true" t="shared" si="14" ref="H310:H316">G310+E310</f>
        <v>270000</v>
      </c>
      <c r="I310" s="1075"/>
      <c r="J310" s="1021"/>
    </row>
    <row r="311" spans="1:10" ht="18" customHeight="1">
      <c r="A311" s="1071">
        <v>56</v>
      </c>
      <c r="B311" s="1072" t="s">
        <v>236</v>
      </c>
      <c r="C311" s="1073">
        <v>2002</v>
      </c>
      <c r="D311" s="1018" t="s">
        <v>512</v>
      </c>
      <c r="E311" s="1002">
        <v>270000</v>
      </c>
      <c r="F311" s="1017"/>
      <c r="G311" s="1002"/>
      <c r="H311" s="1002">
        <f t="shared" si="14"/>
        <v>270000</v>
      </c>
      <c r="I311" s="1075"/>
      <c r="J311" s="1021" t="s">
        <v>1101</v>
      </c>
    </row>
    <row r="312" spans="1:10" ht="18" customHeight="1">
      <c r="A312" s="1071">
        <v>57</v>
      </c>
      <c r="B312" s="1017" t="s">
        <v>1144</v>
      </c>
      <c r="C312" s="1016">
        <v>1944</v>
      </c>
      <c r="D312" s="1018" t="s">
        <v>541</v>
      </c>
      <c r="E312" s="1002">
        <v>270000</v>
      </c>
      <c r="F312" s="1017"/>
      <c r="G312" s="1002"/>
      <c r="H312" s="1002">
        <f t="shared" si="14"/>
        <v>270000</v>
      </c>
      <c r="I312" s="1075"/>
      <c r="J312" s="1021"/>
    </row>
    <row r="313" spans="1:12" ht="18" customHeight="1">
      <c r="A313" s="1071">
        <v>58</v>
      </c>
      <c r="B313" s="1017" t="s">
        <v>1145</v>
      </c>
      <c r="C313" s="1016">
        <v>1939</v>
      </c>
      <c r="D313" s="1018" t="s">
        <v>541</v>
      </c>
      <c r="E313" s="1002">
        <v>270000</v>
      </c>
      <c r="F313" s="1017"/>
      <c r="G313" s="1002"/>
      <c r="H313" s="1002">
        <f t="shared" si="14"/>
        <v>270000</v>
      </c>
      <c r="I313" s="1075"/>
      <c r="J313" s="1021"/>
      <c r="L313" s="992" t="s">
        <v>1101</v>
      </c>
    </row>
    <row r="314" spans="1:10" ht="18" customHeight="1">
      <c r="A314" s="1071">
        <v>59</v>
      </c>
      <c r="B314" s="1017" t="s">
        <v>1146</v>
      </c>
      <c r="C314" s="1016">
        <v>1939</v>
      </c>
      <c r="D314" s="1018" t="s">
        <v>558</v>
      </c>
      <c r="E314" s="1002">
        <v>270000</v>
      </c>
      <c r="F314" s="1017"/>
      <c r="G314" s="1002"/>
      <c r="H314" s="1002">
        <f t="shared" si="14"/>
        <v>270000</v>
      </c>
      <c r="I314" s="1075"/>
      <c r="J314" s="1021"/>
    </row>
    <row r="315" spans="1:10" ht="18" customHeight="1">
      <c r="A315" s="1071">
        <v>60</v>
      </c>
      <c r="B315" s="1017" t="s">
        <v>295</v>
      </c>
      <c r="C315" s="1016">
        <v>1935</v>
      </c>
      <c r="D315" s="1018" t="s">
        <v>499</v>
      </c>
      <c r="E315" s="1002">
        <v>270000</v>
      </c>
      <c r="F315" s="1017"/>
      <c r="G315" s="1002"/>
      <c r="H315" s="1002">
        <f t="shared" si="14"/>
        <v>270000</v>
      </c>
      <c r="I315" s="1075"/>
      <c r="J315" s="1021"/>
    </row>
    <row r="316" spans="1:10" ht="18" customHeight="1">
      <c r="A316" s="1071"/>
      <c r="B316" s="1022" t="s">
        <v>2519</v>
      </c>
      <c r="C316" s="1016"/>
      <c r="D316" s="1018"/>
      <c r="E316" s="1023">
        <f>SUM(E256:E315)</f>
        <v>15930000</v>
      </c>
      <c r="F316" s="1023">
        <f>SUM(F303:F313)</f>
        <v>0</v>
      </c>
      <c r="G316" s="1023">
        <f>SUM(G312:G315)</f>
        <v>0</v>
      </c>
      <c r="H316" s="1023">
        <f t="shared" si="14"/>
        <v>15930000</v>
      </c>
      <c r="I316" s="1076"/>
      <c r="J316" s="1021"/>
    </row>
    <row r="317" spans="1:10" ht="18" customHeight="1">
      <c r="A317" s="1077">
        <v>23</v>
      </c>
      <c r="B317" s="1654" t="s">
        <v>409</v>
      </c>
      <c r="C317" s="1655"/>
      <c r="D317" s="1655"/>
      <c r="E317" s="1655"/>
      <c r="F317" s="1655"/>
      <c r="G317" s="1655"/>
      <c r="H317" s="1655"/>
      <c r="I317" s="1655"/>
      <c r="J317" s="1656"/>
    </row>
    <row r="318" spans="1:10" ht="18" customHeight="1">
      <c r="A318" s="1080">
        <v>1</v>
      </c>
      <c r="B318" s="1586" t="s">
        <v>1776</v>
      </c>
      <c r="C318" s="1587"/>
      <c r="D318" s="1588"/>
      <c r="E318" s="1002" t="s">
        <v>1777</v>
      </c>
      <c r="F318" s="1078"/>
      <c r="G318" s="1078"/>
      <c r="H318" s="1002">
        <v>5400000</v>
      </c>
      <c r="I318" s="1078"/>
      <c r="J318" s="1079"/>
    </row>
    <row r="319" spans="1:10" ht="18" customHeight="1">
      <c r="A319" s="1081"/>
      <c r="B319" s="1022" t="s">
        <v>2519</v>
      </c>
      <c r="C319" s="1081"/>
      <c r="D319" s="1081"/>
      <c r="E319" s="1082">
        <f>SUM(E318:E318)</f>
        <v>0</v>
      </c>
      <c r="F319" s="1082"/>
      <c r="G319" s="1082"/>
      <c r="H319" s="1023">
        <f>SUM(H318:H318)</f>
        <v>5400000</v>
      </c>
      <c r="I319" s="1081"/>
      <c r="J319" s="1083"/>
    </row>
    <row r="320" spans="1:10" ht="18" customHeight="1">
      <c r="A320" s="1023"/>
      <c r="B320" s="1084" t="s">
        <v>2580</v>
      </c>
      <c r="C320" s="1023"/>
      <c r="D320" s="1023"/>
      <c r="E320" s="1085">
        <f>E316+E254+E230+E219+E188+E182+E179+E163+E50+E46+E38+E24+E16+E11+E319</f>
        <v>103950000</v>
      </c>
      <c r="F320" s="1085"/>
      <c r="G320" s="1086">
        <f>G316+G254+G219+G188+G179+G163</f>
        <v>6480000</v>
      </c>
      <c r="H320" s="1064">
        <f>H316+H254+H230+H219+H188+H182+H179+H163+H50+H46+H38+H24+H16+H11+H319</f>
        <v>115830000</v>
      </c>
      <c r="I320" s="1023"/>
      <c r="J320" s="1087"/>
    </row>
    <row r="321" spans="1:10" ht="18" customHeight="1">
      <c r="A321" s="1645" t="s">
        <v>1778</v>
      </c>
      <c r="B321" s="1646"/>
      <c r="C321" s="1646"/>
      <c r="D321" s="1646"/>
      <c r="E321" s="1646"/>
      <c r="F321" s="1646"/>
      <c r="G321" s="1646"/>
      <c r="H321" s="1646"/>
      <c r="I321" s="1646"/>
      <c r="J321" s="1646"/>
    </row>
    <row r="322" spans="1:10" ht="18" customHeight="1">
      <c r="A322" s="1088"/>
      <c r="B322" s="1089"/>
      <c r="C322" s="1090"/>
      <c r="D322" s="1649" t="s">
        <v>1770</v>
      </c>
      <c r="E322" s="1649"/>
      <c r="F322" s="1649"/>
      <c r="G322" s="1649"/>
      <c r="H322" s="1649"/>
      <c r="I322" s="1649"/>
      <c r="J322" s="1649"/>
    </row>
    <row r="323" spans="1:10" ht="18" customHeight="1">
      <c r="A323" s="1088"/>
      <c r="B323" s="1091" t="s">
        <v>2236</v>
      </c>
      <c r="C323" s="1092"/>
      <c r="D323" s="1093" t="s">
        <v>2581</v>
      </c>
      <c r="E323" s="1650" t="s">
        <v>453</v>
      </c>
      <c r="F323" s="1650"/>
      <c r="G323" s="1650"/>
      <c r="H323" s="1650"/>
      <c r="I323" s="1650"/>
      <c r="J323" s="1094"/>
    </row>
    <row r="324" spans="1:10" ht="18" customHeight="1">
      <c r="A324" s="1088"/>
      <c r="B324" s="1095"/>
      <c r="C324" s="1090"/>
      <c r="D324" s="1096"/>
      <c r="E324" s="1095"/>
      <c r="F324" s="1095"/>
      <c r="G324" s="1095"/>
      <c r="H324" s="1095"/>
      <c r="I324" s="1095"/>
      <c r="J324" s="1097"/>
    </row>
    <row r="325" spans="1:10" ht="18" customHeight="1">
      <c r="A325" s="1088"/>
      <c r="B325" s="1095"/>
      <c r="C325" s="1090"/>
      <c r="D325" s="1096"/>
      <c r="E325" s="1095"/>
      <c r="F325" s="1095"/>
      <c r="G325" s="1095"/>
      <c r="H325" s="1095"/>
      <c r="I325" s="1095"/>
      <c r="J325" s="1097"/>
    </row>
    <row r="326" spans="1:10" ht="18" customHeight="1">
      <c r="A326" s="1088"/>
      <c r="B326" s="1098"/>
      <c r="C326" s="1098"/>
      <c r="D326" s="1098"/>
      <c r="E326" s="1098"/>
      <c r="F326" s="1098"/>
      <c r="G326" s="1099"/>
      <c r="H326" s="1099"/>
      <c r="I326" s="1098"/>
      <c r="J326" s="1100"/>
    </row>
    <row r="327" spans="1:10" ht="18" customHeight="1">
      <c r="A327" s="1088"/>
      <c r="B327" s="1101" t="s">
        <v>1935</v>
      </c>
      <c r="C327" s="1101" t="s">
        <v>1098</v>
      </c>
      <c r="D327" s="1101"/>
      <c r="E327" s="1098"/>
      <c r="F327" s="1098"/>
      <c r="G327" s="1099"/>
      <c r="H327" s="1099"/>
      <c r="I327" s="1098"/>
      <c r="J327" s="1100"/>
    </row>
    <row r="328" spans="1:10" ht="18" customHeight="1">
      <c r="A328" s="1088"/>
      <c r="B328" s="1102"/>
      <c r="C328" s="1647"/>
      <c r="D328" s="1647"/>
      <c r="E328" s="1647"/>
      <c r="F328" s="1648"/>
      <c r="G328" s="1648"/>
      <c r="H328" s="1648"/>
      <c r="I328" s="1098"/>
      <c r="J328" s="1100"/>
    </row>
    <row r="329" spans="1:10" ht="18" customHeight="1">
      <c r="A329" s="1534" t="s">
        <v>408</v>
      </c>
      <c r="B329" s="1534"/>
      <c r="C329" s="1534"/>
      <c r="D329" s="1534"/>
      <c r="E329" s="1534"/>
      <c r="F329" s="1534"/>
      <c r="G329" s="1534"/>
      <c r="H329" s="1534"/>
      <c r="I329" s="1534"/>
      <c r="J329" s="1534"/>
    </row>
    <row r="330" spans="1:10" ht="18" customHeight="1">
      <c r="A330" s="1088"/>
      <c r="B330" s="1103" t="s">
        <v>407</v>
      </c>
      <c r="C330" s="1534" t="s">
        <v>427</v>
      </c>
      <c r="D330" s="1534"/>
      <c r="E330" s="1534"/>
      <c r="F330" s="1534"/>
      <c r="G330" s="1534"/>
      <c r="H330" s="1534"/>
      <c r="I330" s="1104"/>
      <c r="J330" s="1105"/>
    </row>
  </sheetData>
  <mergeCells count="35">
    <mergeCell ref="A25:D25"/>
    <mergeCell ref="A329:J329"/>
    <mergeCell ref="C330:H330"/>
    <mergeCell ref="A321:J321"/>
    <mergeCell ref="C328:E328"/>
    <mergeCell ref="F328:H328"/>
    <mergeCell ref="D322:J322"/>
    <mergeCell ref="E323:I323"/>
    <mergeCell ref="A255:J255"/>
    <mergeCell ref="B317:J317"/>
    <mergeCell ref="B318:D318"/>
    <mergeCell ref="A39:J39"/>
    <mergeCell ref="A47:J47"/>
    <mergeCell ref="A51:J51"/>
    <mergeCell ref="A164:J164"/>
    <mergeCell ref="A220:J220"/>
    <mergeCell ref="A231:J231"/>
    <mergeCell ref="A180:J180"/>
    <mergeCell ref="A183:J183"/>
    <mergeCell ref="A189:J189"/>
    <mergeCell ref="A2:B2"/>
    <mergeCell ref="B4:I4"/>
    <mergeCell ref="B3:J3"/>
    <mergeCell ref="A7:J7"/>
    <mergeCell ref="J5:J6"/>
    <mergeCell ref="D5:D6"/>
    <mergeCell ref="B5:B6"/>
    <mergeCell ref="C5:C6"/>
    <mergeCell ref="I5:I6"/>
    <mergeCell ref="E5:E6"/>
    <mergeCell ref="A12:J12"/>
    <mergeCell ref="A17:J17"/>
    <mergeCell ref="A5:A6"/>
    <mergeCell ref="H5:H6"/>
    <mergeCell ref="F5:G5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3"/>
  <sheetViews>
    <sheetView workbookViewId="0" topLeftCell="A1">
      <selection activeCell="B4" sqref="B4:I4"/>
    </sheetView>
  </sheetViews>
  <sheetFormatPr defaultColWidth="9.00390625" defaultRowHeight="19.5" customHeight="1"/>
  <cols>
    <col min="1" max="1" width="3.75390625" style="12" customWidth="1"/>
    <col min="2" max="2" width="19.375" style="12" customWidth="1"/>
    <col min="3" max="3" width="5.375" style="12" customWidth="1"/>
    <col min="4" max="4" width="9.00390625" style="12" customWidth="1"/>
    <col min="5" max="5" width="9.625" style="12" customWidth="1"/>
    <col min="6" max="6" width="5.125" style="12" customWidth="1"/>
    <col min="7" max="7" width="9.375" style="37" customWidth="1"/>
    <col min="8" max="8" width="11.125" style="37" customWidth="1"/>
    <col min="9" max="9" width="7.75390625" style="12" customWidth="1"/>
    <col min="10" max="10" width="12.50390625" style="12" customWidth="1"/>
    <col min="11" max="11" width="9.00390625" style="12" customWidth="1"/>
    <col min="12" max="12" width="11.375" style="12" bestFit="1" customWidth="1"/>
    <col min="13" max="13" width="9.00390625" style="733" customWidth="1"/>
    <col min="14" max="16384" width="9.00390625" style="12" customWidth="1"/>
  </cols>
  <sheetData>
    <row r="1" spans="1:10" ht="19.5" customHeight="1">
      <c r="A1" s="1420" t="s">
        <v>2079</v>
      </c>
      <c r="B1" s="1420"/>
      <c r="C1" s="1420"/>
      <c r="D1" s="450"/>
      <c r="E1" s="451"/>
      <c r="F1" s="452"/>
      <c r="G1" s="452"/>
      <c r="H1" s="452"/>
      <c r="I1" s="453"/>
      <c r="J1" s="454"/>
    </row>
    <row r="2" spans="1:10" ht="19.5" customHeight="1">
      <c r="A2" s="1420" t="s">
        <v>935</v>
      </c>
      <c r="B2" s="1669"/>
      <c r="C2" s="1669"/>
      <c r="D2" s="455"/>
      <c r="E2" s="456"/>
      <c r="F2" s="455"/>
      <c r="G2" s="455"/>
      <c r="H2" s="457"/>
      <c r="I2" s="458"/>
      <c r="J2" s="454"/>
    </row>
    <row r="3" spans="1:10" ht="19.5" customHeight="1">
      <c r="A3" s="459"/>
      <c r="B3" s="1420" t="s">
        <v>1039</v>
      </c>
      <c r="C3" s="1420"/>
      <c r="D3" s="1420"/>
      <c r="E3" s="1420"/>
      <c r="F3" s="1420"/>
      <c r="G3" s="1420"/>
      <c r="H3" s="1420"/>
      <c r="I3" s="1420"/>
      <c r="J3" s="1420"/>
    </row>
    <row r="4" spans="1:10" ht="19.5" customHeight="1">
      <c r="A4" s="459"/>
      <c r="B4" s="1670" t="s">
        <v>586</v>
      </c>
      <c r="C4" s="1670"/>
      <c r="D4" s="1670"/>
      <c r="E4" s="1670"/>
      <c r="F4" s="1670"/>
      <c r="G4" s="1670"/>
      <c r="H4" s="1670"/>
      <c r="I4" s="1670"/>
      <c r="J4" s="449"/>
    </row>
    <row r="5" spans="1:10" ht="19.5" customHeight="1">
      <c r="A5" s="1657" t="s">
        <v>1040</v>
      </c>
      <c r="B5" s="1660" t="s">
        <v>1041</v>
      </c>
      <c r="C5" s="1663" t="s">
        <v>1048</v>
      </c>
      <c r="D5" s="1666" t="s">
        <v>1050</v>
      </c>
      <c r="E5" s="1672" t="s">
        <v>1042</v>
      </c>
      <c r="F5" s="1678" t="s">
        <v>1043</v>
      </c>
      <c r="G5" s="1678"/>
      <c r="H5" s="1675" t="s">
        <v>1047</v>
      </c>
      <c r="I5" s="1672" t="s">
        <v>2331</v>
      </c>
      <c r="J5" s="1672" t="s">
        <v>1380</v>
      </c>
    </row>
    <row r="6" spans="1:10" ht="19.5" customHeight="1">
      <c r="A6" s="1658"/>
      <c r="B6" s="1661"/>
      <c r="C6" s="1664"/>
      <c r="D6" s="1667"/>
      <c r="E6" s="1673"/>
      <c r="F6" s="1671" t="s">
        <v>1139</v>
      </c>
      <c r="G6" s="1679" t="s">
        <v>452</v>
      </c>
      <c r="H6" s="1676"/>
      <c r="I6" s="1673"/>
      <c r="J6" s="1673"/>
    </row>
    <row r="7" spans="1:10" ht="19.5" customHeight="1">
      <c r="A7" s="1659"/>
      <c r="B7" s="1662"/>
      <c r="C7" s="1665"/>
      <c r="D7" s="1668"/>
      <c r="E7" s="1674"/>
      <c r="F7" s="1671"/>
      <c r="G7" s="1679"/>
      <c r="H7" s="1677"/>
      <c r="I7" s="1674"/>
      <c r="J7" s="1674"/>
    </row>
    <row r="8" spans="1:10" ht="19.5" customHeight="1">
      <c r="A8" s="734" t="s">
        <v>1886</v>
      </c>
      <c r="B8" s="1683" t="s">
        <v>2682</v>
      </c>
      <c r="C8" s="1684"/>
      <c r="D8" s="1684"/>
      <c r="E8" s="1684"/>
      <c r="F8" s="1684"/>
      <c r="G8" s="1684"/>
      <c r="H8" s="1684"/>
      <c r="I8" s="1684"/>
      <c r="J8" s="1685"/>
    </row>
    <row r="9" spans="1:10" ht="19.5" customHeight="1">
      <c r="A9" s="740">
        <v>1</v>
      </c>
      <c r="B9" s="740" t="s">
        <v>2332</v>
      </c>
      <c r="C9" s="740">
        <v>1999</v>
      </c>
      <c r="D9" s="740" t="s">
        <v>2333</v>
      </c>
      <c r="E9" s="460">
        <v>405000</v>
      </c>
      <c r="F9" s="460"/>
      <c r="G9" s="460"/>
      <c r="H9" s="460">
        <v>405000</v>
      </c>
      <c r="I9" s="740"/>
      <c r="J9" s="740"/>
    </row>
    <row r="10" spans="1:10" ht="19.5" customHeight="1">
      <c r="A10" s="741">
        <v>2</v>
      </c>
      <c r="B10" s="740" t="s">
        <v>1622</v>
      </c>
      <c r="C10" s="740">
        <v>2003</v>
      </c>
      <c r="D10" s="740" t="s">
        <v>1623</v>
      </c>
      <c r="E10" s="460">
        <v>405000</v>
      </c>
      <c r="F10" s="460"/>
      <c r="G10" s="460"/>
      <c r="H10" s="460">
        <v>405000</v>
      </c>
      <c r="I10" s="742"/>
      <c r="J10" s="740"/>
    </row>
    <row r="11" spans="1:10" ht="19.5" customHeight="1">
      <c r="A11" s="740">
        <v>3</v>
      </c>
      <c r="B11" s="740" t="s">
        <v>1624</v>
      </c>
      <c r="C11" s="740">
        <v>2009</v>
      </c>
      <c r="D11" s="740" t="s">
        <v>2333</v>
      </c>
      <c r="E11" s="460">
        <v>405000</v>
      </c>
      <c r="F11" s="460"/>
      <c r="G11" s="460"/>
      <c r="H11" s="460">
        <v>405000</v>
      </c>
      <c r="I11" s="742"/>
      <c r="J11" s="740"/>
    </row>
    <row r="12" spans="2:10" ht="19.5" customHeight="1">
      <c r="B12" s="743" t="s">
        <v>2519</v>
      </c>
      <c r="C12" s="743"/>
      <c r="D12" s="743"/>
      <c r="E12" s="461">
        <f>SUM(E9:E11)</f>
        <v>1215000</v>
      </c>
      <c r="F12" s="461">
        <f>SUM(F9:F11)</f>
        <v>0</v>
      </c>
      <c r="G12" s="461">
        <f>SUM(G9:G11)</f>
        <v>0</v>
      </c>
      <c r="H12" s="461">
        <f>SUM(H9:H11)</f>
        <v>1215000</v>
      </c>
      <c r="I12" s="740"/>
      <c r="J12" s="740"/>
    </row>
    <row r="13" spans="1:10" ht="19.5" customHeight="1">
      <c r="A13" s="744" t="s">
        <v>1886</v>
      </c>
      <c r="B13" s="745" t="s">
        <v>2335</v>
      </c>
      <c r="C13" s="746"/>
      <c r="D13" s="746"/>
      <c r="E13" s="746"/>
      <c r="F13" s="746"/>
      <c r="G13" s="746"/>
      <c r="H13" s="746"/>
      <c r="I13" s="746"/>
      <c r="J13" s="740"/>
    </row>
    <row r="14" spans="1:10" ht="19.5" customHeight="1">
      <c r="A14" s="740">
        <v>1</v>
      </c>
      <c r="B14" s="740" t="s">
        <v>2336</v>
      </c>
      <c r="C14" s="740">
        <v>1967</v>
      </c>
      <c r="D14" s="740" t="s">
        <v>2333</v>
      </c>
      <c r="E14" s="460">
        <v>270000</v>
      </c>
      <c r="F14" s="460"/>
      <c r="G14" s="460"/>
      <c r="H14" s="460">
        <v>270000</v>
      </c>
      <c r="I14" s="740"/>
      <c r="J14" s="740"/>
    </row>
    <row r="15" spans="1:10" ht="19.5" customHeight="1">
      <c r="A15" s="744">
        <v>2</v>
      </c>
      <c r="B15" s="747" t="s">
        <v>2337</v>
      </c>
      <c r="C15" s="744">
        <v>1970</v>
      </c>
      <c r="D15" s="740" t="s">
        <v>2338</v>
      </c>
      <c r="E15" s="460">
        <v>270000</v>
      </c>
      <c r="F15" s="460"/>
      <c r="G15" s="460"/>
      <c r="H15" s="460">
        <v>270000</v>
      </c>
      <c r="I15" s="740"/>
      <c r="J15" s="740"/>
    </row>
    <row r="16" spans="1:10" ht="19.5" customHeight="1">
      <c r="A16" s="744">
        <v>3</v>
      </c>
      <c r="B16" s="747" t="s">
        <v>1084</v>
      </c>
      <c r="C16" s="744">
        <v>1974</v>
      </c>
      <c r="D16" s="740" t="s">
        <v>2375</v>
      </c>
      <c r="E16" s="460">
        <v>270000</v>
      </c>
      <c r="F16" s="748"/>
      <c r="G16" s="748"/>
      <c r="H16" s="460">
        <f>SUM(E16:G16)</f>
        <v>270000</v>
      </c>
      <c r="I16" s="740"/>
      <c r="J16" s="740"/>
    </row>
    <row r="17" spans="1:10" ht="19.5" customHeight="1">
      <c r="A17" s="749"/>
      <c r="B17" s="750" t="s">
        <v>2519</v>
      </c>
      <c r="C17" s="749"/>
      <c r="D17" s="740"/>
      <c r="E17" s="461">
        <f>SUM(E14:E16)</f>
        <v>810000</v>
      </c>
      <c r="F17" s="748"/>
      <c r="G17" s="751"/>
      <c r="H17" s="461">
        <f>SUM(H14:H16)</f>
        <v>810000</v>
      </c>
      <c r="I17" s="740"/>
      <c r="J17" s="752"/>
    </row>
    <row r="18" spans="1:10" ht="19.5" customHeight="1">
      <c r="A18" s="753" t="s">
        <v>1886</v>
      </c>
      <c r="B18" s="1683" t="s">
        <v>2339</v>
      </c>
      <c r="C18" s="1684"/>
      <c r="D18" s="1684"/>
      <c r="E18" s="1684"/>
      <c r="F18" s="1684"/>
      <c r="G18" s="1684"/>
      <c r="H18" s="1684"/>
      <c r="I18" s="1684"/>
      <c r="J18" s="1685"/>
    </row>
    <row r="19" spans="1:10" ht="19.5" customHeight="1">
      <c r="A19" s="744">
        <v>1</v>
      </c>
      <c r="B19" s="322" t="s">
        <v>2516</v>
      </c>
      <c r="C19" s="322">
        <v>1982</v>
      </c>
      <c r="D19" s="322" t="s">
        <v>2444</v>
      </c>
      <c r="E19" s="748">
        <v>540000</v>
      </c>
      <c r="F19" s="748"/>
      <c r="G19" s="748"/>
      <c r="H19" s="748">
        <v>540000</v>
      </c>
      <c r="I19" s="738"/>
      <c r="J19" s="739"/>
    </row>
    <row r="20" spans="1:10" ht="19.5" customHeight="1">
      <c r="A20" s="744">
        <v>2</v>
      </c>
      <c r="B20" s="322" t="s">
        <v>2344</v>
      </c>
      <c r="C20" s="322">
        <v>1966</v>
      </c>
      <c r="D20" s="322" t="s">
        <v>2338</v>
      </c>
      <c r="E20" s="748">
        <v>540000</v>
      </c>
      <c r="F20" s="748"/>
      <c r="G20" s="748"/>
      <c r="H20" s="748">
        <v>540000</v>
      </c>
      <c r="I20" s="740"/>
      <c r="J20" s="739"/>
    </row>
    <row r="21" spans="1:10" ht="19.5" customHeight="1">
      <c r="A21" s="1686" t="s">
        <v>2519</v>
      </c>
      <c r="B21" s="1687"/>
      <c r="C21" s="1688"/>
      <c r="D21" s="740"/>
      <c r="E21" s="751">
        <f>SUM(E19:E20)</f>
        <v>1080000</v>
      </c>
      <c r="F21" s="748"/>
      <c r="G21" s="751"/>
      <c r="H21" s="751">
        <f>SUM(H19:H20)</f>
        <v>1080000</v>
      </c>
      <c r="I21" s="740"/>
      <c r="J21" s="752"/>
    </row>
    <row r="22" spans="1:10" ht="19.5" customHeight="1">
      <c r="A22" s="755" t="s">
        <v>1886</v>
      </c>
      <c r="B22" s="1684" t="s">
        <v>1253</v>
      </c>
      <c r="C22" s="1684"/>
      <c r="D22" s="1684"/>
      <c r="E22" s="1684"/>
      <c r="F22" s="1684"/>
      <c r="G22" s="1684"/>
      <c r="H22" s="1684"/>
      <c r="I22" s="1684"/>
      <c r="J22" s="1685"/>
    </row>
    <row r="23" spans="1:10" ht="19.5" customHeight="1">
      <c r="A23" s="754">
        <v>1</v>
      </c>
      <c r="B23" s="322" t="s">
        <v>2350</v>
      </c>
      <c r="C23" s="322">
        <v>1943</v>
      </c>
      <c r="D23" s="322" t="s">
        <v>2351</v>
      </c>
      <c r="E23" s="748">
        <v>405000</v>
      </c>
      <c r="F23" s="748"/>
      <c r="G23" s="748"/>
      <c r="H23" s="748">
        <v>405000</v>
      </c>
      <c r="I23" s="740"/>
      <c r="J23" s="740"/>
    </row>
    <row r="24" spans="1:10" ht="19.5" customHeight="1">
      <c r="A24" s="754">
        <v>2</v>
      </c>
      <c r="B24" s="322" t="s">
        <v>2352</v>
      </c>
      <c r="C24" s="322">
        <v>1948</v>
      </c>
      <c r="D24" s="322" t="s">
        <v>2353</v>
      </c>
      <c r="E24" s="748">
        <v>405000</v>
      </c>
      <c r="F24" s="748"/>
      <c r="G24" s="748"/>
      <c r="H24" s="748">
        <v>405000</v>
      </c>
      <c r="I24" s="740"/>
      <c r="J24" s="740"/>
    </row>
    <row r="25" spans="1:10" ht="19.5" customHeight="1">
      <c r="A25" s="754">
        <v>3</v>
      </c>
      <c r="B25" s="322" t="s">
        <v>2354</v>
      </c>
      <c r="C25" s="322">
        <v>1947</v>
      </c>
      <c r="D25" s="322" t="s">
        <v>2355</v>
      </c>
      <c r="E25" s="748">
        <v>405000</v>
      </c>
      <c r="F25" s="748"/>
      <c r="G25" s="748"/>
      <c r="H25" s="748">
        <v>405000</v>
      </c>
      <c r="I25" s="740"/>
      <c r="J25" s="740"/>
    </row>
    <row r="26" spans="1:10" ht="19.5" customHeight="1">
      <c r="A26" s="754">
        <v>4</v>
      </c>
      <c r="B26" s="322" t="s">
        <v>2356</v>
      </c>
      <c r="C26" s="322">
        <v>1947</v>
      </c>
      <c r="D26" s="322" t="s">
        <v>2355</v>
      </c>
      <c r="E26" s="748">
        <v>405000</v>
      </c>
      <c r="F26" s="748"/>
      <c r="G26" s="748"/>
      <c r="H26" s="748">
        <v>405000</v>
      </c>
      <c r="I26" s="740"/>
      <c r="J26" s="740"/>
    </row>
    <row r="27" spans="1:10" ht="19.5" customHeight="1">
      <c r="A27" s="754">
        <v>5</v>
      </c>
      <c r="B27" s="322" t="s">
        <v>2357</v>
      </c>
      <c r="C27" s="322">
        <v>1937</v>
      </c>
      <c r="D27" s="322" t="s">
        <v>2358</v>
      </c>
      <c r="E27" s="748">
        <v>405000</v>
      </c>
      <c r="F27" s="748"/>
      <c r="G27" s="748"/>
      <c r="H27" s="748">
        <v>405000</v>
      </c>
      <c r="I27" s="740"/>
      <c r="J27" s="740"/>
    </row>
    <row r="28" spans="1:10" ht="19.5" customHeight="1">
      <c r="A28" s="754">
        <v>6</v>
      </c>
      <c r="B28" s="322" t="s">
        <v>2359</v>
      </c>
      <c r="C28" s="322">
        <v>1946</v>
      </c>
      <c r="D28" s="322" t="s">
        <v>2342</v>
      </c>
      <c r="E28" s="748">
        <v>405000</v>
      </c>
      <c r="F28" s="748"/>
      <c r="G28" s="748"/>
      <c r="H28" s="748">
        <v>405000</v>
      </c>
      <c r="I28" s="740"/>
      <c r="J28" s="740"/>
    </row>
    <row r="29" spans="1:10" ht="19.5" customHeight="1">
      <c r="A29" s="754">
        <v>7</v>
      </c>
      <c r="B29" s="322" t="s">
        <v>2360</v>
      </c>
      <c r="C29" s="322">
        <v>1947</v>
      </c>
      <c r="D29" s="322" t="s">
        <v>2361</v>
      </c>
      <c r="E29" s="748">
        <v>405000</v>
      </c>
      <c r="F29" s="748"/>
      <c r="G29" s="748"/>
      <c r="H29" s="748">
        <v>405000</v>
      </c>
      <c r="I29" s="740"/>
      <c r="J29" s="740"/>
    </row>
    <row r="30" spans="1:10" ht="19.5" customHeight="1">
      <c r="A30" s="754">
        <v>8</v>
      </c>
      <c r="B30" s="322" t="s">
        <v>2362</v>
      </c>
      <c r="C30" s="756">
        <v>1951</v>
      </c>
      <c r="D30" s="756" t="s">
        <v>2340</v>
      </c>
      <c r="E30" s="748">
        <v>405000</v>
      </c>
      <c r="F30" s="748"/>
      <c r="G30" s="748"/>
      <c r="H30" s="748">
        <v>405000</v>
      </c>
      <c r="I30" s="740"/>
      <c r="J30" s="740"/>
    </row>
    <row r="31" spans="1:10" ht="19.5" customHeight="1">
      <c r="A31" s="754">
        <v>9</v>
      </c>
      <c r="B31" s="322" t="s">
        <v>2363</v>
      </c>
      <c r="C31" s="756">
        <v>1954</v>
      </c>
      <c r="D31" s="756" t="s">
        <v>2340</v>
      </c>
      <c r="E31" s="748">
        <v>405000</v>
      </c>
      <c r="F31" s="748"/>
      <c r="G31" s="748"/>
      <c r="H31" s="748">
        <v>405000</v>
      </c>
      <c r="I31" s="740"/>
      <c r="J31" s="740"/>
    </row>
    <row r="32" spans="1:10" ht="19.5" customHeight="1">
      <c r="A32" s="754"/>
      <c r="B32" s="750" t="s">
        <v>2519</v>
      </c>
      <c r="C32" s="322"/>
      <c r="D32" s="322"/>
      <c r="E32" s="751">
        <f>SUM(E23:E31)</f>
        <v>3645000</v>
      </c>
      <c r="F32" s="748"/>
      <c r="G32" s="751"/>
      <c r="H32" s="751">
        <f>SUM(H23:H31)</f>
        <v>3645000</v>
      </c>
      <c r="I32" s="740"/>
      <c r="J32" s="752"/>
    </row>
    <row r="33" spans="1:10" ht="19.5" customHeight="1">
      <c r="A33" s="735" t="s">
        <v>1886</v>
      </c>
      <c r="B33" s="1680" t="s">
        <v>2681</v>
      </c>
      <c r="C33" s="1681"/>
      <c r="D33" s="1681"/>
      <c r="E33" s="1681"/>
      <c r="F33" s="1681"/>
      <c r="G33" s="1681"/>
      <c r="H33" s="1681"/>
      <c r="I33" s="1681"/>
      <c r="J33" s="1682"/>
    </row>
    <row r="34" spans="1:10" ht="19.5" customHeight="1">
      <c r="A34" s="754">
        <v>1</v>
      </c>
      <c r="B34" s="322" t="s">
        <v>2364</v>
      </c>
      <c r="C34" s="322">
        <v>1930</v>
      </c>
      <c r="D34" s="322" t="s">
        <v>2333</v>
      </c>
      <c r="E34" s="748">
        <v>540000</v>
      </c>
      <c r="F34" s="748"/>
      <c r="G34" s="748"/>
      <c r="H34" s="748">
        <v>540000</v>
      </c>
      <c r="I34" s="740"/>
      <c r="J34" s="740"/>
    </row>
    <row r="35" spans="1:10" ht="19.5" customHeight="1">
      <c r="A35" s="757">
        <v>2</v>
      </c>
      <c r="B35" s="758" t="s">
        <v>2371</v>
      </c>
      <c r="C35" s="758">
        <v>1932</v>
      </c>
      <c r="D35" s="758" t="s">
        <v>2333</v>
      </c>
      <c r="E35" s="748">
        <v>540000</v>
      </c>
      <c r="F35" s="748"/>
      <c r="G35" s="748"/>
      <c r="H35" s="748">
        <v>540000</v>
      </c>
      <c r="I35" s="759"/>
      <c r="J35" s="740"/>
    </row>
    <row r="36" spans="1:10" ht="19.5" customHeight="1">
      <c r="A36" s="754">
        <v>3</v>
      </c>
      <c r="B36" s="322" t="s">
        <v>2372</v>
      </c>
      <c r="C36" s="322">
        <v>1929</v>
      </c>
      <c r="D36" s="322" t="s">
        <v>2361</v>
      </c>
      <c r="E36" s="748">
        <v>540000</v>
      </c>
      <c r="F36" s="748"/>
      <c r="G36" s="748"/>
      <c r="H36" s="748">
        <v>540000</v>
      </c>
      <c r="I36" s="740"/>
      <c r="J36" s="740"/>
    </row>
    <row r="37" spans="1:10" ht="19.5" customHeight="1">
      <c r="A37" s="754">
        <v>4</v>
      </c>
      <c r="B37" s="322" t="s">
        <v>2374</v>
      </c>
      <c r="C37" s="322">
        <v>1919</v>
      </c>
      <c r="D37" s="322" t="s">
        <v>2375</v>
      </c>
      <c r="E37" s="748">
        <v>540000</v>
      </c>
      <c r="F37" s="748"/>
      <c r="G37" s="748"/>
      <c r="H37" s="748">
        <v>540000</v>
      </c>
      <c r="I37" s="740"/>
      <c r="J37" s="740"/>
    </row>
    <row r="38" spans="1:10" ht="19.5" customHeight="1">
      <c r="A38" s="754"/>
      <c r="B38" s="760" t="s">
        <v>2519</v>
      </c>
      <c r="C38" s="740"/>
      <c r="D38" s="740"/>
      <c r="E38" s="751">
        <f>SUM(E34:E37)</f>
        <v>2160000</v>
      </c>
      <c r="F38" s="740"/>
      <c r="G38" s="751"/>
      <c r="H38" s="751">
        <f>SUM(H34:H37)</f>
        <v>2160000</v>
      </c>
      <c r="I38" s="740"/>
      <c r="J38" s="752"/>
    </row>
    <row r="39" spans="1:10" ht="19.5" customHeight="1">
      <c r="A39" s="761" t="s">
        <v>1886</v>
      </c>
      <c r="B39" s="1683" t="s">
        <v>2680</v>
      </c>
      <c r="C39" s="1684"/>
      <c r="D39" s="1684"/>
      <c r="E39" s="1684"/>
      <c r="F39" s="1684"/>
      <c r="G39" s="1684"/>
      <c r="H39" s="1684"/>
      <c r="I39" s="1684"/>
      <c r="J39" s="1685"/>
    </row>
    <row r="40" spans="1:10" ht="19.5" customHeight="1">
      <c r="A40" s="754">
        <v>1</v>
      </c>
      <c r="B40" s="322" t="s">
        <v>2376</v>
      </c>
      <c r="C40" s="322">
        <v>1930</v>
      </c>
      <c r="D40" s="322" t="s">
        <v>2333</v>
      </c>
      <c r="E40" s="748">
        <v>270000</v>
      </c>
      <c r="F40" s="748"/>
      <c r="G40" s="748"/>
      <c r="H40" s="748">
        <f>E40+G40</f>
        <v>270000</v>
      </c>
      <c r="I40" s="740"/>
      <c r="J40" s="752"/>
    </row>
    <row r="41" spans="1:10" ht="19.5" customHeight="1">
      <c r="A41" s="754">
        <v>2</v>
      </c>
      <c r="B41" s="322" t="s">
        <v>2377</v>
      </c>
      <c r="C41" s="322">
        <v>1929</v>
      </c>
      <c r="D41" s="322" t="s">
        <v>2333</v>
      </c>
      <c r="E41" s="748">
        <v>270000</v>
      </c>
      <c r="F41" s="748"/>
      <c r="G41" s="748"/>
      <c r="H41" s="748">
        <f aca="true" t="shared" si="0" ref="H41:H98">E41+G41</f>
        <v>270000</v>
      </c>
      <c r="I41" s="740"/>
      <c r="J41" s="752"/>
    </row>
    <row r="42" spans="1:10" ht="19.5" customHeight="1">
      <c r="A42" s="754">
        <v>3</v>
      </c>
      <c r="B42" s="322" t="s">
        <v>2378</v>
      </c>
      <c r="C42" s="322">
        <v>1930</v>
      </c>
      <c r="D42" s="322" t="s">
        <v>2333</v>
      </c>
      <c r="E42" s="748">
        <v>270000</v>
      </c>
      <c r="F42" s="748"/>
      <c r="G42" s="748"/>
      <c r="H42" s="748">
        <f t="shared" si="0"/>
        <v>270000</v>
      </c>
      <c r="I42" s="740"/>
      <c r="J42" s="752"/>
    </row>
    <row r="43" spans="1:10" ht="19.5" customHeight="1">
      <c r="A43" s="754">
        <v>4</v>
      </c>
      <c r="B43" s="322" t="s">
        <v>2379</v>
      </c>
      <c r="C43" s="322">
        <v>1929</v>
      </c>
      <c r="D43" s="322" t="s">
        <v>2333</v>
      </c>
      <c r="E43" s="748">
        <v>270000</v>
      </c>
      <c r="F43" s="748"/>
      <c r="G43" s="748"/>
      <c r="H43" s="748">
        <f t="shared" si="0"/>
        <v>270000</v>
      </c>
      <c r="I43" s="740"/>
      <c r="J43" s="752"/>
    </row>
    <row r="44" spans="1:10" ht="19.5" customHeight="1">
      <c r="A44" s="754">
        <v>5</v>
      </c>
      <c r="B44" s="322" t="s">
        <v>2380</v>
      </c>
      <c r="C44" s="322">
        <v>1930</v>
      </c>
      <c r="D44" s="322" t="s">
        <v>2333</v>
      </c>
      <c r="E44" s="748">
        <v>270000</v>
      </c>
      <c r="F44" s="748"/>
      <c r="G44" s="748"/>
      <c r="H44" s="748">
        <f t="shared" si="0"/>
        <v>270000</v>
      </c>
      <c r="I44" s="740"/>
      <c r="J44" s="752"/>
    </row>
    <row r="45" spans="1:10" ht="19.5" customHeight="1">
      <c r="A45" s="754">
        <v>6</v>
      </c>
      <c r="B45" s="322" t="s">
        <v>2381</v>
      </c>
      <c r="C45" s="322">
        <v>1930</v>
      </c>
      <c r="D45" s="322" t="s">
        <v>2333</v>
      </c>
      <c r="E45" s="748">
        <v>270000</v>
      </c>
      <c r="F45" s="748"/>
      <c r="G45" s="748"/>
      <c r="H45" s="748">
        <f t="shared" si="0"/>
        <v>270000</v>
      </c>
      <c r="I45" s="740"/>
      <c r="J45" s="752"/>
    </row>
    <row r="46" spans="1:10" ht="19.5" customHeight="1">
      <c r="A46" s="754">
        <v>7</v>
      </c>
      <c r="B46" s="322" t="s">
        <v>2382</v>
      </c>
      <c r="C46" s="322">
        <v>1930</v>
      </c>
      <c r="D46" s="322" t="s">
        <v>2333</v>
      </c>
      <c r="E46" s="748">
        <v>270000</v>
      </c>
      <c r="F46" s="748"/>
      <c r="G46" s="748"/>
      <c r="H46" s="748">
        <f t="shared" si="0"/>
        <v>270000</v>
      </c>
      <c r="I46" s="740"/>
      <c r="J46" s="752"/>
    </row>
    <row r="47" spans="1:10" ht="19.5" customHeight="1">
      <c r="A47" s="754">
        <v>8</v>
      </c>
      <c r="B47" s="322" t="s">
        <v>2383</v>
      </c>
      <c r="C47" s="322">
        <v>1920</v>
      </c>
      <c r="D47" s="322" t="s">
        <v>2333</v>
      </c>
      <c r="E47" s="748">
        <v>270000</v>
      </c>
      <c r="F47" s="748"/>
      <c r="G47" s="748"/>
      <c r="H47" s="748">
        <f t="shared" si="0"/>
        <v>270000</v>
      </c>
      <c r="I47" s="740"/>
      <c r="J47" s="752"/>
    </row>
    <row r="48" spans="1:10" ht="19.5" customHeight="1">
      <c r="A48" s="754">
        <v>9</v>
      </c>
      <c r="B48" s="322" t="s">
        <v>2384</v>
      </c>
      <c r="C48" s="322">
        <v>1931</v>
      </c>
      <c r="D48" s="322" t="s">
        <v>2333</v>
      </c>
      <c r="E48" s="748">
        <v>270000</v>
      </c>
      <c r="F48" s="748"/>
      <c r="G48" s="748"/>
      <c r="H48" s="748">
        <f t="shared" si="0"/>
        <v>270000</v>
      </c>
      <c r="I48" s="740"/>
      <c r="J48" s="752"/>
    </row>
    <row r="49" spans="1:10" ht="19.5" customHeight="1">
      <c r="A49" s="754">
        <v>10</v>
      </c>
      <c r="B49" s="322" t="s">
        <v>1931</v>
      </c>
      <c r="C49" s="322">
        <v>1931</v>
      </c>
      <c r="D49" s="322" t="s">
        <v>2333</v>
      </c>
      <c r="E49" s="748">
        <v>270000</v>
      </c>
      <c r="F49" s="748"/>
      <c r="G49" s="748"/>
      <c r="H49" s="748">
        <f t="shared" si="0"/>
        <v>270000</v>
      </c>
      <c r="I49" s="740"/>
      <c r="J49" s="752"/>
    </row>
    <row r="50" spans="1:10" ht="19.5" customHeight="1">
      <c r="A50" s="754">
        <v>11</v>
      </c>
      <c r="B50" s="322" t="s">
        <v>2385</v>
      </c>
      <c r="C50" s="322">
        <v>1930</v>
      </c>
      <c r="D50" s="322" t="s">
        <v>2333</v>
      </c>
      <c r="E50" s="748">
        <v>270000</v>
      </c>
      <c r="F50" s="748"/>
      <c r="G50" s="748"/>
      <c r="H50" s="748">
        <f t="shared" si="0"/>
        <v>270000</v>
      </c>
      <c r="I50" s="740"/>
      <c r="J50" s="752"/>
    </row>
    <row r="51" spans="1:10" ht="19.5" customHeight="1">
      <c r="A51" s="754">
        <v>12</v>
      </c>
      <c r="B51" s="322" t="s">
        <v>2386</v>
      </c>
      <c r="C51" s="322">
        <v>1933</v>
      </c>
      <c r="D51" s="322" t="s">
        <v>2333</v>
      </c>
      <c r="E51" s="748">
        <v>270000</v>
      </c>
      <c r="F51" s="748"/>
      <c r="G51" s="748"/>
      <c r="H51" s="748">
        <f t="shared" si="0"/>
        <v>270000</v>
      </c>
      <c r="I51" s="740"/>
      <c r="J51" s="752"/>
    </row>
    <row r="52" spans="1:10" ht="19.5" customHeight="1">
      <c r="A52" s="754">
        <v>13</v>
      </c>
      <c r="B52" s="322" t="s">
        <v>2387</v>
      </c>
      <c r="C52" s="322">
        <v>1933</v>
      </c>
      <c r="D52" s="322" t="s">
        <v>2342</v>
      </c>
      <c r="E52" s="748">
        <v>270000</v>
      </c>
      <c r="F52" s="748"/>
      <c r="G52" s="748"/>
      <c r="H52" s="748">
        <f t="shared" si="0"/>
        <v>270000</v>
      </c>
      <c r="I52" s="740"/>
      <c r="J52" s="752"/>
    </row>
    <row r="53" spans="1:10" ht="19.5" customHeight="1">
      <c r="A53" s="754">
        <v>14</v>
      </c>
      <c r="B53" s="322" t="s">
        <v>2388</v>
      </c>
      <c r="C53" s="322">
        <v>1916</v>
      </c>
      <c r="D53" s="322" t="s">
        <v>2340</v>
      </c>
      <c r="E53" s="748">
        <v>270000</v>
      </c>
      <c r="F53" s="748"/>
      <c r="G53" s="748"/>
      <c r="H53" s="748">
        <f t="shared" si="0"/>
        <v>270000</v>
      </c>
      <c r="I53" s="740"/>
      <c r="J53" s="752"/>
    </row>
    <row r="54" spans="1:10" ht="19.5" customHeight="1">
      <c r="A54" s="754">
        <v>15</v>
      </c>
      <c r="B54" s="322" t="s">
        <v>2157</v>
      </c>
      <c r="C54" s="322">
        <v>1935</v>
      </c>
      <c r="D54" s="322" t="s">
        <v>2340</v>
      </c>
      <c r="E54" s="748">
        <v>270000</v>
      </c>
      <c r="F54" s="748"/>
      <c r="G54" s="748"/>
      <c r="H54" s="748">
        <f t="shared" si="0"/>
        <v>270000</v>
      </c>
      <c r="I54" s="740"/>
      <c r="J54" s="752"/>
    </row>
    <row r="55" spans="1:10" ht="19.5" customHeight="1">
      <c r="A55" s="754">
        <v>16</v>
      </c>
      <c r="B55" s="322" t="s">
        <v>2389</v>
      </c>
      <c r="C55" s="322">
        <v>1929</v>
      </c>
      <c r="D55" s="322" t="s">
        <v>2341</v>
      </c>
      <c r="E55" s="748">
        <v>270000</v>
      </c>
      <c r="F55" s="748"/>
      <c r="G55" s="748"/>
      <c r="H55" s="748">
        <f t="shared" si="0"/>
        <v>270000</v>
      </c>
      <c r="I55" s="740"/>
      <c r="J55" s="752"/>
    </row>
    <row r="56" spans="1:10" ht="19.5" customHeight="1">
      <c r="A56" s="754">
        <v>17</v>
      </c>
      <c r="B56" s="322" t="s">
        <v>2390</v>
      </c>
      <c r="C56" s="322">
        <v>1930</v>
      </c>
      <c r="D56" s="322" t="s">
        <v>2341</v>
      </c>
      <c r="E56" s="748">
        <v>270000</v>
      </c>
      <c r="F56" s="748"/>
      <c r="G56" s="748"/>
      <c r="H56" s="748">
        <f t="shared" si="0"/>
        <v>270000</v>
      </c>
      <c r="I56" s="740"/>
      <c r="J56" s="752"/>
    </row>
    <row r="57" spans="1:10" ht="19.5" customHeight="1">
      <c r="A57" s="754">
        <v>18</v>
      </c>
      <c r="B57" s="322" t="s">
        <v>2393</v>
      </c>
      <c r="C57" s="322">
        <v>1921</v>
      </c>
      <c r="D57" s="322" t="s">
        <v>2341</v>
      </c>
      <c r="E57" s="748">
        <v>270000</v>
      </c>
      <c r="F57" s="748"/>
      <c r="G57" s="748"/>
      <c r="H57" s="748">
        <f t="shared" si="0"/>
        <v>270000</v>
      </c>
      <c r="I57" s="740"/>
      <c r="J57" s="752"/>
    </row>
    <row r="58" spans="1:10" ht="19.5" customHeight="1">
      <c r="A58" s="754">
        <v>19</v>
      </c>
      <c r="B58" s="322" t="s">
        <v>2394</v>
      </c>
      <c r="C58" s="322">
        <v>1926</v>
      </c>
      <c r="D58" s="322" t="s">
        <v>2341</v>
      </c>
      <c r="E58" s="748">
        <v>270000</v>
      </c>
      <c r="F58" s="748"/>
      <c r="G58" s="748"/>
      <c r="H58" s="748">
        <f t="shared" si="0"/>
        <v>270000</v>
      </c>
      <c r="I58" s="740"/>
      <c r="J58" s="752"/>
    </row>
    <row r="59" spans="1:10" ht="19.5" customHeight="1">
      <c r="A59" s="754">
        <v>20</v>
      </c>
      <c r="B59" s="322" t="s">
        <v>2395</v>
      </c>
      <c r="C59" s="322">
        <v>1920</v>
      </c>
      <c r="D59" s="322" t="s">
        <v>2341</v>
      </c>
      <c r="E59" s="748">
        <v>270000</v>
      </c>
      <c r="F59" s="748"/>
      <c r="G59" s="748"/>
      <c r="H59" s="748">
        <f t="shared" si="0"/>
        <v>270000</v>
      </c>
      <c r="I59" s="740"/>
      <c r="J59" s="752"/>
    </row>
    <row r="60" spans="1:10" ht="19.5" customHeight="1">
      <c r="A60" s="754">
        <v>21</v>
      </c>
      <c r="B60" s="322" t="s">
        <v>2396</v>
      </c>
      <c r="C60" s="322">
        <v>1926</v>
      </c>
      <c r="D60" s="322" t="s">
        <v>2341</v>
      </c>
      <c r="E60" s="748">
        <v>270000</v>
      </c>
      <c r="F60" s="748"/>
      <c r="G60" s="748"/>
      <c r="H60" s="748">
        <f t="shared" si="0"/>
        <v>270000</v>
      </c>
      <c r="I60" s="740"/>
      <c r="J60" s="752"/>
    </row>
    <row r="61" spans="1:10" ht="19.5" customHeight="1">
      <c r="A61" s="754">
        <v>22</v>
      </c>
      <c r="B61" s="322" t="s">
        <v>1603</v>
      </c>
      <c r="C61" s="322">
        <v>1931</v>
      </c>
      <c r="D61" s="322" t="s">
        <v>2341</v>
      </c>
      <c r="E61" s="748">
        <v>270000</v>
      </c>
      <c r="F61" s="748"/>
      <c r="G61" s="748"/>
      <c r="H61" s="748">
        <f t="shared" si="0"/>
        <v>270000</v>
      </c>
      <c r="I61" s="740"/>
      <c r="J61" s="752"/>
    </row>
    <row r="62" spans="1:10" ht="19.5" customHeight="1">
      <c r="A62" s="754">
        <v>23</v>
      </c>
      <c r="B62" s="322" t="s">
        <v>2397</v>
      </c>
      <c r="C62" s="322">
        <v>1932</v>
      </c>
      <c r="D62" s="322" t="s">
        <v>2341</v>
      </c>
      <c r="E62" s="748">
        <v>270000</v>
      </c>
      <c r="F62" s="748"/>
      <c r="G62" s="748"/>
      <c r="H62" s="748">
        <f t="shared" si="0"/>
        <v>270000</v>
      </c>
      <c r="I62" s="740"/>
      <c r="J62" s="752"/>
    </row>
    <row r="63" spans="1:10" ht="19.5" customHeight="1">
      <c r="A63" s="754">
        <v>24</v>
      </c>
      <c r="B63" s="322" t="s">
        <v>2398</v>
      </c>
      <c r="C63" s="322">
        <v>1932</v>
      </c>
      <c r="D63" s="322" t="s">
        <v>2341</v>
      </c>
      <c r="E63" s="748">
        <v>270000</v>
      </c>
      <c r="F63" s="748"/>
      <c r="G63" s="748"/>
      <c r="H63" s="748">
        <f t="shared" si="0"/>
        <v>270000</v>
      </c>
      <c r="I63" s="740"/>
      <c r="J63" s="752"/>
    </row>
    <row r="64" spans="1:10" ht="19.5" customHeight="1">
      <c r="A64" s="754">
        <v>25</v>
      </c>
      <c r="B64" s="322" t="s">
        <v>2399</v>
      </c>
      <c r="C64" s="322">
        <v>1932</v>
      </c>
      <c r="D64" s="322" t="s">
        <v>2341</v>
      </c>
      <c r="E64" s="748">
        <v>270000</v>
      </c>
      <c r="F64" s="748"/>
      <c r="G64" s="748"/>
      <c r="H64" s="748">
        <f t="shared" si="0"/>
        <v>270000</v>
      </c>
      <c r="I64" s="740"/>
      <c r="J64" s="752"/>
    </row>
    <row r="65" spans="1:10" ht="19.5" customHeight="1">
      <c r="A65" s="754">
        <v>26</v>
      </c>
      <c r="B65" s="322" t="s">
        <v>2711</v>
      </c>
      <c r="C65" s="322">
        <v>1934</v>
      </c>
      <c r="D65" s="322" t="s">
        <v>2361</v>
      </c>
      <c r="E65" s="748">
        <v>270000</v>
      </c>
      <c r="F65" s="748"/>
      <c r="G65" s="748"/>
      <c r="H65" s="748">
        <f t="shared" si="0"/>
        <v>270000</v>
      </c>
      <c r="I65" s="740"/>
      <c r="J65" s="752"/>
    </row>
    <row r="66" spans="1:10" ht="19.5" customHeight="1">
      <c r="A66" s="754">
        <v>27</v>
      </c>
      <c r="B66" s="322" t="s">
        <v>2400</v>
      </c>
      <c r="C66" s="322">
        <v>1923</v>
      </c>
      <c r="D66" s="322" t="s">
        <v>2361</v>
      </c>
      <c r="E66" s="748">
        <v>270000</v>
      </c>
      <c r="F66" s="748"/>
      <c r="G66" s="748"/>
      <c r="H66" s="748">
        <f t="shared" si="0"/>
        <v>270000</v>
      </c>
      <c r="I66" s="740"/>
      <c r="J66" s="752"/>
    </row>
    <row r="67" spans="1:10" ht="19.5" customHeight="1">
      <c r="A67" s="754">
        <v>28</v>
      </c>
      <c r="B67" s="322" t="s">
        <v>2401</v>
      </c>
      <c r="C67" s="322">
        <v>1916</v>
      </c>
      <c r="D67" s="322" t="s">
        <v>2361</v>
      </c>
      <c r="E67" s="748">
        <v>270000</v>
      </c>
      <c r="F67" s="748"/>
      <c r="G67" s="748"/>
      <c r="H67" s="748">
        <f t="shared" si="0"/>
        <v>270000</v>
      </c>
      <c r="I67" s="740"/>
      <c r="J67" s="752"/>
    </row>
    <row r="68" spans="1:10" ht="19.5" customHeight="1">
      <c r="A68" s="754">
        <v>29</v>
      </c>
      <c r="B68" s="322" t="s">
        <v>2402</v>
      </c>
      <c r="C68" s="322">
        <v>1930</v>
      </c>
      <c r="D68" s="322" t="s">
        <v>2342</v>
      </c>
      <c r="E68" s="748">
        <v>270000</v>
      </c>
      <c r="F68" s="748"/>
      <c r="G68" s="748"/>
      <c r="H68" s="748">
        <f t="shared" si="0"/>
        <v>270000</v>
      </c>
      <c r="I68" s="740"/>
      <c r="J68" s="752"/>
    </row>
    <row r="69" spans="1:10" ht="19.5" customHeight="1">
      <c r="A69" s="754">
        <v>30</v>
      </c>
      <c r="B69" s="322" t="s">
        <v>2403</v>
      </c>
      <c r="C69" s="322">
        <v>1925</v>
      </c>
      <c r="D69" s="322" t="s">
        <v>2342</v>
      </c>
      <c r="E69" s="748">
        <v>270000</v>
      </c>
      <c r="F69" s="748"/>
      <c r="G69" s="748"/>
      <c r="H69" s="748">
        <f t="shared" si="0"/>
        <v>270000</v>
      </c>
      <c r="I69" s="740"/>
      <c r="J69" s="752"/>
    </row>
    <row r="70" spans="1:10" ht="19.5" customHeight="1">
      <c r="A70" s="754">
        <v>31</v>
      </c>
      <c r="B70" s="322" t="s">
        <v>2404</v>
      </c>
      <c r="C70" s="322">
        <v>1927</v>
      </c>
      <c r="D70" s="322" t="s">
        <v>2342</v>
      </c>
      <c r="E70" s="748">
        <v>270000</v>
      </c>
      <c r="F70" s="748"/>
      <c r="G70" s="748"/>
      <c r="H70" s="748">
        <f t="shared" si="0"/>
        <v>270000</v>
      </c>
      <c r="I70" s="740"/>
      <c r="J70" s="752"/>
    </row>
    <row r="71" spans="1:10" ht="19.5" customHeight="1">
      <c r="A71" s="754">
        <v>32</v>
      </c>
      <c r="B71" s="322" t="s">
        <v>2170</v>
      </c>
      <c r="C71" s="322">
        <v>1935</v>
      </c>
      <c r="D71" s="322" t="s">
        <v>2342</v>
      </c>
      <c r="E71" s="748">
        <v>270000</v>
      </c>
      <c r="F71" s="748"/>
      <c r="G71" s="748"/>
      <c r="H71" s="748">
        <f t="shared" si="0"/>
        <v>270000</v>
      </c>
      <c r="I71" s="740"/>
      <c r="J71" s="752"/>
    </row>
    <row r="72" spans="1:10" ht="19.5" customHeight="1">
      <c r="A72" s="754">
        <v>33</v>
      </c>
      <c r="B72" s="322" t="s">
        <v>2405</v>
      </c>
      <c r="C72" s="322">
        <v>1932</v>
      </c>
      <c r="D72" s="322" t="s">
        <v>2351</v>
      </c>
      <c r="E72" s="748">
        <v>270000</v>
      </c>
      <c r="F72" s="748"/>
      <c r="G72" s="748"/>
      <c r="H72" s="748">
        <f t="shared" si="0"/>
        <v>270000</v>
      </c>
      <c r="I72" s="740"/>
      <c r="J72" s="752"/>
    </row>
    <row r="73" spans="1:10" ht="19.5" customHeight="1">
      <c r="A73" s="754">
        <v>34</v>
      </c>
      <c r="B73" s="322" t="s">
        <v>2410</v>
      </c>
      <c r="C73" s="322">
        <v>1930</v>
      </c>
      <c r="D73" s="322" t="s">
        <v>2343</v>
      </c>
      <c r="E73" s="748">
        <v>270000</v>
      </c>
      <c r="F73" s="748"/>
      <c r="G73" s="748"/>
      <c r="H73" s="748">
        <f t="shared" si="0"/>
        <v>270000</v>
      </c>
      <c r="I73" s="740"/>
      <c r="J73" s="752"/>
    </row>
    <row r="74" spans="1:10" ht="19.5" customHeight="1">
      <c r="A74" s="754">
        <v>35</v>
      </c>
      <c r="B74" s="322" t="s">
        <v>2379</v>
      </c>
      <c r="C74" s="322">
        <v>1927</v>
      </c>
      <c r="D74" s="322" t="s">
        <v>2343</v>
      </c>
      <c r="E74" s="748">
        <v>270000</v>
      </c>
      <c r="F74" s="748"/>
      <c r="G74" s="748"/>
      <c r="H74" s="748">
        <f t="shared" si="0"/>
        <v>270000</v>
      </c>
      <c r="I74" s="740"/>
      <c r="J74" s="752"/>
    </row>
    <row r="75" spans="1:10" ht="19.5" customHeight="1">
      <c r="A75" s="754">
        <v>36</v>
      </c>
      <c r="B75" s="322" t="s">
        <v>2411</v>
      </c>
      <c r="C75" s="322">
        <v>1930</v>
      </c>
      <c r="D75" s="322" t="s">
        <v>2343</v>
      </c>
      <c r="E75" s="748">
        <v>270000</v>
      </c>
      <c r="F75" s="748"/>
      <c r="G75" s="748"/>
      <c r="H75" s="748">
        <f t="shared" si="0"/>
        <v>270000</v>
      </c>
      <c r="I75" s="740"/>
      <c r="J75" s="752"/>
    </row>
    <row r="76" spans="1:10" ht="19.5" customHeight="1">
      <c r="A76" s="754">
        <v>37</v>
      </c>
      <c r="B76" s="322" t="s">
        <v>2412</v>
      </c>
      <c r="C76" s="322">
        <v>1930</v>
      </c>
      <c r="D76" s="322" t="s">
        <v>2343</v>
      </c>
      <c r="E76" s="748">
        <v>270000</v>
      </c>
      <c r="F76" s="748"/>
      <c r="G76" s="748"/>
      <c r="H76" s="748">
        <f t="shared" si="0"/>
        <v>270000</v>
      </c>
      <c r="I76" s="740"/>
      <c r="J76" s="752"/>
    </row>
    <row r="77" spans="1:10" ht="19.5" customHeight="1">
      <c r="A77" s="754">
        <v>38</v>
      </c>
      <c r="B77" s="322" t="s">
        <v>2413</v>
      </c>
      <c r="C77" s="322">
        <v>1923</v>
      </c>
      <c r="D77" s="322" t="s">
        <v>2343</v>
      </c>
      <c r="E77" s="748">
        <v>270000</v>
      </c>
      <c r="F77" s="748"/>
      <c r="G77" s="748"/>
      <c r="H77" s="748">
        <f t="shared" si="0"/>
        <v>270000</v>
      </c>
      <c r="I77" s="740"/>
      <c r="J77" s="752"/>
    </row>
    <row r="78" spans="1:10" ht="19.5" customHeight="1">
      <c r="A78" s="754">
        <v>39</v>
      </c>
      <c r="B78" s="322" t="s">
        <v>2414</v>
      </c>
      <c r="C78" s="322">
        <v>1925</v>
      </c>
      <c r="D78" s="322" t="s">
        <v>2343</v>
      </c>
      <c r="E78" s="748">
        <v>270000</v>
      </c>
      <c r="F78" s="748"/>
      <c r="G78" s="748"/>
      <c r="H78" s="748">
        <f t="shared" si="0"/>
        <v>270000</v>
      </c>
      <c r="I78" s="740"/>
      <c r="J78" s="752"/>
    </row>
    <row r="79" spans="1:10" ht="19.5" customHeight="1">
      <c r="A79" s="754">
        <v>40</v>
      </c>
      <c r="B79" s="322" t="s">
        <v>1227</v>
      </c>
      <c r="C79" s="322">
        <v>1926</v>
      </c>
      <c r="D79" s="322" t="s">
        <v>2343</v>
      </c>
      <c r="E79" s="748">
        <v>270000</v>
      </c>
      <c r="F79" s="748"/>
      <c r="G79" s="748"/>
      <c r="H79" s="748">
        <f t="shared" si="0"/>
        <v>270000</v>
      </c>
      <c r="I79" s="740"/>
      <c r="J79" s="752"/>
    </row>
    <row r="80" spans="1:10" ht="19.5" customHeight="1">
      <c r="A80" s="754">
        <v>41</v>
      </c>
      <c r="B80" s="322" t="s">
        <v>2417</v>
      </c>
      <c r="C80" s="322">
        <v>1926</v>
      </c>
      <c r="D80" s="322" t="s">
        <v>874</v>
      </c>
      <c r="E80" s="748">
        <v>270000</v>
      </c>
      <c r="F80" s="748"/>
      <c r="G80" s="748"/>
      <c r="H80" s="748">
        <f t="shared" si="0"/>
        <v>270000</v>
      </c>
      <c r="I80" s="740"/>
      <c r="J80" s="752"/>
    </row>
    <row r="81" spans="1:10" ht="19.5" customHeight="1">
      <c r="A81" s="754">
        <v>42</v>
      </c>
      <c r="B81" s="322" t="s">
        <v>124</v>
      </c>
      <c r="C81" s="322">
        <v>1915</v>
      </c>
      <c r="D81" s="322" t="s">
        <v>2373</v>
      </c>
      <c r="E81" s="748">
        <v>270000</v>
      </c>
      <c r="F81" s="748"/>
      <c r="G81" s="748"/>
      <c r="H81" s="748">
        <f t="shared" si="0"/>
        <v>270000</v>
      </c>
      <c r="I81" s="740"/>
      <c r="J81" s="752"/>
    </row>
    <row r="82" spans="1:10" ht="19.5" customHeight="1">
      <c r="A82" s="754">
        <v>43</v>
      </c>
      <c r="B82" s="322" t="s">
        <v>1926</v>
      </c>
      <c r="C82" s="322">
        <v>1918</v>
      </c>
      <c r="D82" s="322" t="s">
        <v>2373</v>
      </c>
      <c r="E82" s="748">
        <v>270000</v>
      </c>
      <c r="F82" s="748"/>
      <c r="G82" s="748"/>
      <c r="H82" s="748">
        <f t="shared" si="0"/>
        <v>270000</v>
      </c>
      <c r="I82" s="740"/>
      <c r="J82" s="752"/>
    </row>
    <row r="83" spans="1:10" ht="19.5" customHeight="1">
      <c r="A83" s="754">
        <v>44</v>
      </c>
      <c r="B83" s="322" t="s">
        <v>2418</v>
      </c>
      <c r="C83" s="322">
        <v>1926</v>
      </c>
      <c r="D83" s="322" t="s">
        <v>2373</v>
      </c>
      <c r="E83" s="748">
        <v>270000</v>
      </c>
      <c r="F83" s="748"/>
      <c r="G83" s="748"/>
      <c r="H83" s="748">
        <f t="shared" si="0"/>
        <v>270000</v>
      </c>
      <c r="I83" s="740"/>
      <c r="J83" s="752"/>
    </row>
    <row r="84" spans="1:10" ht="19.5" customHeight="1">
      <c r="A84" s="754">
        <v>45</v>
      </c>
      <c r="B84" s="322" t="s">
        <v>1173</v>
      </c>
      <c r="C84" s="322">
        <v>1930</v>
      </c>
      <c r="D84" s="322" t="s">
        <v>2375</v>
      </c>
      <c r="E84" s="748">
        <v>270000</v>
      </c>
      <c r="F84" s="748"/>
      <c r="G84" s="748"/>
      <c r="H84" s="748">
        <f t="shared" si="0"/>
        <v>270000</v>
      </c>
      <c r="I84" s="740"/>
      <c r="J84" s="752"/>
    </row>
    <row r="85" spans="1:10" ht="19.5" customHeight="1">
      <c r="A85" s="754">
        <v>46</v>
      </c>
      <c r="B85" s="322" t="s">
        <v>2419</v>
      </c>
      <c r="C85" s="322">
        <v>1932</v>
      </c>
      <c r="D85" s="322" t="s">
        <v>2375</v>
      </c>
      <c r="E85" s="748">
        <v>270000</v>
      </c>
      <c r="F85" s="748"/>
      <c r="G85" s="748"/>
      <c r="H85" s="748">
        <f t="shared" si="0"/>
        <v>270000</v>
      </c>
      <c r="I85" s="740"/>
      <c r="J85" s="752"/>
    </row>
    <row r="86" spans="1:10" ht="19.5" customHeight="1">
      <c r="A86" s="754">
        <v>47</v>
      </c>
      <c r="B86" s="322" t="s">
        <v>2422</v>
      </c>
      <c r="C86" s="322">
        <v>1932</v>
      </c>
      <c r="D86" s="322" t="s">
        <v>2375</v>
      </c>
      <c r="E86" s="748">
        <v>270000</v>
      </c>
      <c r="F86" s="748"/>
      <c r="G86" s="748"/>
      <c r="H86" s="748">
        <f t="shared" si="0"/>
        <v>270000</v>
      </c>
      <c r="I86" s="740"/>
      <c r="J86" s="752"/>
    </row>
    <row r="87" spans="1:10" ht="19.5" customHeight="1">
      <c r="A87" s="754">
        <v>48</v>
      </c>
      <c r="B87" s="322" t="s">
        <v>2423</v>
      </c>
      <c r="C87" s="322">
        <v>1933</v>
      </c>
      <c r="D87" s="322" t="s">
        <v>2375</v>
      </c>
      <c r="E87" s="748">
        <v>270000</v>
      </c>
      <c r="F87" s="748"/>
      <c r="G87" s="748"/>
      <c r="H87" s="748">
        <f t="shared" si="0"/>
        <v>270000</v>
      </c>
      <c r="I87" s="740"/>
      <c r="J87" s="752"/>
    </row>
    <row r="88" spans="1:10" ht="19.5" customHeight="1">
      <c r="A88" s="754">
        <v>49</v>
      </c>
      <c r="B88" s="322" t="s">
        <v>2426</v>
      </c>
      <c r="C88" s="322">
        <v>1925</v>
      </c>
      <c r="D88" s="322" t="s">
        <v>2425</v>
      </c>
      <c r="E88" s="748">
        <v>270000</v>
      </c>
      <c r="F88" s="748"/>
      <c r="G88" s="748"/>
      <c r="H88" s="748">
        <f t="shared" si="0"/>
        <v>270000</v>
      </c>
      <c r="I88" s="740"/>
      <c r="J88" s="752"/>
    </row>
    <row r="89" spans="1:10" ht="19.5" customHeight="1">
      <c r="A89" s="754">
        <v>50</v>
      </c>
      <c r="B89" s="322" t="s">
        <v>2427</v>
      </c>
      <c r="C89" s="322">
        <v>1928</v>
      </c>
      <c r="D89" s="322" t="s">
        <v>2355</v>
      </c>
      <c r="E89" s="748">
        <v>270000</v>
      </c>
      <c r="F89" s="748"/>
      <c r="G89" s="748"/>
      <c r="H89" s="748">
        <f t="shared" si="0"/>
        <v>270000</v>
      </c>
      <c r="I89" s="740"/>
      <c r="J89" s="752"/>
    </row>
    <row r="90" spans="1:10" ht="19.5" customHeight="1">
      <c r="A90" s="754">
        <v>51</v>
      </c>
      <c r="B90" s="322" t="s">
        <v>2428</v>
      </c>
      <c r="C90" s="322">
        <v>1927</v>
      </c>
      <c r="D90" s="322" t="s">
        <v>2355</v>
      </c>
      <c r="E90" s="748">
        <v>270000</v>
      </c>
      <c r="F90" s="748"/>
      <c r="G90" s="748"/>
      <c r="H90" s="748">
        <f t="shared" si="0"/>
        <v>270000</v>
      </c>
      <c r="I90" s="740"/>
      <c r="J90" s="752"/>
    </row>
    <row r="91" spans="1:10" ht="19.5" customHeight="1">
      <c r="A91" s="754">
        <v>52</v>
      </c>
      <c r="B91" s="322" t="s">
        <v>2429</v>
      </c>
      <c r="C91" s="322">
        <v>1934</v>
      </c>
      <c r="D91" s="322" t="s">
        <v>2355</v>
      </c>
      <c r="E91" s="748">
        <v>270000</v>
      </c>
      <c r="F91" s="748"/>
      <c r="G91" s="748"/>
      <c r="H91" s="748">
        <f t="shared" si="0"/>
        <v>270000</v>
      </c>
      <c r="I91" s="740"/>
      <c r="J91" s="752"/>
    </row>
    <row r="92" spans="1:10" ht="19.5" customHeight="1">
      <c r="A92" s="754">
        <v>53</v>
      </c>
      <c r="B92" s="322" t="s">
        <v>2430</v>
      </c>
      <c r="C92" s="322">
        <v>1924</v>
      </c>
      <c r="D92" s="322" t="s">
        <v>2355</v>
      </c>
      <c r="E92" s="748">
        <v>270000</v>
      </c>
      <c r="F92" s="748"/>
      <c r="G92" s="748"/>
      <c r="H92" s="748">
        <f t="shared" si="0"/>
        <v>270000</v>
      </c>
      <c r="I92" s="740"/>
      <c r="J92" s="752"/>
    </row>
    <row r="93" spans="1:10" ht="19.5" customHeight="1">
      <c r="A93" s="754">
        <v>54</v>
      </c>
      <c r="B93" s="322" t="s">
        <v>2431</v>
      </c>
      <c r="C93" s="322">
        <v>1929</v>
      </c>
      <c r="D93" s="322" t="s">
        <v>2432</v>
      </c>
      <c r="E93" s="748">
        <v>270000</v>
      </c>
      <c r="F93" s="748"/>
      <c r="G93" s="748"/>
      <c r="H93" s="748">
        <f t="shared" si="0"/>
        <v>270000</v>
      </c>
      <c r="I93" s="740"/>
      <c r="J93" s="752"/>
    </row>
    <row r="94" spans="1:10" ht="19.5" customHeight="1">
      <c r="A94" s="754">
        <v>55</v>
      </c>
      <c r="B94" s="322" t="s">
        <v>2433</v>
      </c>
      <c r="C94" s="322">
        <v>1920</v>
      </c>
      <c r="D94" s="322" t="s">
        <v>2432</v>
      </c>
      <c r="E94" s="748">
        <v>270000</v>
      </c>
      <c r="F94" s="748"/>
      <c r="G94" s="748"/>
      <c r="H94" s="748">
        <f t="shared" si="0"/>
        <v>270000</v>
      </c>
      <c r="I94" s="740"/>
      <c r="J94" s="752"/>
    </row>
    <row r="95" spans="1:10" ht="19.5" customHeight="1">
      <c r="A95" s="754">
        <v>56</v>
      </c>
      <c r="B95" s="322" t="s">
        <v>2435</v>
      </c>
      <c r="C95" s="322">
        <v>1931</v>
      </c>
      <c r="D95" s="322" t="s">
        <v>2340</v>
      </c>
      <c r="E95" s="748">
        <v>270000</v>
      </c>
      <c r="F95" s="748"/>
      <c r="G95" s="748"/>
      <c r="H95" s="748">
        <f t="shared" si="0"/>
        <v>270000</v>
      </c>
      <c r="I95" s="740"/>
      <c r="J95" s="752"/>
    </row>
    <row r="96" spans="1:10" ht="19.5" customHeight="1">
      <c r="A96" s="754">
        <v>57</v>
      </c>
      <c r="B96" s="322" t="s">
        <v>1593</v>
      </c>
      <c r="C96" s="322">
        <v>1933</v>
      </c>
      <c r="D96" s="322" t="s">
        <v>2341</v>
      </c>
      <c r="E96" s="748">
        <v>270000</v>
      </c>
      <c r="F96" s="748"/>
      <c r="G96" s="748"/>
      <c r="H96" s="748">
        <f t="shared" si="0"/>
        <v>270000</v>
      </c>
      <c r="I96" s="740"/>
      <c r="J96" s="752"/>
    </row>
    <row r="97" spans="1:10" ht="19.5" customHeight="1">
      <c r="A97" s="754">
        <v>58</v>
      </c>
      <c r="B97" s="322" t="s">
        <v>809</v>
      </c>
      <c r="C97" s="322">
        <v>1932</v>
      </c>
      <c r="D97" s="322" t="s">
        <v>2355</v>
      </c>
      <c r="E97" s="748">
        <v>270000</v>
      </c>
      <c r="F97" s="748"/>
      <c r="G97" s="748"/>
      <c r="H97" s="748">
        <f t="shared" si="0"/>
        <v>270000</v>
      </c>
      <c r="I97" s="740"/>
      <c r="J97" s="752"/>
    </row>
    <row r="98" spans="1:10" ht="19.5" customHeight="1">
      <c r="A98" s="754">
        <v>59</v>
      </c>
      <c r="B98" s="322" t="s">
        <v>764</v>
      </c>
      <c r="C98" s="322">
        <v>1933</v>
      </c>
      <c r="D98" s="322" t="s">
        <v>2432</v>
      </c>
      <c r="E98" s="748">
        <v>270000</v>
      </c>
      <c r="F98" s="748"/>
      <c r="G98" s="748"/>
      <c r="H98" s="748">
        <f t="shared" si="0"/>
        <v>270000</v>
      </c>
      <c r="I98" s="740"/>
      <c r="J98" s="752"/>
    </row>
    <row r="99" spans="1:10" ht="19.5" customHeight="1">
      <c r="A99" s="754">
        <v>60</v>
      </c>
      <c r="B99" s="322" t="s">
        <v>2170</v>
      </c>
      <c r="C99" s="322">
        <v>1933</v>
      </c>
      <c r="D99" s="322" t="s">
        <v>2334</v>
      </c>
      <c r="E99" s="748">
        <v>270000</v>
      </c>
      <c r="F99" s="748"/>
      <c r="G99" s="748"/>
      <c r="H99" s="748">
        <f aca="true" t="shared" si="1" ref="H99:H115">E99+G99</f>
        <v>270000</v>
      </c>
      <c r="I99" s="740"/>
      <c r="J99" s="752"/>
    </row>
    <row r="100" spans="1:10" ht="19.5" customHeight="1">
      <c r="A100" s="754">
        <v>61</v>
      </c>
      <c r="B100" s="322" t="s">
        <v>2437</v>
      </c>
      <c r="C100" s="322">
        <v>1933</v>
      </c>
      <c r="D100" s="322" t="s">
        <v>2343</v>
      </c>
      <c r="E100" s="748">
        <v>270000</v>
      </c>
      <c r="F100" s="748"/>
      <c r="G100" s="748"/>
      <c r="H100" s="748">
        <f t="shared" si="1"/>
        <v>270000</v>
      </c>
      <c r="I100" s="740"/>
      <c r="J100" s="752"/>
    </row>
    <row r="101" spans="1:10" ht="19.5" customHeight="1">
      <c r="A101" s="754">
        <v>62</v>
      </c>
      <c r="B101" s="322" t="s">
        <v>2438</v>
      </c>
      <c r="C101" s="322">
        <v>1933</v>
      </c>
      <c r="D101" s="322" t="s">
        <v>2439</v>
      </c>
      <c r="E101" s="748">
        <v>270000</v>
      </c>
      <c r="F101" s="748"/>
      <c r="G101" s="748"/>
      <c r="H101" s="748">
        <f t="shared" si="1"/>
        <v>270000</v>
      </c>
      <c r="I101" s="740"/>
      <c r="J101" s="752"/>
    </row>
    <row r="102" spans="1:10" ht="19.5" customHeight="1">
      <c r="A102" s="754">
        <v>63</v>
      </c>
      <c r="B102" s="322" t="s">
        <v>2440</v>
      </c>
      <c r="C102" s="322">
        <v>1934</v>
      </c>
      <c r="D102" s="322" t="s">
        <v>2341</v>
      </c>
      <c r="E102" s="748">
        <v>270000</v>
      </c>
      <c r="F102" s="748"/>
      <c r="G102" s="748"/>
      <c r="H102" s="748">
        <f t="shared" si="1"/>
        <v>270000</v>
      </c>
      <c r="I102" s="740"/>
      <c r="J102" s="752"/>
    </row>
    <row r="103" spans="1:10" ht="19.5" customHeight="1">
      <c r="A103" s="754">
        <v>64</v>
      </c>
      <c r="B103" s="322" t="s">
        <v>2441</v>
      </c>
      <c r="C103" s="322">
        <v>1934</v>
      </c>
      <c r="D103" s="322" t="s">
        <v>2442</v>
      </c>
      <c r="E103" s="748">
        <v>270000</v>
      </c>
      <c r="F103" s="748"/>
      <c r="G103" s="748"/>
      <c r="H103" s="748">
        <f t="shared" si="1"/>
        <v>270000</v>
      </c>
      <c r="I103" s="740"/>
      <c r="J103" s="752"/>
    </row>
    <row r="104" spans="1:10" ht="19.5" customHeight="1">
      <c r="A104" s="754">
        <v>65</v>
      </c>
      <c r="B104" s="322" t="s">
        <v>2443</v>
      </c>
      <c r="C104" s="322">
        <v>1934</v>
      </c>
      <c r="D104" s="322" t="s">
        <v>2444</v>
      </c>
      <c r="E104" s="748">
        <v>270000</v>
      </c>
      <c r="F104" s="748"/>
      <c r="G104" s="748"/>
      <c r="H104" s="748">
        <f t="shared" si="1"/>
        <v>270000</v>
      </c>
      <c r="I104" s="740"/>
      <c r="J104" s="752"/>
    </row>
    <row r="105" spans="1:10" ht="19.5" customHeight="1">
      <c r="A105" s="754">
        <v>66</v>
      </c>
      <c r="B105" s="322" t="s">
        <v>2445</v>
      </c>
      <c r="C105" s="322">
        <v>1934</v>
      </c>
      <c r="D105" s="322" t="s">
        <v>2446</v>
      </c>
      <c r="E105" s="748">
        <v>270000</v>
      </c>
      <c r="F105" s="748"/>
      <c r="G105" s="748"/>
      <c r="H105" s="748">
        <f t="shared" si="1"/>
        <v>270000</v>
      </c>
      <c r="I105" s="740"/>
      <c r="J105" s="752"/>
    </row>
    <row r="106" spans="1:10" ht="19.5" customHeight="1">
      <c r="A106" s="754">
        <v>67</v>
      </c>
      <c r="B106" s="322" t="s">
        <v>251</v>
      </c>
      <c r="C106" s="322">
        <v>1934</v>
      </c>
      <c r="D106" s="322" t="s">
        <v>2343</v>
      </c>
      <c r="E106" s="748">
        <v>270000</v>
      </c>
      <c r="F106" s="748"/>
      <c r="G106" s="748"/>
      <c r="H106" s="748">
        <f t="shared" si="1"/>
        <v>270000</v>
      </c>
      <c r="I106" s="740"/>
      <c r="J106" s="752"/>
    </row>
    <row r="107" spans="1:10" ht="19.5" customHeight="1">
      <c r="A107" s="754">
        <v>68</v>
      </c>
      <c r="B107" s="322" t="s">
        <v>2447</v>
      </c>
      <c r="C107" s="322">
        <v>1935</v>
      </c>
      <c r="D107" s="322" t="s">
        <v>2448</v>
      </c>
      <c r="E107" s="748">
        <v>270000</v>
      </c>
      <c r="F107" s="748"/>
      <c r="G107" s="748"/>
      <c r="H107" s="748">
        <f t="shared" si="1"/>
        <v>270000</v>
      </c>
      <c r="I107" s="740"/>
      <c r="J107" s="752"/>
    </row>
    <row r="108" spans="1:10" ht="19.5" customHeight="1">
      <c r="A108" s="754">
        <v>69</v>
      </c>
      <c r="B108" s="322" t="s">
        <v>2449</v>
      </c>
      <c r="C108" s="322">
        <v>1935</v>
      </c>
      <c r="D108" s="322" t="s">
        <v>2353</v>
      </c>
      <c r="E108" s="748">
        <v>270000</v>
      </c>
      <c r="F108" s="748"/>
      <c r="G108" s="748"/>
      <c r="H108" s="748">
        <f t="shared" si="1"/>
        <v>270000</v>
      </c>
      <c r="I108" s="740"/>
      <c r="J108" s="752"/>
    </row>
    <row r="109" spans="1:10" ht="19.5" customHeight="1">
      <c r="A109" s="754">
        <v>70</v>
      </c>
      <c r="B109" s="322" t="s">
        <v>2450</v>
      </c>
      <c r="C109" s="322">
        <v>1935</v>
      </c>
      <c r="D109" s="322" t="s">
        <v>2341</v>
      </c>
      <c r="E109" s="748">
        <v>270000</v>
      </c>
      <c r="F109" s="748"/>
      <c r="G109" s="748"/>
      <c r="H109" s="748">
        <f t="shared" si="1"/>
        <v>270000</v>
      </c>
      <c r="I109" s="740"/>
      <c r="J109" s="752"/>
    </row>
    <row r="110" spans="1:10" ht="19.5" customHeight="1">
      <c r="A110" s="754">
        <v>71</v>
      </c>
      <c r="B110" s="322" t="s">
        <v>2170</v>
      </c>
      <c r="C110" s="322">
        <v>1935</v>
      </c>
      <c r="D110" s="322" t="s">
        <v>2442</v>
      </c>
      <c r="E110" s="748">
        <v>270000</v>
      </c>
      <c r="F110" s="748"/>
      <c r="G110" s="748"/>
      <c r="H110" s="748">
        <f t="shared" si="1"/>
        <v>270000</v>
      </c>
      <c r="I110" s="740"/>
      <c r="J110" s="752"/>
    </row>
    <row r="111" spans="1:10" ht="19.5" customHeight="1">
      <c r="A111" s="754">
        <v>72</v>
      </c>
      <c r="B111" s="322" t="s">
        <v>1926</v>
      </c>
      <c r="C111" s="322">
        <v>1935</v>
      </c>
      <c r="D111" s="322" t="s">
        <v>841</v>
      </c>
      <c r="E111" s="748">
        <v>270000</v>
      </c>
      <c r="F111" s="748"/>
      <c r="G111" s="748"/>
      <c r="H111" s="748">
        <f t="shared" si="1"/>
        <v>270000</v>
      </c>
      <c r="I111" s="740"/>
      <c r="J111" s="752"/>
    </row>
    <row r="112" spans="1:10" ht="19.5" customHeight="1">
      <c r="A112" s="754">
        <v>73</v>
      </c>
      <c r="B112" s="322" t="s">
        <v>2844</v>
      </c>
      <c r="C112" s="322">
        <v>1935</v>
      </c>
      <c r="D112" s="322" t="s">
        <v>2845</v>
      </c>
      <c r="E112" s="748">
        <v>270000</v>
      </c>
      <c r="F112" s="748"/>
      <c r="G112" s="748"/>
      <c r="H112" s="748">
        <f t="shared" si="1"/>
        <v>270000</v>
      </c>
      <c r="I112" s="740"/>
      <c r="J112" s="752"/>
    </row>
    <row r="113" spans="1:10" ht="19.5" customHeight="1">
      <c r="A113" s="754">
        <v>74</v>
      </c>
      <c r="B113" s="322" t="s">
        <v>2462</v>
      </c>
      <c r="C113" s="322">
        <v>1933</v>
      </c>
      <c r="D113" s="322" t="s">
        <v>2340</v>
      </c>
      <c r="E113" s="748">
        <v>270000</v>
      </c>
      <c r="F113" s="748"/>
      <c r="G113" s="748"/>
      <c r="H113" s="748">
        <f t="shared" si="1"/>
        <v>270000</v>
      </c>
      <c r="I113" s="740"/>
      <c r="J113" s="752"/>
    </row>
    <row r="114" spans="1:10" ht="19.5" customHeight="1">
      <c r="A114" s="754">
        <v>75</v>
      </c>
      <c r="B114" s="322" t="s">
        <v>1085</v>
      </c>
      <c r="C114" s="322">
        <v>1936</v>
      </c>
      <c r="D114" s="322" t="s">
        <v>2340</v>
      </c>
      <c r="E114" s="748">
        <v>270000</v>
      </c>
      <c r="F114" s="748"/>
      <c r="G114" s="748"/>
      <c r="H114" s="748">
        <f t="shared" si="1"/>
        <v>270000</v>
      </c>
      <c r="I114" s="742"/>
      <c r="J114" s="762"/>
    </row>
    <row r="115" spans="1:10" ht="19.5" customHeight="1">
      <c r="A115" s="754">
        <v>76</v>
      </c>
      <c r="B115" s="322" t="s">
        <v>1086</v>
      </c>
      <c r="C115" s="322">
        <v>1936</v>
      </c>
      <c r="D115" s="322" t="s">
        <v>2333</v>
      </c>
      <c r="E115" s="748">
        <v>270000</v>
      </c>
      <c r="F115" s="748"/>
      <c r="G115" s="748"/>
      <c r="H115" s="748">
        <f t="shared" si="1"/>
        <v>270000</v>
      </c>
      <c r="I115" s="742"/>
      <c r="J115" s="762"/>
    </row>
    <row r="116" spans="1:10" ht="19.5" customHeight="1">
      <c r="A116" s="754">
        <v>77</v>
      </c>
      <c r="B116" s="322" t="s">
        <v>843</v>
      </c>
      <c r="C116" s="322">
        <v>1935</v>
      </c>
      <c r="D116" s="322" t="s">
        <v>2333</v>
      </c>
      <c r="E116" s="748">
        <v>270000</v>
      </c>
      <c r="F116" s="748"/>
      <c r="G116" s="748"/>
      <c r="H116" s="748">
        <f>E116+G116</f>
        <v>270000</v>
      </c>
      <c r="I116" s="742"/>
      <c r="J116" s="762"/>
    </row>
    <row r="117" spans="1:10" ht="19.5" customHeight="1">
      <c r="A117" s="754">
        <v>78</v>
      </c>
      <c r="B117" s="12" t="s">
        <v>2707</v>
      </c>
      <c r="C117" s="12">
        <v>1936</v>
      </c>
      <c r="D117" s="12" t="s">
        <v>1623</v>
      </c>
      <c r="E117" s="748">
        <v>270000</v>
      </c>
      <c r="G117" s="748"/>
      <c r="H117" s="748">
        <f>E117+G117</f>
        <v>270000</v>
      </c>
      <c r="I117" s="742"/>
      <c r="J117" s="762"/>
    </row>
    <row r="118" spans="1:10" ht="19.5" customHeight="1">
      <c r="A118" s="754">
        <v>79</v>
      </c>
      <c r="B118" s="12" t="s">
        <v>2216</v>
      </c>
      <c r="C118" s="12">
        <v>1937</v>
      </c>
      <c r="D118" s="12" t="s">
        <v>1675</v>
      </c>
      <c r="E118" s="748">
        <v>270000</v>
      </c>
      <c r="G118" s="12"/>
      <c r="H118" s="37">
        <f>E118+G118</f>
        <v>270000</v>
      </c>
      <c r="I118" s="740"/>
      <c r="J118" s="752"/>
    </row>
    <row r="119" spans="1:10" ht="19.5" customHeight="1">
      <c r="A119" s="754">
        <v>80</v>
      </c>
      <c r="B119" s="322" t="s">
        <v>2451</v>
      </c>
      <c r="C119" s="322">
        <v>1929</v>
      </c>
      <c r="D119" s="322" t="s">
        <v>2333</v>
      </c>
      <c r="E119" s="748">
        <v>270000</v>
      </c>
      <c r="F119" s="748"/>
      <c r="G119" s="748"/>
      <c r="H119" s="748">
        <v>270000</v>
      </c>
      <c r="I119" s="740"/>
      <c r="J119" s="763" t="s">
        <v>825</v>
      </c>
    </row>
    <row r="120" spans="1:10" ht="19.5" customHeight="1">
      <c r="A120" s="754">
        <v>81</v>
      </c>
      <c r="B120" s="322" t="s">
        <v>96</v>
      </c>
      <c r="C120" s="322">
        <v>1931</v>
      </c>
      <c r="D120" s="322" t="s">
        <v>2333</v>
      </c>
      <c r="E120" s="748">
        <v>270000</v>
      </c>
      <c r="F120" s="748"/>
      <c r="G120" s="748"/>
      <c r="H120" s="748">
        <v>270000</v>
      </c>
      <c r="I120" s="740"/>
      <c r="J120" s="763" t="s">
        <v>825</v>
      </c>
    </row>
    <row r="121" spans="1:10" ht="19.5" customHeight="1">
      <c r="A121" s="754">
        <v>82</v>
      </c>
      <c r="B121" s="322" t="s">
        <v>2463</v>
      </c>
      <c r="C121" s="322">
        <v>1932</v>
      </c>
      <c r="D121" s="322" t="s">
        <v>2341</v>
      </c>
      <c r="E121" s="748">
        <v>270000</v>
      </c>
      <c r="F121" s="748"/>
      <c r="G121" s="748"/>
      <c r="H121" s="748">
        <v>270000</v>
      </c>
      <c r="I121" s="740"/>
      <c r="J121" s="763" t="s">
        <v>825</v>
      </c>
    </row>
    <row r="122" spans="1:10" ht="19.5" customHeight="1">
      <c r="A122" s="754">
        <v>83</v>
      </c>
      <c r="B122" s="322" t="s">
        <v>2464</v>
      </c>
      <c r="C122" s="322">
        <v>1931</v>
      </c>
      <c r="D122" s="322" t="s">
        <v>2341</v>
      </c>
      <c r="E122" s="748">
        <v>270000</v>
      </c>
      <c r="F122" s="748"/>
      <c r="G122" s="748"/>
      <c r="H122" s="748">
        <v>270000</v>
      </c>
      <c r="I122" s="740"/>
      <c r="J122" s="763" t="s">
        <v>825</v>
      </c>
    </row>
    <row r="123" spans="1:10" ht="19.5" customHeight="1">
      <c r="A123" s="754">
        <v>84</v>
      </c>
      <c r="B123" s="322" t="s">
        <v>2465</v>
      </c>
      <c r="C123" s="322">
        <v>1928</v>
      </c>
      <c r="D123" s="322" t="s">
        <v>2341</v>
      </c>
      <c r="E123" s="748">
        <v>270000</v>
      </c>
      <c r="F123" s="748"/>
      <c r="G123" s="748"/>
      <c r="H123" s="748">
        <v>270000</v>
      </c>
      <c r="I123" s="740"/>
      <c r="J123" s="763" t="s">
        <v>825</v>
      </c>
    </row>
    <row r="124" spans="1:10" ht="19.5" customHeight="1">
      <c r="A124" s="754">
        <v>85</v>
      </c>
      <c r="B124" s="322" t="s">
        <v>2466</v>
      </c>
      <c r="C124" s="322">
        <v>1933</v>
      </c>
      <c r="D124" s="322" t="s">
        <v>2343</v>
      </c>
      <c r="E124" s="748">
        <v>270000</v>
      </c>
      <c r="F124" s="748"/>
      <c r="G124" s="748"/>
      <c r="H124" s="748">
        <v>270000</v>
      </c>
      <c r="I124" s="740"/>
      <c r="J124" s="763" t="s">
        <v>825</v>
      </c>
    </row>
    <row r="125" spans="1:10" ht="19.5" customHeight="1">
      <c r="A125" s="754">
        <v>86</v>
      </c>
      <c r="B125" s="322" t="s">
        <v>2467</v>
      </c>
      <c r="C125" s="322">
        <v>1934</v>
      </c>
      <c r="D125" s="322" t="s">
        <v>2468</v>
      </c>
      <c r="E125" s="748">
        <v>270000</v>
      </c>
      <c r="F125" s="748"/>
      <c r="G125" s="748"/>
      <c r="H125" s="748">
        <v>270000</v>
      </c>
      <c r="I125" s="740"/>
      <c r="J125" s="763" t="s">
        <v>825</v>
      </c>
    </row>
    <row r="126" spans="1:10" ht="19.5" customHeight="1">
      <c r="A126" s="754">
        <v>87</v>
      </c>
      <c r="B126" s="322" t="s">
        <v>2118</v>
      </c>
      <c r="C126" s="322">
        <v>1927</v>
      </c>
      <c r="D126" s="322" t="s">
        <v>2373</v>
      </c>
      <c r="E126" s="748">
        <v>270000</v>
      </c>
      <c r="F126" s="748"/>
      <c r="G126" s="748"/>
      <c r="H126" s="748">
        <v>270000</v>
      </c>
      <c r="I126" s="740"/>
      <c r="J126" s="763" t="s">
        <v>825</v>
      </c>
    </row>
    <row r="127" spans="1:10" ht="19.5" customHeight="1">
      <c r="A127" s="754">
        <v>88</v>
      </c>
      <c r="B127" s="322" t="s">
        <v>2469</v>
      </c>
      <c r="C127" s="322">
        <v>1923</v>
      </c>
      <c r="D127" s="322" t="s">
        <v>2375</v>
      </c>
      <c r="E127" s="748">
        <v>270000</v>
      </c>
      <c r="F127" s="748"/>
      <c r="G127" s="748"/>
      <c r="H127" s="748">
        <v>270000</v>
      </c>
      <c r="I127" s="740"/>
      <c r="J127" s="763" t="s">
        <v>825</v>
      </c>
    </row>
    <row r="128" spans="1:10" ht="19.5" customHeight="1">
      <c r="A128" s="754">
        <v>89</v>
      </c>
      <c r="B128" s="322" t="s">
        <v>2470</v>
      </c>
      <c r="C128" s="322">
        <v>1921</v>
      </c>
      <c r="D128" s="322" t="s">
        <v>2355</v>
      </c>
      <c r="E128" s="748">
        <v>270000</v>
      </c>
      <c r="F128" s="748"/>
      <c r="G128" s="748"/>
      <c r="H128" s="748">
        <v>270000</v>
      </c>
      <c r="I128" s="740"/>
      <c r="J128" s="763" t="s">
        <v>825</v>
      </c>
    </row>
    <row r="129" spans="1:10" ht="19.5" customHeight="1">
      <c r="A129" s="754">
        <v>90</v>
      </c>
      <c r="B129" s="322" t="s">
        <v>2471</v>
      </c>
      <c r="C129" s="322">
        <v>1933</v>
      </c>
      <c r="D129" s="322" t="s">
        <v>2341</v>
      </c>
      <c r="E129" s="748">
        <v>270000</v>
      </c>
      <c r="F129" s="748"/>
      <c r="G129" s="748"/>
      <c r="H129" s="748">
        <v>270000</v>
      </c>
      <c r="I129" s="740"/>
      <c r="J129" s="763" t="s">
        <v>825</v>
      </c>
    </row>
    <row r="130" spans="1:10" ht="19.5" customHeight="1">
      <c r="A130" s="754">
        <v>91</v>
      </c>
      <c r="B130" s="322" t="s">
        <v>2472</v>
      </c>
      <c r="C130" s="322">
        <v>1932</v>
      </c>
      <c r="D130" s="322" t="s">
        <v>2342</v>
      </c>
      <c r="E130" s="748">
        <v>270000</v>
      </c>
      <c r="F130" s="748"/>
      <c r="G130" s="748"/>
      <c r="H130" s="748">
        <v>270000</v>
      </c>
      <c r="I130" s="740"/>
      <c r="J130" s="763" t="s">
        <v>825</v>
      </c>
    </row>
    <row r="131" spans="1:10" ht="19.5" customHeight="1">
      <c r="A131" s="754">
        <v>92</v>
      </c>
      <c r="B131" s="322" t="s">
        <v>2473</v>
      </c>
      <c r="C131" s="322">
        <v>1935</v>
      </c>
      <c r="D131" s="322" t="s">
        <v>2334</v>
      </c>
      <c r="E131" s="748">
        <v>270000</v>
      </c>
      <c r="F131" s="748"/>
      <c r="G131" s="748"/>
      <c r="H131" s="748">
        <v>270000</v>
      </c>
      <c r="I131" s="740"/>
      <c r="J131" s="763" t="s">
        <v>825</v>
      </c>
    </row>
    <row r="132" spans="1:10" ht="19.5" customHeight="1">
      <c r="A132" s="754">
        <v>93</v>
      </c>
      <c r="B132" s="322" t="s">
        <v>207</v>
      </c>
      <c r="C132" s="322">
        <v>1936</v>
      </c>
      <c r="D132" s="322" t="s">
        <v>2369</v>
      </c>
      <c r="E132" s="748">
        <v>270000</v>
      </c>
      <c r="F132" s="748"/>
      <c r="G132" s="764"/>
      <c r="H132" s="748">
        <f aca="true" t="shared" si="2" ref="H132:H137">SUM(E132:G132)</f>
        <v>270000</v>
      </c>
      <c r="I132" s="740"/>
      <c r="J132" s="763" t="s">
        <v>825</v>
      </c>
    </row>
    <row r="133" spans="1:10" ht="19.5" customHeight="1">
      <c r="A133" s="754">
        <v>94</v>
      </c>
      <c r="B133" s="322" t="s">
        <v>842</v>
      </c>
      <c r="C133" s="322">
        <v>1935</v>
      </c>
      <c r="D133" s="322" t="s">
        <v>2361</v>
      </c>
      <c r="E133" s="748">
        <v>270000</v>
      </c>
      <c r="F133" s="765"/>
      <c r="G133" s="748"/>
      <c r="H133" s="748">
        <f t="shared" si="2"/>
        <v>270000</v>
      </c>
      <c r="I133" s="740"/>
      <c r="J133" s="763" t="s">
        <v>825</v>
      </c>
    </row>
    <row r="134" spans="1:10" ht="19.5" customHeight="1">
      <c r="A134" s="754">
        <v>95</v>
      </c>
      <c r="B134" s="322" t="s">
        <v>2436</v>
      </c>
      <c r="C134" s="322">
        <v>1933</v>
      </c>
      <c r="D134" s="322" t="s">
        <v>2361</v>
      </c>
      <c r="E134" s="748">
        <v>270000</v>
      </c>
      <c r="F134" s="765"/>
      <c r="G134" s="748"/>
      <c r="H134" s="748">
        <f t="shared" si="2"/>
        <v>270000</v>
      </c>
      <c r="I134" s="740"/>
      <c r="J134" s="763" t="s">
        <v>825</v>
      </c>
    </row>
    <row r="135" spans="1:10" ht="19.5" customHeight="1">
      <c r="A135" s="754">
        <v>96</v>
      </c>
      <c r="B135" s="322" t="s">
        <v>2415</v>
      </c>
      <c r="C135" s="322">
        <v>1930</v>
      </c>
      <c r="D135" s="322" t="s">
        <v>2370</v>
      </c>
      <c r="E135" s="748">
        <v>270000</v>
      </c>
      <c r="F135" s="765"/>
      <c r="G135" s="748"/>
      <c r="H135" s="748">
        <f t="shared" si="2"/>
        <v>270000</v>
      </c>
      <c r="I135" s="740"/>
      <c r="J135" s="763" t="s">
        <v>825</v>
      </c>
    </row>
    <row r="136" spans="1:10" ht="19.5" customHeight="1">
      <c r="A136" s="754">
        <v>97</v>
      </c>
      <c r="B136" s="322" t="s">
        <v>2112</v>
      </c>
      <c r="C136" s="322">
        <v>1935</v>
      </c>
      <c r="D136" s="322" t="s">
        <v>2113</v>
      </c>
      <c r="E136" s="748">
        <v>270000</v>
      </c>
      <c r="F136" s="765"/>
      <c r="G136" s="748"/>
      <c r="H136" s="748">
        <f t="shared" si="2"/>
        <v>270000</v>
      </c>
      <c r="I136" s="740"/>
      <c r="J136" s="763" t="s">
        <v>825</v>
      </c>
    </row>
    <row r="137" spans="1:10" ht="19.5" customHeight="1">
      <c r="A137" s="754">
        <v>98</v>
      </c>
      <c r="B137" s="322" t="s">
        <v>2424</v>
      </c>
      <c r="C137" s="322">
        <v>1933</v>
      </c>
      <c r="D137" s="322" t="s">
        <v>2373</v>
      </c>
      <c r="E137" s="748">
        <v>270000</v>
      </c>
      <c r="F137" s="765"/>
      <c r="G137" s="748"/>
      <c r="H137" s="748">
        <f t="shared" si="2"/>
        <v>270000</v>
      </c>
      <c r="I137" s="740"/>
      <c r="J137" s="763" t="s">
        <v>825</v>
      </c>
    </row>
    <row r="138" spans="1:10" ht="19.5" customHeight="1">
      <c r="A138" s="754">
        <v>99</v>
      </c>
      <c r="B138" s="322" t="s">
        <v>2120</v>
      </c>
      <c r="C138" s="322">
        <v>1937</v>
      </c>
      <c r="D138" s="322" t="s">
        <v>2343</v>
      </c>
      <c r="E138" s="748">
        <v>270000</v>
      </c>
      <c r="F138" s="322"/>
      <c r="G138" s="322"/>
      <c r="H138" s="748">
        <f>SUM(E138:G138)</f>
        <v>270000</v>
      </c>
      <c r="I138" s="740"/>
      <c r="J138" s="763"/>
    </row>
    <row r="139" spans="1:10" ht="19.5" customHeight="1">
      <c r="A139" s="754">
        <v>100</v>
      </c>
      <c r="B139" s="322" t="s">
        <v>1162</v>
      </c>
      <c r="C139" s="322">
        <v>1936</v>
      </c>
      <c r="D139" s="322" t="s">
        <v>2113</v>
      </c>
      <c r="E139" s="748">
        <v>270000</v>
      </c>
      <c r="F139" s="322"/>
      <c r="G139" s="322"/>
      <c r="H139" s="748">
        <f>G139+E139</f>
        <v>270000</v>
      </c>
      <c r="I139" s="740"/>
      <c r="J139" s="763"/>
    </row>
    <row r="140" spans="1:10" ht="19.5" customHeight="1">
      <c r="A140" s="754">
        <v>101</v>
      </c>
      <c r="B140" s="322" t="s">
        <v>1161</v>
      </c>
      <c r="C140" s="322">
        <v>1937</v>
      </c>
      <c r="D140" s="322" t="s">
        <v>2338</v>
      </c>
      <c r="E140" s="748">
        <v>270000</v>
      </c>
      <c r="F140" s="322"/>
      <c r="G140" s="322"/>
      <c r="H140" s="748">
        <f aca="true" t="shared" si="3" ref="H140:H145">SUM(E140:G140)</f>
        <v>270000</v>
      </c>
      <c r="I140" s="740"/>
      <c r="J140" s="763"/>
    </row>
    <row r="141" spans="1:10" ht="19.5" customHeight="1">
      <c r="A141" s="754">
        <v>102</v>
      </c>
      <c r="B141" s="322" t="s">
        <v>1163</v>
      </c>
      <c r="C141" s="322">
        <v>1937</v>
      </c>
      <c r="D141" s="322" t="s">
        <v>2333</v>
      </c>
      <c r="E141" s="748">
        <v>270000</v>
      </c>
      <c r="F141" s="322"/>
      <c r="G141" s="322"/>
      <c r="H141" s="748">
        <f t="shared" si="3"/>
        <v>270000</v>
      </c>
      <c r="I141" s="740"/>
      <c r="J141" s="763"/>
    </row>
    <row r="142" spans="1:10" ht="19.5" customHeight="1">
      <c r="A142" s="754">
        <v>103</v>
      </c>
      <c r="B142" s="322" t="s">
        <v>1164</v>
      </c>
      <c r="C142" s="322">
        <v>1937</v>
      </c>
      <c r="D142" s="322" t="s">
        <v>2468</v>
      </c>
      <c r="E142" s="748">
        <v>270000</v>
      </c>
      <c r="F142" s="322"/>
      <c r="G142" s="322"/>
      <c r="H142" s="748">
        <f t="shared" si="3"/>
        <v>270000</v>
      </c>
      <c r="I142" s="740"/>
      <c r="J142" s="763"/>
    </row>
    <row r="143" spans="1:10" ht="19.5" customHeight="1">
      <c r="A143" s="754">
        <v>104</v>
      </c>
      <c r="B143" s="322" t="s">
        <v>1165</v>
      </c>
      <c r="C143" s="322">
        <v>1937</v>
      </c>
      <c r="D143" s="322" t="s">
        <v>2341</v>
      </c>
      <c r="E143" s="748">
        <v>270000</v>
      </c>
      <c r="F143" s="322"/>
      <c r="G143" s="322"/>
      <c r="H143" s="748">
        <f t="shared" si="3"/>
        <v>270000</v>
      </c>
      <c r="I143" s="740"/>
      <c r="J143" s="763"/>
    </row>
    <row r="144" spans="1:10" ht="19.5" customHeight="1">
      <c r="A144" s="754">
        <v>105</v>
      </c>
      <c r="B144" s="322" t="s">
        <v>73</v>
      </c>
      <c r="C144" s="322">
        <v>1937</v>
      </c>
      <c r="D144" s="322" t="s">
        <v>2355</v>
      </c>
      <c r="E144" s="748">
        <v>270000</v>
      </c>
      <c r="F144" s="322"/>
      <c r="G144" s="322"/>
      <c r="H144" s="748">
        <f t="shared" si="3"/>
        <v>270000</v>
      </c>
      <c r="I144" s="740"/>
      <c r="J144" s="763"/>
    </row>
    <row r="145" spans="1:10" ht="19.5" customHeight="1">
      <c r="A145" s="754">
        <v>106</v>
      </c>
      <c r="B145" s="322" t="s">
        <v>74</v>
      </c>
      <c r="C145" s="322">
        <v>1937</v>
      </c>
      <c r="D145" s="322" t="s">
        <v>2113</v>
      </c>
      <c r="E145" s="748">
        <v>270000</v>
      </c>
      <c r="F145" s="322"/>
      <c r="G145" s="322"/>
      <c r="H145" s="748">
        <f t="shared" si="3"/>
        <v>270000</v>
      </c>
      <c r="I145" s="740"/>
      <c r="J145" s="763"/>
    </row>
    <row r="146" spans="1:10" ht="19.5" customHeight="1">
      <c r="A146" s="754">
        <v>107</v>
      </c>
      <c r="B146" s="322" t="s">
        <v>915</v>
      </c>
      <c r="C146" s="322">
        <v>1937</v>
      </c>
      <c r="D146" s="322" t="s">
        <v>2351</v>
      </c>
      <c r="E146" s="748">
        <v>270000</v>
      </c>
      <c r="F146" s="765"/>
      <c r="G146" s="748"/>
      <c r="H146" s="748">
        <v>270000</v>
      </c>
      <c r="I146" s="740"/>
      <c r="J146" s="763"/>
    </row>
    <row r="147" spans="1:10" ht="19.5" customHeight="1">
      <c r="A147" s="754">
        <v>108</v>
      </c>
      <c r="B147" s="322" t="s">
        <v>1248</v>
      </c>
      <c r="C147" s="322">
        <v>1937</v>
      </c>
      <c r="D147" s="322" t="s">
        <v>2468</v>
      </c>
      <c r="E147" s="748">
        <v>270000</v>
      </c>
      <c r="F147" s="766"/>
      <c r="G147" s="748"/>
      <c r="H147" s="748">
        <f aca="true" t="shared" si="4" ref="H147:H157">G147+E147</f>
        <v>270000</v>
      </c>
      <c r="I147" s="740"/>
      <c r="J147" s="763" t="s">
        <v>1101</v>
      </c>
    </row>
    <row r="148" spans="1:10" ht="19.5" customHeight="1">
      <c r="A148" s="754">
        <v>109</v>
      </c>
      <c r="B148" s="322" t="s">
        <v>1249</v>
      </c>
      <c r="C148" s="322">
        <v>1937</v>
      </c>
      <c r="D148" s="322" t="s">
        <v>2333</v>
      </c>
      <c r="E148" s="748">
        <v>270000</v>
      </c>
      <c r="F148" s="766"/>
      <c r="G148" s="748"/>
      <c r="H148" s="748">
        <f t="shared" si="4"/>
        <v>270000</v>
      </c>
      <c r="I148" s="740"/>
      <c r="J148" s="763"/>
    </row>
    <row r="149" spans="1:10" ht="19.5" customHeight="1">
      <c r="A149" s="754">
        <v>110</v>
      </c>
      <c r="B149" s="322" t="s">
        <v>1971</v>
      </c>
      <c r="C149" s="322">
        <v>1937</v>
      </c>
      <c r="D149" s="322" t="s">
        <v>1251</v>
      </c>
      <c r="E149" s="748">
        <v>270000</v>
      </c>
      <c r="F149" s="766"/>
      <c r="G149" s="748"/>
      <c r="H149" s="748">
        <f t="shared" si="4"/>
        <v>270000</v>
      </c>
      <c r="I149" s="740"/>
      <c r="J149" s="763"/>
    </row>
    <row r="150" spans="1:10" ht="19.5" customHeight="1">
      <c r="A150" s="754">
        <v>111</v>
      </c>
      <c r="B150" s="322" t="s">
        <v>1250</v>
      </c>
      <c r="C150" s="322">
        <v>1937</v>
      </c>
      <c r="D150" s="322" t="s">
        <v>2351</v>
      </c>
      <c r="E150" s="748">
        <v>270000</v>
      </c>
      <c r="F150" s="766"/>
      <c r="G150" s="748"/>
      <c r="H150" s="748">
        <f t="shared" si="4"/>
        <v>270000</v>
      </c>
      <c r="I150" s="740"/>
      <c r="J150" s="763"/>
    </row>
    <row r="151" spans="1:10" ht="19.5" customHeight="1">
      <c r="A151" s="754">
        <v>112</v>
      </c>
      <c r="B151" s="748" t="s">
        <v>1525</v>
      </c>
      <c r="C151" s="322">
        <v>1937</v>
      </c>
      <c r="D151" s="748" t="s">
        <v>919</v>
      </c>
      <c r="E151" s="748">
        <v>270000</v>
      </c>
      <c r="F151" s="766"/>
      <c r="G151" s="748"/>
      <c r="H151" s="748">
        <f>G151+E151</f>
        <v>270000</v>
      </c>
      <c r="I151" s="740"/>
      <c r="J151" s="763"/>
    </row>
    <row r="152" spans="1:10" ht="19.5" customHeight="1">
      <c r="A152" s="754">
        <v>113</v>
      </c>
      <c r="B152" s="1119" t="s">
        <v>1526</v>
      </c>
      <c r="C152" s="1120">
        <v>1937</v>
      </c>
      <c r="D152" s="1120" t="s">
        <v>2333</v>
      </c>
      <c r="E152" s="1119">
        <v>0</v>
      </c>
      <c r="F152" s="1121"/>
      <c r="G152" s="1122"/>
      <c r="H152" s="1119">
        <f>G152+E152</f>
        <v>0</v>
      </c>
      <c r="I152" s="740"/>
      <c r="J152" s="763" t="s">
        <v>1117</v>
      </c>
    </row>
    <row r="153" spans="1:10" ht="19.5" customHeight="1">
      <c r="A153" s="754">
        <v>114</v>
      </c>
      <c r="B153" s="748" t="s">
        <v>1477</v>
      </c>
      <c r="C153" s="322">
        <v>1937</v>
      </c>
      <c r="D153" s="748" t="s">
        <v>2270</v>
      </c>
      <c r="E153" s="748">
        <v>270000</v>
      </c>
      <c r="F153" s="766"/>
      <c r="G153" s="748"/>
      <c r="H153" s="748">
        <f>G153+E153</f>
        <v>270000</v>
      </c>
      <c r="I153" s="740"/>
      <c r="J153" s="763"/>
    </row>
    <row r="154" spans="1:10" ht="19.5" customHeight="1">
      <c r="A154" s="754">
        <v>115</v>
      </c>
      <c r="B154" s="748" t="s">
        <v>2271</v>
      </c>
      <c r="C154" s="322">
        <v>1937</v>
      </c>
      <c r="D154" s="322" t="s">
        <v>2333</v>
      </c>
      <c r="E154" s="748">
        <v>270000</v>
      </c>
      <c r="F154" s="765"/>
      <c r="G154" s="767"/>
      <c r="H154" s="748">
        <f>G154+E154</f>
        <v>270000</v>
      </c>
      <c r="I154" s="740"/>
      <c r="J154" s="763"/>
    </row>
    <row r="155" spans="1:10" ht="19.5" customHeight="1">
      <c r="A155" s="754">
        <v>116</v>
      </c>
      <c r="B155" s="1119" t="s">
        <v>588</v>
      </c>
      <c r="C155" s="1120">
        <v>1937</v>
      </c>
      <c r="D155" s="1119" t="s">
        <v>2341</v>
      </c>
      <c r="E155" s="1119">
        <v>270000</v>
      </c>
      <c r="F155" s="1129"/>
      <c r="G155" s="1119">
        <v>270000</v>
      </c>
      <c r="H155" s="1119">
        <f t="shared" si="4"/>
        <v>540000</v>
      </c>
      <c r="I155" s="740"/>
      <c r="J155" s="763"/>
    </row>
    <row r="156" spans="1:10" ht="19.5" customHeight="1">
      <c r="A156" s="754">
        <v>117</v>
      </c>
      <c r="B156" s="1119" t="s">
        <v>589</v>
      </c>
      <c r="C156" s="1120">
        <v>1937</v>
      </c>
      <c r="D156" s="1120" t="s">
        <v>2333</v>
      </c>
      <c r="E156" s="1119">
        <v>270000</v>
      </c>
      <c r="F156" s="1121"/>
      <c r="G156" s="1122">
        <v>270000</v>
      </c>
      <c r="H156" s="1119">
        <f t="shared" si="4"/>
        <v>540000</v>
      </c>
      <c r="I156" s="740"/>
      <c r="J156" s="763"/>
    </row>
    <row r="157" spans="1:10" ht="19.5" customHeight="1">
      <c r="A157" s="754"/>
      <c r="B157" s="750" t="s">
        <v>2519</v>
      </c>
      <c r="C157" s="749"/>
      <c r="D157" s="740"/>
      <c r="E157" s="768">
        <f>SUM(E40:E156)</f>
        <v>31320000</v>
      </c>
      <c r="F157" s="751"/>
      <c r="G157" s="769">
        <f>SUM(G147:G156)</f>
        <v>540000</v>
      </c>
      <c r="H157" s="770">
        <f t="shared" si="4"/>
        <v>31860000</v>
      </c>
      <c r="I157" s="740"/>
      <c r="J157" s="752"/>
    </row>
    <row r="158" spans="1:10" ht="19.5" customHeight="1">
      <c r="A158" s="761" t="s">
        <v>1886</v>
      </c>
      <c r="B158" s="1683" t="s">
        <v>2679</v>
      </c>
      <c r="C158" s="1684"/>
      <c r="D158" s="1684"/>
      <c r="E158" s="1684"/>
      <c r="F158" s="1684"/>
      <c r="G158" s="1684"/>
      <c r="H158" s="1684"/>
      <c r="I158" s="1684"/>
      <c r="J158" s="1685"/>
    </row>
    <row r="159" spans="1:10" ht="19.5" customHeight="1">
      <c r="A159" s="754">
        <v>1</v>
      </c>
      <c r="B159" s="322" t="s">
        <v>2474</v>
      </c>
      <c r="C159" s="322">
        <v>1979</v>
      </c>
      <c r="D159" s="322" t="s">
        <v>2333</v>
      </c>
      <c r="E159" s="748">
        <v>405000</v>
      </c>
      <c r="F159" s="748"/>
      <c r="G159" s="748"/>
      <c r="H159" s="748">
        <f>G159+E159</f>
        <v>405000</v>
      </c>
      <c r="I159" s="740"/>
      <c r="J159" s="752"/>
    </row>
    <row r="160" spans="1:10" ht="19.5" customHeight="1">
      <c r="A160" s="754">
        <v>2</v>
      </c>
      <c r="B160" s="322" t="s">
        <v>2475</v>
      </c>
      <c r="C160" s="322">
        <v>1985</v>
      </c>
      <c r="D160" s="322" t="s">
        <v>2355</v>
      </c>
      <c r="E160" s="748">
        <v>405000</v>
      </c>
      <c r="F160" s="748"/>
      <c r="G160" s="748"/>
      <c r="H160" s="748">
        <f aca="true" t="shared" si="5" ref="H160:H184">G160+E160</f>
        <v>405000</v>
      </c>
      <c r="I160" s="740"/>
      <c r="J160" s="752"/>
    </row>
    <row r="161" spans="1:10" ht="19.5" customHeight="1">
      <c r="A161" s="754">
        <v>3</v>
      </c>
      <c r="B161" s="322" t="s">
        <v>2477</v>
      </c>
      <c r="C161" s="322">
        <v>1982</v>
      </c>
      <c r="D161" s="322" t="s">
        <v>2478</v>
      </c>
      <c r="E161" s="748">
        <v>405000</v>
      </c>
      <c r="F161" s="748"/>
      <c r="G161" s="748"/>
      <c r="H161" s="748">
        <f t="shared" si="5"/>
        <v>405000</v>
      </c>
      <c r="I161" s="740"/>
      <c r="J161" s="752"/>
    </row>
    <row r="162" spans="1:10" ht="19.5" customHeight="1">
      <c r="A162" s="754">
        <v>4</v>
      </c>
      <c r="B162" s="322" t="s">
        <v>2479</v>
      </c>
      <c r="C162" s="322">
        <v>1984</v>
      </c>
      <c r="D162" s="322" t="s">
        <v>2341</v>
      </c>
      <c r="E162" s="748">
        <v>405000</v>
      </c>
      <c r="F162" s="748"/>
      <c r="G162" s="748"/>
      <c r="H162" s="748">
        <f t="shared" si="5"/>
        <v>405000</v>
      </c>
      <c r="I162" s="740"/>
      <c r="J162" s="752"/>
    </row>
    <row r="163" spans="1:10" ht="19.5" customHeight="1">
      <c r="A163" s="754">
        <v>5</v>
      </c>
      <c r="B163" s="322" t="s">
        <v>2480</v>
      </c>
      <c r="C163" s="322">
        <v>1968</v>
      </c>
      <c r="D163" s="322" t="s">
        <v>2342</v>
      </c>
      <c r="E163" s="748">
        <v>405000</v>
      </c>
      <c r="F163" s="748"/>
      <c r="G163" s="748"/>
      <c r="H163" s="748">
        <f t="shared" si="5"/>
        <v>405000</v>
      </c>
      <c r="I163" s="740"/>
      <c r="J163" s="752"/>
    </row>
    <row r="164" spans="1:10" ht="19.5" customHeight="1">
      <c r="A164" s="754">
        <v>6</v>
      </c>
      <c r="B164" s="322" t="s">
        <v>2481</v>
      </c>
      <c r="C164" s="322">
        <v>1984</v>
      </c>
      <c r="D164" s="322" t="s">
        <v>2353</v>
      </c>
      <c r="E164" s="748">
        <v>405000</v>
      </c>
      <c r="F164" s="748"/>
      <c r="G164" s="748"/>
      <c r="H164" s="748">
        <f t="shared" si="5"/>
        <v>405000</v>
      </c>
      <c r="I164" s="740"/>
      <c r="J164" s="752"/>
    </row>
    <row r="165" spans="1:10" ht="19.5" customHeight="1">
      <c r="A165" s="754">
        <v>7</v>
      </c>
      <c r="B165" s="322" t="s">
        <v>2499</v>
      </c>
      <c r="C165" s="322">
        <v>1971</v>
      </c>
      <c r="D165" s="322" t="s">
        <v>2333</v>
      </c>
      <c r="E165" s="748">
        <v>405000</v>
      </c>
      <c r="F165" s="748"/>
      <c r="G165" s="748"/>
      <c r="H165" s="748">
        <f t="shared" si="5"/>
        <v>405000</v>
      </c>
      <c r="I165" s="740"/>
      <c r="J165" s="752"/>
    </row>
    <row r="166" spans="1:10" ht="19.5" customHeight="1">
      <c r="A166" s="754">
        <v>8</v>
      </c>
      <c r="B166" s="322" t="s">
        <v>2500</v>
      </c>
      <c r="C166" s="322">
        <v>1958</v>
      </c>
      <c r="D166" s="322" t="s">
        <v>2333</v>
      </c>
      <c r="E166" s="748">
        <v>405000</v>
      </c>
      <c r="F166" s="748"/>
      <c r="G166" s="748"/>
      <c r="H166" s="748">
        <f t="shared" si="5"/>
        <v>405000</v>
      </c>
      <c r="I166" s="740"/>
      <c r="J166" s="752"/>
    </row>
    <row r="167" spans="1:10" ht="19.5" customHeight="1">
      <c r="A167" s="754">
        <v>9</v>
      </c>
      <c r="B167" s="322" t="s">
        <v>2501</v>
      </c>
      <c r="C167" s="322">
        <v>1972</v>
      </c>
      <c r="D167" s="322" t="s">
        <v>2468</v>
      </c>
      <c r="E167" s="748">
        <v>405000</v>
      </c>
      <c r="F167" s="748"/>
      <c r="G167" s="748"/>
      <c r="H167" s="748">
        <f t="shared" si="5"/>
        <v>405000</v>
      </c>
      <c r="I167" s="740"/>
      <c r="J167" s="752"/>
    </row>
    <row r="168" spans="1:10" ht="19.5" customHeight="1">
      <c r="A168" s="754">
        <v>10</v>
      </c>
      <c r="B168" s="322" t="s">
        <v>1182</v>
      </c>
      <c r="C168" s="322">
        <v>1968</v>
      </c>
      <c r="D168" s="322" t="s">
        <v>2468</v>
      </c>
      <c r="E168" s="748">
        <v>405000</v>
      </c>
      <c r="F168" s="748"/>
      <c r="G168" s="748"/>
      <c r="H168" s="748">
        <f t="shared" si="5"/>
        <v>405000</v>
      </c>
      <c r="I168" s="740"/>
      <c r="J168" s="752"/>
    </row>
    <row r="169" spans="1:10" ht="19.5" customHeight="1">
      <c r="A169" s="754">
        <v>11</v>
      </c>
      <c r="B169" s="322" t="s">
        <v>2502</v>
      </c>
      <c r="C169" s="322">
        <v>1957</v>
      </c>
      <c r="D169" s="322" t="s">
        <v>2353</v>
      </c>
      <c r="E169" s="748">
        <v>405000</v>
      </c>
      <c r="F169" s="748"/>
      <c r="G169" s="748"/>
      <c r="H169" s="748">
        <f t="shared" si="5"/>
        <v>405000</v>
      </c>
      <c r="I169" s="740"/>
      <c r="J169" s="752"/>
    </row>
    <row r="170" spans="1:10" ht="19.5" customHeight="1">
      <c r="A170" s="754">
        <v>12</v>
      </c>
      <c r="B170" s="740" t="s">
        <v>2503</v>
      </c>
      <c r="C170" s="322">
        <v>1975</v>
      </c>
      <c r="D170" s="322" t="s">
        <v>2351</v>
      </c>
      <c r="E170" s="748">
        <v>405000</v>
      </c>
      <c r="F170" s="748"/>
      <c r="G170" s="748"/>
      <c r="H170" s="748">
        <f t="shared" si="5"/>
        <v>405000</v>
      </c>
      <c r="I170" s="740"/>
      <c r="J170" s="752"/>
    </row>
    <row r="171" spans="1:10" ht="19.5" customHeight="1">
      <c r="A171" s="754">
        <v>13</v>
      </c>
      <c r="B171" s="740" t="s">
        <v>2504</v>
      </c>
      <c r="C171" s="322">
        <v>1962</v>
      </c>
      <c r="D171" s="322" t="s">
        <v>2355</v>
      </c>
      <c r="E171" s="748">
        <v>405000</v>
      </c>
      <c r="F171" s="748"/>
      <c r="G171" s="748"/>
      <c r="H171" s="748">
        <f t="shared" si="5"/>
        <v>405000</v>
      </c>
      <c r="I171" s="740"/>
      <c r="J171" s="752"/>
    </row>
    <row r="172" spans="1:10" ht="19.5" customHeight="1">
      <c r="A172" s="754">
        <v>14</v>
      </c>
      <c r="B172" s="740" t="s">
        <v>1905</v>
      </c>
      <c r="C172" s="322">
        <v>1969</v>
      </c>
      <c r="D172" s="322" t="s">
        <v>2439</v>
      </c>
      <c r="E172" s="748">
        <v>405000</v>
      </c>
      <c r="F172" s="748"/>
      <c r="G172" s="748"/>
      <c r="H172" s="748">
        <f t="shared" si="5"/>
        <v>405000</v>
      </c>
      <c r="I172" s="740"/>
      <c r="J172" s="752"/>
    </row>
    <row r="173" spans="1:10" ht="19.5" customHeight="1">
      <c r="A173" s="754">
        <v>15</v>
      </c>
      <c r="B173" s="740" t="s">
        <v>2505</v>
      </c>
      <c r="C173" s="322">
        <v>1997</v>
      </c>
      <c r="D173" s="322" t="s">
        <v>2506</v>
      </c>
      <c r="E173" s="748">
        <v>405000</v>
      </c>
      <c r="F173" s="748"/>
      <c r="G173" s="748"/>
      <c r="H173" s="748">
        <f t="shared" si="5"/>
        <v>405000</v>
      </c>
      <c r="I173" s="740"/>
      <c r="J173" s="752"/>
    </row>
    <row r="174" spans="1:10" ht="19.5" customHeight="1">
      <c r="A174" s="754">
        <v>16</v>
      </c>
      <c r="B174" s="740" t="s">
        <v>2507</v>
      </c>
      <c r="C174" s="322">
        <v>1983</v>
      </c>
      <c r="D174" s="322" t="s">
        <v>2341</v>
      </c>
      <c r="E174" s="748">
        <v>405000</v>
      </c>
      <c r="F174" s="748"/>
      <c r="G174" s="748"/>
      <c r="H174" s="748">
        <f t="shared" si="5"/>
        <v>405000</v>
      </c>
      <c r="I174" s="740"/>
      <c r="J174" s="752"/>
    </row>
    <row r="175" spans="1:10" ht="19.5" customHeight="1">
      <c r="A175" s="754">
        <v>17</v>
      </c>
      <c r="B175" s="740" t="s">
        <v>2508</v>
      </c>
      <c r="C175" s="322">
        <v>1960</v>
      </c>
      <c r="D175" s="322" t="s">
        <v>2342</v>
      </c>
      <c r="E175" s="748">
        <v>405000</v>
      </c>
      <c r="F175" s="748"/>
      <c r="G175" s="748"/>
      <c r="H175" s="748">
        <f t="shared" si="5"/>
        <v>405000</v>
      </c>
      <c r="I175" s="740"/>
      <c r="J175" s="752"/>
    </row>
    <row r="176" spans="1:10" ht="19.5" customHeight="1">
      <c r="A176" s="754">
        <v>18</v>
      </c>
      <c r="B176" s="740" t="s">
        <v>2509</v>
      </c>
      <c r="C176" s="322">
        <v>1980</v>
      </c>
      <c r="D176" s="322" t="s">
        <v>2342</v>
      </c>
      <c r="E176" s="748">
        <v>405000</v>
      </c>
      <c r="F176" s="748"/>
      <c r="G176" s="748"/>
      <c r="H176" s="748">
        <f t="shared" si="5"/>
        <v>405000</v>
      </c>
      <c r="I176" s="740"/>
      <c r="J176" s="752"/>
    </row>
    <row r="177" spans="1:10" ht="19.5" customHeight="1">
      <c r="A177" s="754">
        <v>19</v>
      </c>
      <c r="B177" s="771" t="s">
        <v>2510</v>
      </c>
      <c r="C177" s="772">
        <v>1983</v>
      </c>
      <c r="D177" s="772" t="s">
        <v>2361</v>
      </c>
      <c r="E177" s="748">
        <v>405000</v>
      </c>
      <c r="F177" s="773"/>
      <c r="G177" s="773"/>
      <c r="H177" s="748">
        <f t="shared" si="5"/>
        <v>405000</v>
      </c>
      <c r="I177" s="771"/>
      <c r="J177" s="774"/>
    </row>
    <row r="178" spans="1:10" ht="19.5" customHeight="1">
      <c r="A178" s="754">
        <v>20</v>
      </c>
      <c r="B178" s="740" t="s">
        <v>844</v>
      </c>
      <c r="C178" s="772">
        <v>1968</v>
      </c>
      <c r="D178" s="772" t="s">
        <v>871</v>
      </c>
      <c r="E178" s="748">
        <v>405000</v>
      </c>
      <c r="F178" s="773"/>
      <c r="G178" s="773"/>
      <c r="H178" s="748">
        <f t="shared" si="5"/>
        <v>405000</v>
      </c>
      <c r="I178" s="771"/>
      <c r="J178" s="774"/>
    </row>
    <row r="179" spans="1:10" ht="19.5" customHeight="1">
      <c r="A179" s="754">
        <v>21</v>
      </c>
      <c r="B179" s="740" t="s">
        <v>872</v>
      </c>
      <c r="C179" s="772">
        <v>1965</v>
      </c>
      <c r="D179" s="772" t="s">
        <v>2342</v>
      </c>
      <c r="E179" s="748">
        <v>405000</v>
      </c>
      <c r="F179" s="773"/>
      <c r="G179" s="773"/>
      <c r="H179" s="748">
        <f t="shared" si="5"/>
        <v>405000</v>
      </c>
      <c r="I179" s="771"/>
      <c r="J179" s="774"/>
    </row>
    <row r="180" spans="1:10" ht="19.5" customHeight="1">
      <c r="A180" s="754">
        <v>22</v>
      </c>
      <c r="B180" s="740" t="s">
        <v>781</v>
      </c>
      <c r="C180" s="772">
        <v>1972</v>
      </c>
      <c r="D180" s="772" t="s">
        <v>2342</v>
      </c>
      <c r="E180" s="748">
        <v>405000</v>
      </c>
      <c r="F180" s="773"/>
      <c r="G180" s="773"/>
      <c r="H180" s="748">
        <f t="shared" si="5"/>
        <v>405000</v>
      </c>
      <c r="I180" s="771"/>
      <c r="J180" s="774"/>
    </row>
    <row r="181" spans="1:10" ht="19.5" customHeight="1">
      <c r="A181" s="754">
        <v>23</v>
      </c>
      <c r="B181" s="740" t="s">
        <v>782</v>
      </c>
      <c r="C181" s="772">
        <v>1981</v>
      </c>
      <c r="D181" s="772" t="s">
        <v>2355</v>
      </c>
      <c r="E181" s="748">
        <v>405000</v>
      </c>
      <c r="F181" s="773"/>
      <c r="G181" s="773"/>
      <c r="H181" s="748">
        <f t="shared" si="5"/>
        <v>405000</v>
      </c>
      <c r="I181" s="771"/>
      <c r="J181" s="774"/>
    </row>
    <row r="182" spans="1:10" ht="19.5" customHeight="1">
      <c r="A182" s="754">
        <v>24</v>
      </c>
      <c r="B182" s="740" t="s">
        <v>783</v>
      </c>
      <c r="C182" s="772">
        <v>1983</v>
      </c>
      <c r="D182" s="772" t="s">
        <v>784</v>
      </c>
      <c r="E182" s="748">
        <v>405000</v>
      </c>
      <c r="F182" s="773"/>
      <c r="G182" s="773"/>
      <c r="H182" s="748">
        <f t="shared" si="5"/>
        <v>405000</v>
      </c>
      <c r="I182" s="771"/>
      <c r="J182" s="774"/>
    </row>
    <row r="183" spans="1:10" ht="19.5" customHeight="1">
      <c r="A183" s="754">
        <v>25</v>
      </c>
      <c r="B183" s="740" t="s">
        <v>2514</v>
      </c>
      <c r="C183" s="772">
        <v>1988</v>
      </c>
      <c r="D183" s="772" t="s">
        <v>784</v>
      </c>
      <c r="E183" s="748">
        <v>405000</v>
      </c>
      <c r="F183" s="773"/>
      <c r="G183" s="773"/>
      <c r="H183" s="748">
        <f t="shared" si="5"/>
        <v>405000</v>
      </c>
      <c r="I183" s="771"/>
      <c r="J183" s="774"/>
    </row>
    <row r="184" spans="1:10" ht="19.5" customHeight="1">
      <c r="A184" s="754">
        <v>26</v>
      </c>
      <c r="B184" s="740" t="s">
        <v>2518</v>
      </c>
      <c r="C184" s="772">
        <v>1969</v>
      </c>
      <c r="D184" s="772" t="s">
        <v>2333</v>
      </c>
      <c r="E184" s="748">
        <v>405000</v>
      </c>
      <c r="F184" s="773"/>
      <c r="G184" s="773"/>
      <c r="H184" s="748">
        <f t="shared" si="5"/>
        <v>405000</v>
      </c>
      <c r="I184" s="771"/>
      <c r="J184" s="774"/>
    </row>
    <row r="185" spans="1:10" ht="19.5" customHeight="1">
      <c r="A185" s="754">
        <v>27</v>
      </c>
      <c r="B185" s="322" t="s">
        <v>493</v>
      </c>
      <c r="C185" s="322">
        <v>1973</v>
      </c>
      <c r="D185" s="322" t="s">
        <v>2333</v>
      </c>
      <c r="E185" s="748">
        <v>405000</v>
      </c>
      <c r="F185" s="748"/>
      <c r="G185" s="748"/>
      <c r="H185" s="748">
        <v>405000</v>
      </c>
      <c r="I185" s="740"/>
      <c r="J185" s="763" t="s">
        <v>825</v>
      </c>
    </row>
    <row r="186" spans="1:10" ht="19.5" customHeight="1">
      <c r="A186" s="754">
        <v>28</v>
      </c>
      <c r="B186" s="322" t="s">
        <v>2511</v>
      </c>
      <c r="C186" s="322">
        <v>1969</v>
      </c>
      <c r="D186" s="322" t="s">
        <v>2333</v>
      </c>
      <c r="E186" s="748">
        <v>405000</v>
      </c>
      <c r="F186" s="748"/>
      <c r="G186" s="748"/>
      <c r="H186" s="748">
        <v>405000</v>
      </c>
      <c r="I186" s="740"/>
      <c r="J186" s="763" t="s">
        <v>825</v>
      </c>
    </row>
    <row r="187" spans="1:10" ht="19.5" customHeight="1">
      <c r="A187" s="754">
        <v>29</v>
      </c>
      <c r="B187" s="322" t="s">
        <v>2512</v>
      </c>
      <c r="C187" s="322">
        <v>1976</v>
      </c>
      <c r="D187" s="322" t="s">
        <v>2341</v>
      </c>
      <c r="E187" s="748">
        <v>405000</v>
      </c>
      <c r="F187" s="748"/>
      <c r="G187" s="748"/>
      <c r="H187" s="748">
        <v>405000</v>
      </c>
      <c r="I187" s="740"/>
      <c r="J187" s="763" t="s">
        <v>825</v>
      </c>
    </row>
    <row r="188" spans="1:10" ht="19.5" customHeight="1">
      <c r="A188" s="754">
        <v>30</v>
      </c>
      <c r="B188" s="322" t="s">
        <v>2513</v>
      </c>
      <c r="C188" s="322">
        <v>1963</v>
      </c>
      <c r="D188" s="322" t="s">
        <v>2341</v>
      </c>
      <c r="E188" s="748">
        <v>405000</v>
      </c>
      <c r="F188" s="748"/>
      <c r="G188" s="748"/>
      <c r="H188" s="748">
        <v>405000</v>
      </c>
      <c r="I188" s="740"/>
      <c r="J188" s="763" t="s">
        <v>825</v>
      </c>
    </row>
    <row r="189" spans="1:10" ht="19.5" customHeight="1">
      <c r="A189" s="754">
        <v>31</v>
      </c>
      <c r="B189" s="322" t="s">
        <v>2515</v>
      </c>
      <c r="C189" s="322">
        <v>1972</v>
      </c>
      <c r="D189" s="322" t="s">
        <v>2351</v>
      </c>
      <c r="E189" s="748">
        <v>405000</v>
      </c>
      <c r="F189" s="748"/>
      <c r="G189" s="748"/>
      <c r="H189" s="748">
        <v>405000</v>
      </c>
      <c r="I189" s="740"/>
      <c r="J189" s="763" t="s">
        <v>825</v>
      </c>
    </row>
    <row r="190" spans="1:10" ht="19.5" customHeight="1">
      <c r="A190" s="754">
        <v>32</v>
      </c>
      <c r="B190" s="322" t="s">
        <v>699</v>
      </c>
      <c r="C190" s="322">
        <v>1978</v>
      </c>
      <c r="D190" s="322" t="s">
        <v>2353</v>
      </c>
      <c r="E190" s="748">
        <v>405000</v>
      </c>
      <c r="F190" s="748"/>
      <c r="G190" s="748"/>
      <c r="H190" s="748">
        <v>405000</v>
      </c>
      <c r="I190" s="740"/>
      <c r="J190" s="763" t="s">
        <v>825</v>
      </c>
    </row>
    <row r="191" spans="1:10" ht="19.5" customHeight="1">
      <c r="A191" s="754">
        <v>33</v>
      </c>
      <c r="B191" s="322" t="s">
        <v>2127</v>
      </c>
      <c r="C191" s="322">
        <v>1970</v>
      </c>
      <c r="D191" s="322" t="s">
        <v>2353</v>
      </c>
      <c r="E191" s="748">
        <v>405000</v>
      </c>
      <c r="F191" s="748"/>
      <c r="G191" s="748"/>
      <c r="H191" s="748">
        <v>405000</v>
      </c>
      <c r="I191" s="740"/>
      <c r="J191" s="763" t="s">
        <v>825</v>
      </c>
    </row>
    <row r="192" spans="1:10" ht="19.5" customHeight="1">
      <c r="A192" s="754">
        <v>34</v>
      </c>
      <c r="B192" s="322" t="s">
        <v>2824</v>
      </c>
      <c r="C192" s="322">
        <v>1970</v>
      </c>
      <c r="D192" s="322" t="s">
        <v>2353</v>
      </c>
      <c r="E192" s="748">
        <v>405000</v>
      </c>
      <c r="F192" s="748"/>
      <c r="G192" s="748"/>
      <c r="H192" s="748">
        <v>405000</v>
      </c>
      <c r="I192" s="740"/>
      <c r="J192" s="763" t="s">
        <v>825</v>
      </c>
    </row>
    <row r="193" spans="1:10" ht="19.5" customHeight="1">
      <c r="A193" s="754">
        <v>35</v>
      </c>
      <c r="B193" s="322" t="s">
        <v>2039</v>
      </c>
      <c r="C193" s="322">
        <v>1964</v>
      </c>
      <c r="D193" s="322" t="s">
        <v>2353</v>
      </c>
      <c r="E193" s="748">
        <v>405000</v>
      </c>
      <c r="F193" s="748"/>
      <c r="G193" s="748"/>
      <c r="H193" s="748">
        <v>405000</v>
      </c>
      <c r="I193" s="740"/>
      <c r="J193" s="763" t="s">
        <v>825</v>
      </c>
    </row>
    <row r="194" spans="1:10" ht="19.5" customHeight="1">
      <c r="A194" s="754">
        <v>36</v>
      </c>
      <c r="B194" s="322" t="s">
        <v>2516</v>
      </c>
      <c r="C194" s="322">
        <v>1982</v>
      </c>
      <c r="D194" s="322" t="s">
        <v>2338</v>
      </c>
      <c r="E194" s="748">
        <v>405000</v>
      </c>
      <c r="F194" s="748"/>
      <c r="G194" s="748"/>
      <c r="H194" s="748">
        <v>405000</v>
      </c>
      <c r="I194" s="740"/>
      <c r="J194" s="763" t="s">
        <v>825</v>
      </c>
    </row>
    <row r="195" spans="1:10" ht="19.5" customHeight="1">
      <c r="A195" s="754">
        <v>37</v>
      </c>
      <c r="B195" s="1120" t="s">
        <v>2517</v>
      </c>
      <c r="C195" s="1120">
        <v>1961</v>
      </c>
      <c r="D195" s="1120" t="s">
        <v>2333</v>
      </c>
      <c r="E195" s="1119">
        <v>0</v>
      </c>
      <c r="F195" s="1119"/>
      <c r="G195" s="1119"/>
      <c r="H195" s="1119">
        <v>0</v>
      </c>
      <c r="I195" s="740"/>
      <c r="J195" s="763" t="s">
        <v>1117</v>
      </c>
    </row>
    <row r="196" spans="1:10" ht="19.5" customHeight="1">
      <c r="A196" s="754">
        <v>38</v>
      </c>
      <c r="B196" s="322" t="s">
        <v>785</v>
      </c>
      <c r="C196" s="322">
        <v>1986</v>
      </c>
      <c r="D196" s="772" t="s">
        <v>2432</v>
      </c>
      <c r="E196" s="748">
        <v>405000</v>
      </c>
      <c r="F196" s="773"/>
      <c r="G196" s="773"/>
      <c r="H196" s="748">
        <v>405000</v>
      </c>
      <c r="I196" s="771"/>
      <c r="J196" s="763" t="s">
        <v>825</v>
      </c>
    </row>
    <row r="197" spans="1:10" ht="19.5" customHeight="1">
      <c r="A197" s="754">
        <v>39</v>
      </c>
      <c r="B197" s="322" t="s">
        <v>786</v>
      </c>
      <c r="C197" s="322">
        <v>1989</v>
      </c>
      <c r="D197" s="772" t="s">
        <v>2432</v>
      </c>
      <c r="E197" s="748">
        <v>405000</v>
      </c>
      <c r="F197" s="773"/>
      <c r="G197" s="773"/>
      <c r="H197" s="748">
        <v>405000</v>
      </c>
      <c r="I197" s="771"/>
      <c r="J197" s="763" t="s">
        <v>825</v>
      </c>
    </row>
    <row r="198" spans="1:10" ht="19.5" customHeight="1">
      <c r="A198" s="754">
        <v>40</v>
      </c>
      <c r="B198" s="322" t="s">
        <v>787</v>
      </c>
      <c r="C198" s="322">
        <v>1991</v>
      </c>
      <c r="D198" s="772" t="s">
        <v>2341</v>
      </c>
      <c r="E198" s="748">
        <v>405000</v>
      </c>
      <c r="F198" s="773"/>
      <c r="G198" s="773"/>
      <c r="H198" s="748">
        <v>405000</v>
      </c>
      <c r="I198" s="771"/>
      <c r="J198" s="763" t="s">
        <v>825</v>
      </c>
    </row>
    <row r="199" spans="1:10" ht="19.5" customHeight="1">
      <c r="A199" s="754">
        <v>41</v>
      </c>
      <c r="B199" s="322" t="s">
        <v>2498</v>
      </c>
      <c r="C199" s="322">
        <v>1959</v>
      </c>
      <c r="D199" s="322" t="s">
        <v>2334</v>
      </c>
      <c r="E199" s="748">
        <v>405000</v>
      </c>
      <c r="F199" s="773"/>
      <c r="G199" s="773"/>
      <c r="H199" s="748">
        <v>405000</v>
      </c>
      <c r="I199" s="771"/>
      <c r="J199" s="763"/>
    </row>
    <row r="200" spans="1:10" ht="19.5" customHeight="1">
      <c r="A200" s="754">
        <v>42</v>
      </c>
      <c r="B200" s="1123" t="s">
        <v>1625</v>
      </c>
      <c r="C200" s="1123">
        <v>1971</v>
      </c>
      <c r="D200" s="1123" t="s">
        <v>2353</v>
      </c>
      <c r="E200" s="1119">
        <v>0</v>
      </c>
      <c r="F200" s="1124"/>
      <c r="G200" s="1124"/>
      <c r="H200" s="1119">
        <v>0</v>
      </c>
      <c r="I200" s="771"/>
      <c r="J200" s="763" t="s">
        <v>1117</v>
      </c>
    </row>
    <row r="201" spans="1:10" ht="19.5" customHeight="1">
      <c r="A201" s="754">
        <v>43</v>
      </c>
      <c r="B201" s="1123" t="s">
        <v>1626</v>
      </c>
      <c r="C201" s="1123">
        <v>1962</v>
      </c>
      <c r="D201" s="1123" t="s">
        <v>2355</v>
      </c>
      <c r="E201" s="1119">
        <v>0</v>
      </c>
      <c r="F201" s="1124"/>
      <c r="G201" s="1124"/>
      <c r="H201" s="1119">
        <v>0</v>
      </c>
      <c r="I201" s="771"/>
      <c r="J201" s="763" t="s">
        <v>1117</v>
      </c>
    </row>
    <row r="202" spans="1:10" ht="19.5" customHeight="1">
      <c r="A202" s="754">
        <v>44</v>
      </c>
      <c r="B202" s="775" t="s">
        <v>1628</v>
      </c>
      <c r="C202" s="775">
        <v>1959</v>
      </c>
      <c r="D202" s="775" t="s">
        <v>2342</v>
      </c>
      <c r="E202" s="748">
        <v>405000</v>
      </c>
      <c r="F202" s="773"/>
      <c r="G202" s="773"/>
      <c r="H202" s="748">
        <v>405000</v>
      </c>
      <c r="I202" s="771"/>
      <c r="J202" s="763"/>
    </row>
    <row r="203" spans="1:10" ht="19.5" customHeight="1">
      <c r="A203" s="754">
        <v>45</v>
      </c>
      <c r="B203" s="322" t="s">
        <v>916</v>
      </c>
      <c r="C203" s="322">
        <v>1974</v>
      </c>
      <c r="D203" s="772" t="s">
        <v>2341</v>
      </c>
      <c r="E203" s="748">
        <v>405000</v>
      </c>
      <c r="F203" s="773"/>
      <c r="G203" s="773"/>
      <c r="H203" s="748">
        <v>405000</v>
      </c>
      <c r="I203" s="771"/>
      <c r="J203" s="763"/>
    </row>
    <row r="204" spans="1:10" ht="19.5" customHeight="1">
      <c r="A204" s="754">
        <v>46</v>
      </c>
      <c r="B204" s="322" t="s">
        <v>899</v>
      </c>
      <c r="C204" s="322">
        <v>1961</v>
      </c>
      <c r="D204" s="772" t="s">
        <v>1675</v>
      </c>
      <c r="E204" s="748">
        <v>405000</v>
      </c>
      <c r="F204" s="773"/>
      <c r="G204" s="773"/>
      <c r="H204" s="748">
        <v>405000</v>
      </c>
      <c r="I204" s="771"/>
      <c r="J204" s="763"/>
    </row>
    <row r="205" spans="1:10" ht="19.5" customHeight="1">
      <c r="A205" s="754">
        <v>47</v>
      </c>
      <c r="B205" s="322" t="s">
        <v>917</v>
      </c>
      <c r="C205" s="322">
        <v>1997</v>
      </c>
      <c r="D205" s="772" t="s">
        <v>2558</v>
      </c>
      <c r="E205" s="748">
        <v>405000</v>
      </c>
      <c r="F205" s="773"/>
      <c r="G205" s="773"/>
      <c r="H205" s="748">
        <v>405000</v>
      </c>
      <c r="I205" s="771"/>
      <c r="J205" s="763"/>
    </row>
    <row r="206" spans="1:10" ht="19.5" customHeight="1">
      <c r="A206" s="754">
        <v>48</v>
      </c>
      <c r="B206" s="322" t="s">
        <v>1706</v>
      </c>
      <c r="C206" s="322">
        <v>1969</v>
      </c>
      <c r="D206" s="772" t="s">
        <v>2353</v>
      </c>
      <c r="E206" s="748">
        <v>405000</v>
      </c>
      <c r="F206" s="773"/>
      <c r="G206" s="773"/>
      <c r="H206" s="748">
        <v>405000</v>
      </c>
      <c r="I206" s="771"/>
      <c r="J206" s="763"/>
    </row>
    <row r="207" spans="1:10" ht="19.5" customHeight="1">
      <c r="A207" s="754">
        <v>49</v>
      </c>
      <c r="B207" s="12" t="s">
        <v>1707</v>
      </c>
      <c r="C207" s="12">
        <v>1962</v>
      </c>
      <c r="D207" s="12" t="s">
        <v>871</v>
      </c>
      <c r="E207" s="748">
        <v>405000</v>
      </c>
      <c r="F207" s="773"/>
      <c r="G207" s="773"/>
      <c r="H207" s="748">
        <f>SUM(E207:G207)</f>
        <v>405000</v>
      </c>
      <c r="I207" s="771"/>
      <c r="J207" s="763"/>
    </row>
    <row r="208" spans="1:10" ht="19.5" customHeight="1">
      <c r="A208" s="754">
        <v>50</v>
      </c>
      <c r="B208" s="12" t="s">
        <v>918</v>
      </c>
      <c r="C208" s="12">
        <v>1960</v>
      </c>
      <c r="D208" s="12" t="s">
        <v>919</v>
      </c>
      <c r="E208" s="776">
        <v>405000</v>
      </c>
      <c r="F208" s="777">
        <v>0</v>
      </c>
      <c r="G208" s="777"/>
      <c r="H208" s="776">
        <f>SUM(E208:G208)</f>
        <v>405000</v>
      </c>
      <c r="I208" s="778"/>
      <c r="J208" s="763"/>
    </row>
    <row r="209" spans="1:10" ht="19.5" customHeight="1">
      <c r="A209" s="1130">
        <v>51</v>
      </c>
      <c r="B209" s="1120" t="s">
        <v>590</v>
      </c>
      <c r="C209" s="1120">
        <v>1992</v>
      </c>
      <c r="D209" s="1131" t="s">
        <v>1675</v>
      </c>
      <c r="E209" s="1119">
        <v>405000</v>
      </c>
      <c r="F209" s="1124"/>
      <c r="G209" s="1124">
        <v>405000</v>
      </c>
      <c r="H209" s="1119">
        <v>405000</v>
      </c>
      <c r="I209" s="1132"/>
      <c r="J209" s="1133"/>
    </row>
    <row r="210" spans="1:10" ht="19.5" customHeight="1">
      <c r="A210" s="1130">
        <v>52</v>
      </c>
      <c r="B210" s="1120" t="s">
        <v>591</v>
      </c>
      <c r="C210" s="1120">
        <v>1964</v>
      </c>
      <c r="D210" s="1131" t="s">
        <v>2558</v>
      </c>
      <c r="E210" s="1119">
        <v>405000</v>
      </c>
      <c r="F210" s="1124"/>
      <c r="G210" s="1124">
        <v>405000</v>
      </c>
      <c r="H210" s="1119">
        <v>405000</v>
      </c>
      <c r="I210" s="1132"/>
      <c r="J210" s="1133"/>
    </row>
    <row r="211" spans="1:10" ht="19.5" customHeight="1">
      <c r="A211" s="1130">
        <v>53</v>
      </c>
      <c r="B211" s="1" t="s">
        <v>792</v>
      </c>
      <c r="C211" s="1">
        <v>1972</v>
      </c>
      <c r="D211" s="1" t="s">
        <v>790</v>
      </c>
      <c r="E211" s="1119">
        <v>405000</v>
      </c>
      <c r="F211" s="1124"/>
      <c r="G211" s="1124">
        <v>405000</v>
      </c>
      <c r="H211" s="1119">
        <f>SUM(E211:G211)</f>
        <v>810000</v>
      </c>
      <c r="I211" s="1132"/>
      <c r="J211" s="1133"/>
    </row>
    <row r="212" spans="1:10" ht="19.5" customHeight="1">
      <c r="A212" s="1130">
        <v>54</v>
      </c>
      <c r="B212" s="1" t="s">
        <v>1296</v>
      </c>
      <c r="C212" s="1">
        <v>1984</v>
      </c>
      <c r="D212" s="1" t="s">
        <v>2342</v>
      </c>
      <c r="E212" s="1134">
        <v>405000</v>
      </c>
      <c r="F212" s="1135">
        <v>0</v>
      </c>
      <c r="G212" s="1124">
        <v>405000</v>
      </c>
      <c r="H212" s="1134">
        <f>SUM(E212:G212)</f>
        <v>810000</v>
      </c>
      <c r="I212" s="1136"/>
      <c r="J212" s="1133"/>
    </row>
    <row r="213" spans="1:10" ht="19.5" customHeight="1">
      <c r="A213" s="754"/>
      <c r="B213" s="750" t="s">
        <v>2519</v>
      </c>
      <c r="C213" s="322"/>
      <c r="D213" s="322"/>
      <c r="E213" s="779">
        <f>SUM(E159:E212)</f>
        <v>20655000</v>
      </c>
      <c r="F213" s="780"/>
      <c r="G213" s="781">
        <f>SUM(G209:G212)</f>
        <v>1620000</v>
      </c>
      <c r="H213" s="779">
        <f>SUM(E213:G213)</f>
        <v>22275000</v>
      </c>
      <c r="I213" s="782"/>
      <c r="J213" s="752"/>
    </row>
    <row r="214" spans="1:10" ht="19.5" customHeight="1">
      <c r="A214" s="783" t="s">
        <v>1886</v>
      </c>
      <c r="B214" s="1680" t="s">
        <v>1887</v>
      </c>
      <c r="C214" s="1681"/>
      <c r="D214" s="1681"/>
      <c r="E214" s="1681"/>
      <c r="F214" s="1681"/>
      <c r="G214" s="1681"/>
      <c r="H214" s="1681"/>
      <c r="I214" s="1681"/>
      <c r="J214" s="1682"/>
    </row>
    <row r="215" spans="1:10" ht="19.5" customHeight="1">
      <c r="A215" s="754">
        <v>1</v>
      </c>
      <c r="B215" s="322" t="s">
        <v>2520</v>
      </c>
      <c r="C215" s="322">
        <v>2004</v>
      </c>
      <c r="D215" s="322" t="s">
        <v>2355</v>
      </c>
      <c r="E215" s="748">
        <v>540000</v>
      </c>
      <c r="F215" s="748"/>
      <c r="G215" s="748"/>
      <c r="H215" s="748">
        <f>E215+G215</f>
        <v>540000</v>
      </c>
      <c r="I215" s="740"/>
      <c r="J215" s="752"/>
    </row>
    <row r="216" spans="1:10" ht="19.5" customHeight="1">
      <c r="A216" s="754">
        <v>2</v>
      </c>
      <c r="B216" s="322" t="s">
        <v>2521</v>
      </c>
      <c r="C216" s="322">
        <v>2003</v>
      </c>
      <c r="D216" s="322" t="s">
        <v>2333</v>
      </c>
      <c r="E216" s="748">
        <v>540000</v>
      </c>
      <c r="F216" s="748"/>
      <c r="G216" s="748"/>
      <c r="H216" s="748">
        <v>540000</v>
      </c>
      <c r="I216" s="740"/>
      <c r="J216" s="763" t="s">
        <v>825</v>
      </c>
    </row>
    <row r="217" spans="1:13" s="1" customFormat="1" ht="19.5" customHeight="1">
      <c r="A217" s="1130">
        <v>3</v>
      </c>
      <c r="B217" s="1120" t="s">
        <v>593</v>
      </c>
      <c r="C217" s="1120">
        <v>2015</v>
      </c>
      <c r="D217" s="1120" t="s">
        <v>592</v>
      </c>
      <c r="E217" s="1119">
        <v>540000</v>
      </c>
      <c r="F217" s="1119"/>
      <c r="G217" s="1119">
        <v>540000</v>
      </c>
      <c r="H217" s="1119">
        <v>540000</v>
      </c>
      <c r="I217" s="1127"/>
      <c r="J217" s="1133"/>
      <c r="M217" s="1137"/>
    </row>
    <row r="218" spans="1:10" ht="19.5" customHeight="1">
      <c r="A218" s="754">
        <v>4</v>
      </c>
      <c r="B218" s="322" t="s">
        <v>1063</v>
      </c>
      <c r="C218" s="322">
        <v>2011</v>
      </c>
      <c r="D218" s="322" t="s">
        <v>2341</v>
      </c>
      <c r="E218" s="748">
        <v>540000</v>
      </c>
      <c r="F218" s="748"/>
      <c r="G218" s="748">
        <v>0</v>
      </c>
      <c r="H218" s="748">
        <f>G218+E218</f>
        <v>540000</v>
      </c>
      <c r="I218" s="740"/>
      <c r="J218" s="763"/>
    </row>
    <row r="219" spans="1:10" ht="19.5" customHeight="1">
      <c r="A219" s="754"/>
      <c r="B219" s="750" t="s">
        <v>2519</v>
      </c>
      <c r="C219" s="322"/>
      <c r="D219" s="322"/>
      <c r="E219" s="784">
        <f>SUM(E215:E218)</f>
        <v>2160000</v>
      </c>
      <c r="F219" s="748"/>
      <c r="G219" s="751">
        <f>SUM(G217:G218)</f>
        <v>540000</v>
      </c>
      <c r="H219" s="784">
        <f>G219+E219</f>
        <v>2700000</v>
      </c>
      <c r="I219" s="740"/>
      <c r="J219" s="752"/>
    </row>
    <row r="220" spans="1:10" ht="19.5" customHeight="1">
      <c r="A220" s="736" t="s">
        <v>1886</v>
      </c>
      <c r="B220" s="1683" t="s">
        <v>2678</v>
      </c>
      <c r="C220" s="1684"/>
      <c r="D220" s="1684"/>
      <c r="E220" s="1684"/>
      <c r="F220" s="1684"/>
      <c r="G220" s="1684"/>
      <c r="H220" s="1684"/>
      <c r="I220" s="1684"/>
      <c r="J220" s="1685"/>
    </row>
    <row r="221" spans="1:10" ht="19.5" customHeight="1">
      <c r="A221" s="754">
        <v>1</v>
      </c>
      <c r="B221" s="322" t="s">
        <v>2522</v>
      </c>
      <c r="C221" s="322">
        <v>1946</v>
      </c>
      <c r="D221" s="322" t="s">
        <v>2333</v>
      </c>
      <c r="E221" s="748">
        <v>540000</v>
      </c>
      <c r="F221" s="748"/>
      <c r="G221" s="748"/>
      <c r="H221" s="748">
        <f>E221+G221</f>
        <v>540000</v>
      </c>
      <c r="I221" s="740"/>
      <c r="J221" s="752"/>
    </row>
    <row r="222" spans="1:10" ht="19.5" customHeight="1">
      <c r="A222" s="754">
        <v>2</v>
      </c>
      <c r="B222" s="322" t="s">
        <v>2828</v>
      </c>
      <c r="C222" s="322">
        <v>1951</v>
      </c>
      <c r="D222" s="322" t="s">
        <v>2333</v>
      </c>
      <c r="E222" s="748">
        <v>540000</v>
      </c>
      <c r="F222" s="748"/>
      <c r="G222" s="748"/>
      <c r="H222" s="748">
        <f aca="true" t="shared" si="6" ref="H222:H234">E222+G222</f>
        <v>540000</v>
      </c>
      <c r="I222" s="740"/>
      <c r="J222" s="752"/>
    </row>
    <row r="223" spans="1:10" ht="19.5" customHeight="1">
      <c r="A223" s="754">
        <v>3</v>
      </c>
      <c r="B223" s="322" t="s">
        <v>2523</v>
      </c>
      <c r="C223" s="322">
        <v>1940</v>
      </c>
      <c r="D223" s="322" t="s">
        <v>2333</v>
      </c>
      <c r="E223" s="748">
        <v>540000</v>
      </c>
      <c r="F223" s="748"/>
      <c r="G223" s="748"/>
      <c r="H223" s="748">
        <f t="shared" si="6"/>
        <v>540000</v>
      </c>
      <c r="I223" s="740"/>
      <c r="J223" s="752"/>
    </row>
    <row r="224" spans="1:10" ht="19.5" customHeight="1">
      <c r="A224" s="754">
        <v>4</v>
      </c>
      <c r="B224" s="322" t="s">
        <v>2524</v>
      </c>
      <c r="C224" s="322">
        <v>1945</v>
      </c>
      <c r="D224" s="322" t="s">
        <v>2342</v>
      </c>
      <c r="E224" s="748">
        <v>540000</v>
      </c>
      <c r="F224" s="748"/>
      <c r="G224" s="748"/>
      <c r="H224" s="748">
        <f t="shared" si="6"/>
        <v>540000</v>
      </c>
      <c r="I224" s="740"/>
      <c r="J224" s="752"/>
    </row>
    <row r="225" spans="1:10" ht="19.5" customHeight="1">
      <c r="A225" s="754">
        <v>5</v>
      </c>
      <c r="B225" s="322" t="s">
        <v>2394</v>
      </c>
      <c r="C225" s="322">
        <v>1938</v>
      </c>
      <c r="D225" s="322" t="s">
        <v>2525</v>
      </c>
      <c r="E225" s="748">
        <v>540000</v>
      </c>
      <c r="F225" s="748"/>
      <c r="G225" s="748"/>
      <c r="H225" s="748">
        <f t="shared" si="6"/>
        <v>540000</v>
      </c>
      <c r="I225" s="740"/>
      <c r="J225" s="740"/>
    </row>
    <row r="226" spans="1:10" ht="19.5" customHeight="1">
      <c r="A226" s="754">
        <v>6</v>
      </c>
      <c r="B226" s="322" t="s">
        <v>2526</v>
      </c>
      <c r="C226" s="322">
        <v>1946</v>
      </c>
      <c r="D226" s="322" t="s">
        <v>2341</v>
      </c>
      <c r="E226" s="748">
        <v>540000</v>
      </c>
      <c r="F226" s="748"/>
      <c r="G226" s="748"/>
      <c r="H226" s="748">
        <f t="shared" si="6"/>
        <v>540000</v>
      </c>
      <c r="I226" s="740"/>
      <c r="J226" s="740"/>
    </row>
    <row r="227" spans="1:10" ht="19.5" customHeight="1">
      <c r="A227" s="754">
        <v>7</v>
      </c>
      <c r="B227" s="322" t="s">
        <v>2527</v>
      </c>
      <c r="C227" s="322">
        <v>1933</v>
      </c>
      <c r="D227" s="322" t="s">
        <v>2342</v>
      </c>
      <c r="E227" s="748">
        <v>540000</v>
      </c>
      <c r="F227" s="748"/>
      <c r="G227" s="748"/>
      <c r="H227" s="748">
        <f t="shared" si="6"/>
        <v>540000</v>
      </c>
      <c r="I227" s="740"/>
      <c r="J227" s="740"/>
    </row>
    <row r="228" spans="1:10" ht="19.5" customHeight="1">
      <c r="A228" s="754">
        <v>8</v>
      </c>
      <c r="B228" s="322" t="s">
        <v>788</v>
      </c>
      <c r="C228" s="322">
        <v>1955</v>
      </c>
      <c r="D228" s="322" t="s">
        <v>2113</v>
      </c>
      <c r="E228" s="748">
        <v>540000</v>
      </c>
      <c r="F228" s="748"/>
      <c r="G228" s="748"/>
      <c r="H228" s="748">
        <f t="shared" si="6"/>
        <v>540000</v>
      </c>
      <c r="I228" s="740"/>
      <c r="J228" s="740"/>
    </row>
    <row r="229" spans="1:10" ht="19.5" customHeight="1">
      <c r="A229" s="754">
        <v>9</v>
      </c>
      <c r="B229" s="322" t="s">
        <v>2528</v>
      </c>
      <c r="C229" s="322">
        <v>1954</v>
      </c>
      <c r="D229" s="322" t="s">
        <v>789</v>
      </c>
      <c r="E229" s="748">
        <v>540000</v>
      </c>
      <c r="F229" s="748"/>
      <c r="G229" s="748"/>
      <c r="H229" s="748">
        <f t="shared" si="6"/>
        <v>540000</v>
      </c>
      <c r="I229" s="740"/>
      <c r="J229" s="740"/>
    </row>
    <row r="230" spans="1:10" ht="19.5" customHeight="1">
      <c r="A230" s="754">
        <v>10</v>
      </c>
      <c r="B230" s="322" t="s">
        <v>2529</v>
      </c>
      <c r="C230" s="322">
        <v>1953</v>
      </c>
      <c r="D230" s="322" t="s">
        <v>790</v>
      </c>
      <c r="E230" s="748">
        <v>540000</v>
      </c>
      <c r="F230" s="748"/>
      <c r="G230" s="748"/>
      <c r="H230" s="748">
        <f t="shared" si="6"/>
        <v>540000</v>
      </c>
      <c r="I230" s="740"/>
      <c r="J230" s="740"/>
    </row>
    <row r="231" spans="1:10" ht="19.5" customHeight="1">
      <c r="A231" s="754">
        <v>11</v>
      </c>
      <c r="B231" s="322" t="s">
        <v>2530</v>
      </c>
      <c r="C231" s="322">
        <v>1940</v>
      </c>
      <c r="D231" s="322" t="s">
        <v>871</v>
      </c>
      <c r="E231" s="748">
        <v>540000</v>
      </c>
      <c r="F231" s="748"/>
      <c r="G231" s="748"/>
      <c r="H231" s="748">
        <f t="shared" si="6"/>
        <v>540000</v>
      </c>
      <c r="I231" s="740"/>
      <c r="J231" s="740"/>
    </row>
    <row r="232" spans="1:10" ht="19.5" customHeight="1">
      <c r="A232" s="785">
        <v>12</v>
      </c>
      <c r="B232" s="322" t="s">
        <v>575</v>
      </c>
      <c r="C232" s="322">
        <v>1955</v>
      </c>
      <c r="D232" s="322" t="s">
        <v>1089</v>
      </c>
      <c r="E232" s="748">
        <v>540000</v>
      </c>
      <c r="F232" s="748"/>
      <c r="G232" s="748"/>
      <c r="H232" s="748">
        <f t="shared" si="6"/>
        <v>540000</v>
      </c>
      <c r="I232" s="742"/>
      <c r="J232" s="742"/>
    </row>
    <row r="233" spans="1:10" ht="19.5" customHeight="1">
      <c r="A233" s="754">
        <v>13</v>
      </c>
      <c r="B233" s="322" t="s">
        <v>2476</v>
      </c>
      <c r="C233" s="322">
        <v>1956</v>
      </c>
      <c r="D233" s="322" t="s">
        <v>1454</v>
      </c>
      <c r="E233" s="748">
        <v>540000</v>
      </c>
      <c r="F233" s="748"/>
      <c r="G233" s="748"/>
      <c r="H233" s="748">
        <f>E232+G232</f>
        <v>540000</v>
      </c>
      <c r="I233" s="742"/>
      <c r="J233" s="742"/>
    </row>
    <row r="234" spans="1:10" ht="19.5" customHeight="1">
      <c r="A234" s="785">
        <v>14</v>
      </c>
      <c r="B234" s="322" t="s">
        <v>1627</v>
      </c>
      <c r="C234" s="322">
        <v>1956</v>
      </c>
      <c r="D234" s="322" t="s">
        <v>2708</v>
      </c>
      <c r="E234" s="748">
        <v>540000</v>
      </c>
      <c r="F234" s="748"/>
      <c r="G234" s="748"/>
      <c r="H234" s="748">
        <f t="shared" si="6"/>
        <v>540000</v>
      </c>
      <c r="I234" s="742"/>
      <c r="J234" s="742"/>
    </row>
    <row r="235" spans="1:10" ht="19.5" customHeight="1">
      <c r="A235" s="754">
        <v>15</v>
      </c>
      <c r="B235" s="747" t="s">
        <v>2531</v>
      </c>
      <c r="C235" s="744">
        <v>1937</v>
      </c>
      <c r="D235" s="740" t="s">
        <v>2351</v>
      </c>
      <c r="E235" s="748">
        <v>540000</v>
      </c>
      <c r="F235" s="748"/>
      <c r="G235" s="748"/>
      <c r="H235" s="748">
        <v>540000</v>
      </c>
      <c r="I235" s="740"/>
      <c r="J235" s="763" t="s">
        <v>825</v>
      </c>
    </row>
    <row r="236" spans="1:10" ht="19.5" customHeight="1">
      <c r="A236" s="785">
        <v>16</v>
      </c>
      <c r="B236" s="747" t="s">
        <v>873</v>
      </c>
      <c r="C236" s="744">
        <v>1938</v>
      </c>
      <c r="D236" s="740" t="s">
        <v>2351</v>
      </c>
      <c r="E236" s="748">
        <v>540000</v>
      </c>
      <c r="F236" s="748"/>
      <c r="G236" s="748"/>
      <c r="H236" s="748">
        <v>540000</v>
      </c>
      <c r="I236" s="740"/>
      <c r="J236" s="763" t="s">
        <v>825</v>
      </c>
    </row>
    <row r="237" spans="1:10" ht="19.5" customHeight="1">
      <c r="A237" s="754">
        <v>17</v>
      </c>
      <c r="B237" s="747" t="s">
        <v>2571</v>
      </c>
      <c r="C237" s="744">
        <v>1942</v>
      </c>
      <c r="D237" s="740" t="s">
        <v>2342</v>
      </c>
      <c r="E237" s="748">
        <v>540000</v>
      </c>
      <c r="F237" s="748"/>
      <c r="G237" s="748"/>
      <c r="H237" s="748">
        <v>540000</v>
      </c>
      <c r="I237" s="740"/>
      <c r="J237" s="763" t="s">
        <v>825</v>
      </c>
    </row>
    <row r="238" spans="1:10" ht="19.5" customHeight="1">
      <c r="A238" s="785">
        <v>18</v>
      </c>
      <c r="B238" s="747" t="s">
        <v>1087</v>
      </c>
      <c r="C238" s="744">
        <v>1943</v>
      </c>
      <c r="D238" s="740" t="s">
        <v>1088</v>
      </c>
      <c r="E238" s="748">
        <v>540000</v>
      </c>
      <c r="F238" s="748"/>
      <c r="G238" s="748"/>
      <c r="H238" s="748">
        <f aca="true" t="shared" si="7" ref="H238:H248">SUM(E238:G238)</f>
        <v>540000</v>
      </c>
      <c r="I238" s="740"/>
      <c r="J238" s="763"/>
    </row>
    <row r="239" spans="1:10" ht="19.5" customHeight="1">
      <c r="A239" s="754">
        <v>19</v>
      </c>
      <c r="B239" s="786" t="s">
        <v>1629</v>
      </c>
      <c r="C239" s="787">
        <v>1946</v>
      </c>
      <c r="D239" s="788" t="s">
        <v>2432</v>
      </c>
      <c r="E239" s="776">
        <v>540000</v>
      </c>
      <c r="F239" s="776"/>
      <c r="G239" s="776"/>
      <c r="H239" s="776">
        <f t="shared" si="7"/>
        <v>540000</v>
      </c>
      <c r="I239" s="740"/>
      <c r="J239" s="763"/>
    </row>
    <row r="240" spans="1:10" ht="19.5" customHeight="1">
      <c r="A240" s="785">
        <v>20</v>
      </c>
      <c r="B240" s="786" t="s">
        <v>1630</v>
      </c>
      <c r="C240" s="787">
        <v>1939</v>
      </c>
      <c r="D240" s="788" t="s">
        <v>2341</v>
      </c>
      <c r="E240" s="776">
        <v>540000</v>
      </c>
      <c r="F240" s="776"/>
      <c r="G240" s="776"/>
      <c r="H240" s="776">
        <f t="shared" si="7"/>
        <v>540000</v>
      </c>
      <c r="I240" s="740"/>
      <c r="J240" s="763"/>
    </row>
    <row r="241" spans="1:10" ht="19.5" customHeight="1">
      <c r="A241" s="754">
        <v>21</v>
      </c>
      <c r="B241" s="786" t="s">
        <v>1631</v>
      </c>
      <c r="C241" s="787">
        <v>1942</v>
      </c>
      <c r="D241" s="788" t="s">
        <v>1632</v>
      </c>
      <c r="E241" s="776">
        <v>540000</v>
      </c>
      <c r="F241" s="776"/>
      <c r="G241" s="776"/>
      <c r="H241" s="776">
        <f t="shared" si="7"/>
        <v>540000</v>
      </c>
      <c r="I241" s="740"/>
      <c r="J241" s="763"/>
    </row>
    <row r="242" spans="1:10" ht="19.5" customHeight="1">
      <c r="A242" s="785">
        <v>22</v>
      </c>
      <c r="B242" s="1125" t="s">
        <v>922</v>
      </c>
      <c r="C242" s="1126">
        <v>1946</v>
      </c>
      <c r="D242" s="1127" t="s">
        <v>2342</v>
      </c>
      <c r="E242" s="1119">
        <v>0</v>
      </c>
      <c r="F242" s="1119"/>
      <c r="G242" s="1119"/>
      <c r="H242" s="1119">
        <f>SUM(E242:G242)</f>
        <v>0</v>
      </c>
      <c r="I242" s="740"/>
      <c r="J242" s="763" t="s">
        <v>1117</v>
      </c>
    </row>
    <row r="243" spans="1:10" ht="19.5" customHeight="1">
      <c r="A243" s="754">
        <v>23</v>
      </c>
      <c r="B243" s="786" t="s">
        <v>923</v>
      </c>
      <c r="C243" s="787">
        <v>1945</v>
      </c>
      <c r="D243" s="740" t="s">
        <v>2342</v>
      </c>
      <c r="E243" s="776">
        <v>540000</v>
      </c>
      <c r="F243" s="776"/>
      <c r="G243" s="776"/>
      <c r="H243" s="776">
        <f>SUM(E243:G243)</f>
        <v>540000</v>
      </c>
      <c r="I243" s="788"/>
      <c r="J243" s="763"/>
    </row>
    <row r="244" spans="1:10" ht="19.5" customHeight="1">
      <c r="A244" s="785">
        <v>24</v>
      </c>
      <c r="B244" s="786" t="s">
        <v>924</v>
      </c>
      <c r="C244" s="787">
        <v>1939</v>
      </c>
      <c r="D244" s="788" t="s">
        <v>2351</v>
      </c>
      <c r="E244" s="776">
        <v>540000</v>
      </c>
      <c r="F244" s="776"/>
      <c r="G244" s="776"/>
      <c r="H244" s="776">
        <f>SUM(E244:G244)</f>
        <v>540000</v>
      </c>
      <c r="I244" s="788"/>
      <c r="J244" s="763"/>
    </row>
    <row r="245" spans="1:10" ht="19.5" customHeight="1">
      <c r="A245" s="754">
        <v>25</v>
      </c>
      <c r="B245" s="786" t="s">
        <v>920</v>
      </c>
      <c r="C245" s="787">
        <v>1950</v>
      </c>
      <c r="D245" s="788" t="s">
        <v>921</v>
      </c>
      <c r="E245" s="776">
        <v>540000</v>
      </c>
      <c r="F245" s="776"/>
      <c r="G245" s="776"/>
      <c r="H245" s="776">
        <f>SUM(E245:G245)</f>
        <v>540000</v>
      </c>
      <c r="I245" s="788"/>
      <c r="J245" s="763"/>
    </row>
    <row r="246" spans="1:13" s="1" customFormat="1" ht="19.5" customHeight="1">
      <c r="A246" s="1138">
        <v>26</v>
      </c>
      <c r="B246" s="1125" t="s">
        <v>594</v>
      </c>
      <c r="C246" s="1126">
        <v>1938</v>
      </c>
      <c r="D246" s="1127" t="s">
        <v>2341</v>
      </c>
      <c r="E246" s="1134">
        <v>540000</v>
      </c>
      <c r="F246" s="1119"/>
      <c r="G246" s="1119">
        <v>0</v>
      </c>
      <c r="H246" s="1119">
        <f t="shared" si="7"/>
        <v>540000</v>
      </c>
      <c r="I246" s="1127"/>
      <c r="J246" s="1133"/>
      <c r="M246" s="1137"/>
    </row>
    <row r="247" spans="1:13" s="1" customFormat="1" ht="19.5" customHeight="1">
      <c r="A247" s="1130">
        <v>27</v>
      </c>
      <c r="B247" s="1140" t="s">
        <v>595</v>
      </c>
      <c r="C247" s="1141">
        <v>1953</v>
      </c>
      <c r="D247" s="1127" t="s">
        <v>596</v>
      </c>
      <c r="E247" s="1134">
        <v>540000</v>
      </c>
      <c r="F247" s="1134"/>
      <c r="G247" s="1134">
        <v>0</v>
      </c>
      <c r="H247" s="1134">
        <f t="shared" si="7"/>
        <v>540000</v>
      </c>
      <c r="I247" s="1142"/>
      <c r="J247" s="1133"/>
      <c r="M247" s="1137"/>
    </row>
    <row r="248" spans="1:13" s="1" customFormat="1" ht="19.5" customHeight="1">
      <c r="A248" s="1138">
        <v>28</v>
      </c>
      <c r="B248" s="1140" t="s">
        <v>597</v>
      </c>
      <c r="C248" s="1141">
        <v>1946</v>
      </c>
      <c r="D248" s="1142" t="s">
        <v>2432</v>
      </c>
      <c r="E248" s="1134">
        <v>540000</v>
      </c>
      <c r="F248" s="1134"/>
      <c r="G248" s="1134">
        <v>540000</v>
      </c>
      <c r="H248" s="1134">
        <f t="shared" si="7"/>
        <v>1080000</v>
      </c>
      <c r="I248" s="1142"/>
      <c r="J248" s="1133"/>
      <c r="M248" s="1137"/>
    </row>
    <row r="249" spans="1:13" s="1" customFormat="1" ht="19.5" customHeight="1">
      <c r="A249" s="1130">
        <v>25</v>
      </c>
      <c r="B249" s="1140" t="s">
        <v>598</v>
      </c>
      <c r="C249" s="1141">
        <v>1940</v>
      </c>
      <c r="D249" s="1142" t="s">
        <v>2558</v>
      </c>
      <c r="E249" s="1134">
        <v>540000</v>
      </c>
      <c r="F249" s="1134"/>
      <c r="G249" s="1134">
        <v>540000</v>
      </c>
      <c r="H249" s="1134">
        <f>SUM(E249:G249)</f>
        <v>1080000</v>
      </c>
      <c r="I249" s="1142"/>
      <c r="J249" s="1133"/>
      <c r="M249" s="1137"/>
    </row>
    <row r="250" spans="1:10" ht="19.5" customHeight="1">
      <c r="A250" s="749"/>
      <c r="B250" s="750"/>
      <c r="C250" s="749"/>
      <c r="D250" s="740"/>
      <c r="E250" s="779">
        <f>SUM(E221:E249)</f>
        <v>15120000</v>
      </c>
      <c r="F250" s="779"/>
      <c r="G250" s="779">
        <f>SUM(G248:G249)</f>
        <v>1080000</v>
      </c>
      <c r="H250" s="779">
        <f>G250+E250</f>
        <v>16200000</v>
      </c>
      <c r="I250" s="740"/>
      <c r="J250" s="752"/>
    </row>
    <row r="251" spans="1:10" ht="19.5" customHeight="1">
      <c r="A251" s="736" t="s">
        <v>1886</v>
      </c>
      <c r="B251" s="1683" t="s">
        <v>2677</v>
      </c>
      <c r="C251" s="1684"/>
      <c r="D251" s="1684"/>
      <c r="E251" s="1684"/>
      <c r="F251" s="1684"/>
      <c r="G251" s="1684"/>
      <c r="H251" s="1684"/>
      <c r="I251" s="1684"/>
      <c r="J251" s="1685"/>
    </row>
    <row r="252" spans="1:10" ht="19.5" customHeight="1">
      <c r="A252" s="754">
        <v>1</v>
      </c>
      <c r="B252" s="322" t="s">
        <v>2532</v>
      </c>
      <c r="C252" s="322">
        <v>1971</v>
      </c>
      <c r="D252" s="322" t="s">
        <v>2341</v>
      </c>
      <c r="E252" s="748">
        <v>540000</v>
      </c>
      <c r="F252" s="748"/>
      <c r="G252" s="748"/>
      <c r="H252" s="748">
        <f>G252+E252</f>
        <v>540000</v>
      </c>
      <c r="I252" s="740"/>
      <c r="J252" s="752"/>
    </row>
    <row r="253" spans="1:10" ht="19.5" customHeight="1">
      <c r="A253" s="754">
        <v>2</v>
      </c>
      <c r="B253" s="322" t="s">
        <v>2533</v>
      </c>
      <c r="C253" s="322">
        <v>1957</v>
      </c>
      <c r="D253" s="322" t="s">
        <v>2342</v>
      </c>
      <c r="E253" s="748">
        <v>540000</v>
      </c>
      <c r="F253" s="748"/>
      <c r="G253" s="748"/>
      <c r="H253" s="748">
        <f aca="true" t="shared" si="8" ref="H253:H261">G253+E253</f>
        <v>540000</v>
      </c>
      <c r="I253" s="740"/>
      <c r="J253" s="752"/>
    </row>
    <row r="254" spans="1:10" ht="19.5" customHeight="1">
      <c r="A254" s="754">
        <v>3</v>
      </c>
      <c r="B254" s="322" t="s">
        <v>2534</v>
      </c>
      <c r="C254" s="322">
        <v>1977</v>
      </c>
      <c r="D254" s="322" t="s">
        <v>2351</v>
      </c>
      <c r="E254" s="748">
        <v>540000</v>
      </c>
      <c r="F254" s="748"/>
      <c r="G254" s="748"/>
      <c r="H254" s="748">
        <f t="shared" si="8"/>
        <v>540000</v>
      </c>
      <c r="I254" s="740"/>
      <c r="J254" s="752"/>
    </row>
    <row r="255" spans="1:10" ht="19.5" customHeight="1">
      <c r="A255" s="754">
        <v>4</v>
      </c>
      <c r="B255" s="322" t="s">
        <v>2535</v>
      </c>
      <c r="C255" s="322">
        <v>1984</v>
      </c>
      <c r="D255" s="322" t="s">
        <v>2351</v>
      </c>
      <c r="E255" s="748">
        <v>540000</v>
      </c>
      <c r="F255" s="748"/>
      <c r="G255" s="748"/>
      <c r="H255" s="748">
        <f t="shared" si="8"/>
        <v>540000</v>
      </c>
      <c r="I255" s="740"/>
      <c r="J255" s="752"/>
    </row>
    <row r="256" spans="1:10" ht="19.5" customHeight="1">
      <c r="A256" s="754">
        <v>5</v>
      </c>
      <c r="B256" s="322" t="s">
        <v>1940</v>
      </c>
      <c r="C256" s="322">
        <v>1988</v>
      </c>
      <c r="D256" s="322" t="s">
        <v>2351</v>
      </c>
      <c r="E256" s="748">
        <v>540000</v>
      </c>
      <c r="F256" s="748"/>
      <c r="G256" s="748"/>
      <c r="H256" s="748">
        <f t="shared" si="8"/>
        <v>540000</v>
      </c>
      <c r="I256" s="740"/>
      <c r="J256" s="752"/>
    </row>
    <row r="257" spans="1:10" ht="19.5" customHeight="1">
      <c r="A257" s="754">
        <v>6</v>
      </c>
      <c r="B257" s="322" t="s">
        <v>2536</v>
      </c>
      <c r="C257" s="322">
        <v>1985</v>
      </c>
      <c r="D257" s="322" t="s">
        <v>2353</v>
      </c>
      <c r="E257" s="748">
        <v>540000</v>
      </c>
      <c r="F257" s="748"/>
      <c r="G257" s="748"/>
      <c r="H257" s="748">
        <f t="shared" si="8"/>
        <v>540000</v>
      </c>
      <c r="I257" s="740"/>
      <c r="J257" s="752"/>
    </row>
    <row r="258" spans="1:10" ht="19.5" customHeight="1">
      <c r="A258" s="754">
        <v>7</v>
      </c>
      <c r="B258" s="322" t="s">
        <v>2537</v>
      </c>
      <c r="C258" s="322">
        <v>1974</v>
      </c>
      <c r="D258" s="322" t="s">
        <v>2353</v>
      </c>
      <c r="E258" s="748">
        <v>540000</v>
      </c>
      <c r="F258" s="748"/>
      <c r="G258" s="748"/>
      <c r="H258" s="748">
        <f t="shared" si="8"/>
        <v>540000</v>
      </c>
      <c r="I258" s="740"/>
      <c r="J258" s="752"/>
    </row>
    <row r="259" spans="1:10" ht="19.5" customHeight="1">
      <c r="A259" s="754">
        <v>8</v>
      </c>
      <c r="B259" s="789" t="s">
        <v>2538</v>
      </c>
      <c r="C259" s="322">
        <v>1968</v>
      </c>
      <c r="D259" s="322" t="s">
        <v>2361</v>
      </c>
      <c r="E259" s="748">
        <v>540000</v>
      </c>
      <c r="F259" s="748"/>
      <c r="G259" s="748"/>
      <c r="H259" s="748">
        <f t="shared" si="8"/>
        <v>540000</v>
      </c>
      <c r="I259" s="740"/>
      <c r="J259" s="740"/>
    </row>
    <row r="260" spans="1:10" ht="19.5" customHeight="1">
      <c r="A260" s="754">
        <v>9</v>
      </c>
      <c r="B260" s="322" t="s">
        <v>2546</v>
      </c>
      <c r="C260" s="322">
        <v>2000</v>
      </c>
      <c r="D260" s="322" t="s">
        <v>2343</v>
      </c>
      <c r="E260" s="748">
        <v>540000</v>
      </c>
      <c r="F260" s="748"/>
      <c r="G260" s="748"/>
      <c r="H260" s="748">
        <f t="shared" si="8"/>
        <v>540000</v>
      </c>
      <c r="I260" s="740"/>
      <c r="J260" s="740"/>
    </row>
    <row r="261" spans="1:10" ht="19.5" customHeight="1">
      <c r="A261" s="754">
        <v>10</v>
      </c>
      <c r="B261" s="789" t="s">
        <v>1633</v>
      </c>
      <c r="C261" s="322">
        <v>2000</v>
      </c>
      <c r="D261" s="322" t="s">
        <v>2432</v>
      </c>
      <c r="E261" s="748">
        <v>540000</v>
      </c>
      <c r="F261" s="748"/>
      <c r="G261" s="748"/>
      <c r="H261" s="748">
        <f t="shared" si="8"/>
        <v>540000</v>
      </c>
      <c r="I261" s="740"/>
      <c r="J261" s="740"/>
    </row>
    <row r="262" spans="1:10" ht="19.5" customHeight="1">
      <c r="A262" s="754">
        <v>11</v>
      </c>
      <c r="B262" s="322" t="s">
        <v>2539</v>
      </c>
      <c r="C262" s="322">
        <v>1984</v>
      </c>
      <c r="D262" s="322" t="s">
        <v>2333</v>
      </c>
      <c r="E262" s="748">
        <v>540000</v>
      </c>
      <c r="F262" s="748"/>
      <c r="G262" s="748"/>
      <c r="H262" s="748">
        <v>540000</v>
      </c>
      <c r="I262" s="740"/>
      <c r="J262" s="763" t="s">
        <v>825</v>
      </c>
    </row>
    <row r="263" spans="1:10" ht="19.5" customHeight="1">
      <c r="A263" s="754">
        <v>12</v>
      </c>
      <c r="B263" s="322" t="s">
        <v>2540</v>
      </c>
      <c r="C263" s="322">
        <v>1974</v>
      </c>
      <c r="D263" s="322" t="s">
        <v>2333</v>
      </c>
      <c r="E263" s="748">
        <v>540000</v>
      </c>
      <c r="F263" s="748"/>
      <c r="G263" s="748"/>
      <c r="H263" s="748">
        <v>540000</v>
      </c>
      <c r="I263" s="740"/>
      <c r="J263" s="763" t="s">
        <v>825</v>
      </c>
    </row>
    <row r="264" spans="1:10" ht="19.5" customHeight="1">
      <c r="A264" s="754">
        <v>13</v>
      </c>
      <c r="B264" s="322" t="s">
        <v>2541</v>
      </c>
      <c r="C264" s="322">
        <v>1966</v>
      </c>
      <c r="D264" s="322" t="s">
        <v>2342</v>
      </c>
      <c r="E264" s="748">
        <v>540000</v>
      </c>
      <c r="F264" s="748"/>
      <c r="G264" s="748"/>
      <c r="H264" s="748">
        <v>540000</v>
      </c>
      <c r="I264" s="740"/>
      <c r="J264" s="763" t="s">
        <v>825</v>
      </c>
    </row>
    <row r="265" spans="1:10" ht="19.5" customHeight="1">
      <c r="A265" s="754">
        <v>14</v>
      </c>
      <c r="B265" s="322" t="s">
        <v>2542</v>
      </c>
      <c r="C265" s="322">
        <v>1956</v>
      </c>
      <c r="D265" s="322" t="s">
        <v>2353</v>
      </c>
      <c r="E265" s="748">
        <v>540000</v>
      </c>
      <c r="F265" s="748"/>
      <c r="G265" s="748"/>
      <c r="H265" s="748">
        <v>540000</v>
      </c>
      <c r="I265" s="740"/>
      <c r="J265" s="763" t="s">
        <v>825</v>
      </c>
    </row>
    <row r="266" spans="1:10" ht="19.5" customHeight="1">
      <c r="A266" s="754">
        <v>15</v>
      </c>
      <c r="B266" s="789" t="s">
        <v>2543</v>
      </c>
      <c r="C266" s="322">
        <v>1987</v>
      </c>
      <c r="D266" s="322" t="s">
        <v>2439</v>
      </c>
      <c r="E266" s="748">
        <v>540000</v>
      </c>
      <c r="F266" s="748"/>
      <c r="G266" s="748"/>
      <c r="H266" s="748">
        <v>540000</v>
      </c>
      <c r="I266" s="740"/>
      <c r="J266" s="763" t="s">
        <v>825</v>
      </c>
    </row>
    <row r="267" spans="1:10" ht="19.5" customHeight="1">
      <c r="A267" s="754"/>
      <c r="B267" s="750" t="s">
        <v>2519</v>
      </c>
      <c r="C267" s="789"/>
      <c r="D267" s="790"/>
      <c r="E267" s="770">
        <f>SUM(E252:E266)</f>
        <v>8100000</v>
      </c>
      <c r="F267" s="751"/>
      <c r="G267" s="751"/>
      <c r="H267" s="770">
        <f>G267+E267</f>
        <v>8100000</v>
      </c>
      <c r="I267" s="740"/>
      <c r="J267" s="752"/>
    </row>
    <row r="268" spans="1:10" ht="19.5" customHeight="1">
      <c r="A268" s="735" t="s">
        <v>1886</v>
      </c>
      <c r="B268" s="1680" t="s">
        <v>2544</v>
      </c>
      <c r="C268" s="1681"/>
      <c r="D268" s="1681"/>
      <c r="E268" s="1681"/>
      <c r="F268" s="1681"/>
      <c r="G268" s="1681"/>
      <c r="H268" s="1681"/>
      <c r="I268" s="1681"/>
      <c r="J268" s="1682"/>
    </row>
    <row r="269" spans="1:10" ht="19.5" customHeight="1">
      <c r="A269" s="754">
        <v>1</v>
      </c>
      <c r="B269" s="322" t="s">
        <v>2545</v>
      </c>
      <c r="C269" s="322">
        <v>2006</v>
      </c>
      <c r="D269" s="322" t="s">
        <v>2338</v>
      </c>
      <c r="E269" s="748">
        <v>675000</v>
      </c>
      <c r="F269" s="748"/>
      <c r="G269" s="748"/>
      <c r="H269" s="748">
        <f>G269+E269</f>
        <v>675000</v>
      </c>
      <c r="I269" s="740"/>
      <c r="J269" s="752"/>
    </row>
    <row r="270" spans="1:10" ht="19.5" customHeight="1">
      <c r="A270" s="754">
        <v>2</v>
      </c>
      <c r="B270" s="322" t="s">
        <v>2547</v>
      </c>
      <c r="C270" s="322">
        <v>2008</v>
      </c>
      <c r="D270" s="322" t="s">
        <v>2340</v>
      </c>
      <c r="E270" s="748">
        <v>675000</v>
      </c>
      <c r="F270" s="748"/>
      <c r="G270" s="748"/>
      <c r="H270" s="748">
        <f>G270+E270</f>
        <v>675000</v>
      </c>
      <c r="I270" s="740"/>
      <c r="J270" s="752"/>
    </row>
    <row r="271" spans="1:10" ht="19.5" customHeight="1">
      <c r="A271" s="754">
        <v>3</v>
      </c>
      <c r="B271" s="322" t="s">
        <v>2548</v>
      </c>
      <c r="C271" s="322">
        <v>2005</v>
      </c>
      <c r="D271" s="322" t="s">
        <v>2341</v>
      </c>
      <c r="E271" s="748">
        <v>675000</v>
      </c>
      <c r="F271" s="748"/>
      <c r="G271" s="748"/>
      <c r="H271" s="748">
        <f>G271+E271</f>
        <v>675000</v>
      </c>
      <c r="I271" s="740"/>
      <c r="J271" s="752"/>
    </row>
    <row r="272" spans="1:10" ht="19.5" customHeight="1">
      <c r="A272" s="754">
        <v>4</v>
      </c>
      <c r="B272" s="322" t="s">
        <v>2549</v>
      </c>
      <c r="C272" s="322">
        <v>2013</v>
      </c>
      <c r="D272" s="322" t="s">
        <v>2341</v>
      </c>
      <c r="E272" s="748">
        <v>675000</v>
      </c>
      <c r="F272" s="748"/>
      <c r="G272" s="748"/>
      <c r="H272" s="748">
        <f>G272+E272</f>
        <v>675000</v>
      </c>
      <c r="I272" s="740"/>
      <c r="J272" s="752"/>
    </row>
    <row r="273" spans="1:10" ht="19.5" customHeight="1">
      <c r="A273" s="754">
        <v>5</v>
      </c>
      <c r="B273" s="322" t="s">
        <v>2550</v>
      </c>
      <c r="C273" s="322">
        <v>2011</v>
      </c>
      <c r="D273" s="322" t="s">
        <v>784</v>
      </c>
      <c r="E273" s="748">
        <v>675000</v>
      </c>
      <c r="F273" s="748"/>
      <c r="G273" s="748"/>
      <c r="H273" s="748">
        <f>G273+E273</f>
        <v>675000</v>
      </c>
      <c r="I273" s="740"/>
      <c r="J273" s="752"/>
    </row>
    <row r="274" spans="1:10" ht="19.5" customHeight="1">
      <c r="A274" s="735"/>
      <c r="B274" s="750" t="s">
        <v>2519</v>
      </c>
      <c r="C274" s="791"/>
      <c r="D274" s="791"/>
      <c r="E274" s="781">
        <f>SUM(E269:E273)</f>
        <v>3375000</v>
      </c>
      <c r="F274" s="781"/>
      <c r="G274" s="781"/>
      <c r="H274" s="781">
        <f>SUM(H269:H273)</f>
        <v>3375000</v>
      </c>
      <c r="I274" s="743"/>
      <c r="J274" s="792"/>
    </row>
    <row r="275" spans="1:10" ht="19.5" customHeight="1">
      <c r="A275" s="735" t="s">
        <v>1886</v>
      </c>
      <c r="B275" s="1683" t="s">
        <v>2675</v>
      </c>
      <c r="C275" s="1684"/>
      <c r="D275" s="1684"/>
      <c r="E275" s="1684"/>
      <c r="F275" s="1684"/>
      <c r="G275" s="1684"/>
      <c r="H275" s="1684"/>
      <c r="I275" s="1684"/>
      <c r="J275" s="1685"/>
    </row>
    <row r="276" spans="1:10" ht="19.5" customHeight="1">
      <c r="A276" s="754">
        <v>1</v>
      </c>
      <c r="B276" s="322" t="s">
        <v>2551</v>
      </c>
      <c r="C276" s="322">
        <v>1932</v>
      </c>
      <c r="D276" s="322" t="s">
        <v>2342</v>
      </c>
      <c r="E276" s="748">
        <v>675000</v>
      </c>
      <c r="F276" s="748"/>
      <c r="G276" s="748"/>
      <c r="H276" s="748">
        <f>G276+E276</f>
        <v>675000</v>
      </c>
      <c r="I276" s="740"/>
      <c r="J276" s="763"/>
    </row>
    <row r="277" spans="1:10" ht="19.5" customHeight="1">
      <c r="A277" s="754">
        <v>2</v>
      </c>
      <c r="B277" s="322" t="s">
        <v>481</v>
      </c>
      <c r="C277" s="322">
        <v>1927</v>
      </c>
      <c r="D277" s="322" t="s">
        <v>2416</v>
      </c>
      <c r="E277" s="748">
        <v>675000</v>
      </c>
      <c r="F277" s="748"/>
      <c r="G277" s="748"/>
      <c r="H277" s="748">
        <f>G277+E277</f>
        <v>675000</v>
      </c>
      <c r="I277" s="740"/>
      <c r="J277" s="763"/>
    </row>
    <row r="278" spans="1:10" ht="19.5" customHeight="1">
      <c r="A278" s="754">
        <v>3</v>
      </c>
      <c r="B278" s="322" t="s">
        <v>2553</v>
      </c>
      <c r="C278" s="322">
        <v>1942</v>
      </c>
      <c r="D278" s="322" t="s">
        <v>2432</v>
      </c>
      <c r="E278" s="748">
        <v>675000</v>
      </c>
      <c r="F278" s="748"/>
      <c r="G278" s="748"/>
      <c r="H278" s="748">
        <f>G278+E278</f>
        <v>675000</v>
      </c>
      <c r="I278" s="740"/>
      <c r="J278" s="763"/>
    </row>
    <row r="279" spans="1:10" ht="19.5" customHeight="1">
      <c r="A279" s="754">
        <v>4</v>
      </c>
      <c r="B279" s="322" t="s">
        <v>216</v>
      </c>
      <c r="C279" s="322">
        <v>1955</v>
      </c>
      <c r="D279" s="322" t="s">
        <v>2355</v>
      </c>
      <c r="E279" s="748">
        <v>675000</v>
      </c>
      <c r="F279" s="748"/>
      <c r="G279" s="748"/>
      <c r="H279" s="748">
        <f>G279+E279</f>
        <v>675000</v>
      </c>
      <c r="I279" s="740"/>
      <c r="J279" s="763"/>
    </row>
    <row r="280" spans="1:10" ht="19.5" customHeight="1">
      <c r="A280" s="754">
        <v>5</v>
      </c>
      <c r="B280" s="322" t="s">
        <v>2554</v>
      </c>
      <c r="C280" s="322">
        <v>1933</v>
      </c>
      <c r="D280" s="322" t="s">
        <v>2333</v>
      </c>
      <c r="E280" s="748">
        <v>675000</v>
      </c>
      <c r="F280" s="748"/>
      <c r="G280" s="793"/>
      <c r="H280" s="748">
        <v>675000</v>
      </c>
      <c r="I280" s="743"/>
      <c r="J280" s="763" t="s">
        <v>825</v>
      </c>
    </row>
    <row r="281" spans="1:10" ht="19.5" customHeight="1">
      <c r="A281" s="754">
        <v>6</v>
      </c>
      <c r="B281" s="322" t="s">
        <v>2555</v>
      </c>
      <c r="C281" s="322">
        <v>1948</v>
      </c>
      <c r="D281" s="322" t="s">
        <v>2355</v>
      </c>
      <c r="E281" s="748">
        <v>675000</v>
      </c>
      <c r="F281" s="748"/>
      <c r="G281" s="793"/>
      <c r="H281" s="748">
        <v>675000</v>
      </c>
      <c r="I281" s="743"/>
      <c r="J281" s="763" t="s">
        <v>825</v>
      </c>
    </row>
    <row r="282" spans="1:10" ht="19.5" customHeight="1">
      <c r="A282" s="754">
        <v>7</v>
      </c>
      <c r="B282" s="322" t="s">
        <v>2552</v>
      </c>
      <c r="C282" s="322">
        <v>1937</v>
      </c>
      <c r="D282" s="322" t="s">
        <v>2334</v>
      </c>
      <c r="E282" s="748">
        <v>675000</v>
      </c>
      <c r="F282" s="748"/>
      <c r="G282" s="793"/>
      <c r="H282" s="748">
        <f>SUM(E282:G282)</f>
        <v>675000</v>
      </c>
      <c r="I282" s="743"/>
      <c r="J282" s="763" t="s">
        <v>825</v>
      </c>
    </row>
    <row r="283" spans="1:10" ht="19.5" customHeight="1">
      <c r="A283" s="754">
        <v>8</v>
      </c>
      <c r="B283" s="1120" t="s">
        <v>925</v>
      </c>
      <c r="C283" s="1120">
        <v>1945</v>
      </c>
      <c r="D283" s="1120" t="s">
        <v>2338</v>
      </c>
      <c r="E283" s="1119">
        <v>0</v>
      </c>
      <c r="F283" s="1119"/>
      <c r="G283" s="1128"/>
      <c r="H283" s="1119">
        <f>SUM(E283:G283)</f>
        <v>0</v>
      </c>
      <c r="I283" s="743"/>
      <c r="J283" s="763" t="s">
        <v>1117</v>
      </c>
    </row>
    <row r="284" spans="1:10" ht="19.5" customHeight="1">
      <c r="A284" s="735"/>
      <c r="B284" s="750" t="s">
        <v>2519</v>
      </c>
      <c r="C284" s="791"/>
      <c r="D284" s="791"/>
      <c r="E284" s="770">
        <f>SUM(E276:E283)</f>
        <v>4725000</v>
      </c>
      <c r="F284" s="751"/>
      <c r="G284" s="770"/>
      <c r="H284" s="770">
        <f>SUM(E284:G284)</f>
        <v>4725000</v>
      </c>
      <c r="I284" s="743"/>
      <c r="J284" s="743"/>
    </row>
    <row r="285" spans="1:10" ht="19.5" customHeight="1">
      <c r="A285" s="1683" t="s">
        <v>2676</v>
      </c>
      <c r="B285" s="1684"/>
      <c r="C285" s="1684"/>
      <c r="D285" s="1684"/>
      <c r="E285" s="1684"/>
      <c r="F285" s="1684"/>
      <c r="G285" s="1684"/>
      <c r="H285" s="1684"/>
      <c r="I285" s="1684"/>
      <c r="J285" s="1685"/>
    </row>
    <row r="286" spans="1:10" ht="19.5" customHeight="1">
      <c r="A286" s="744">
        <v>1</v>
      </c>
      <c r="B286" s="747" t="s">
        <v>2536</v>
      </c>
      <c r="C286" s="744">
        <v>1985</v>
      </c>
      <c r="D286" s="740" t="s">
        <v>2556</v>
      </c>
      <c r="E286" s="748">
        <v>405000</v>
      </c>
      <c r="F286" s="748"/>
      <c r="G286" s="748"/>
      <c r="H286" s="748">
        <f>E286+G286</f>
        <v>405000</v>
      </c>
      <c r="I286" s="740"/>
      <c r="J286" s="752"/>
    </row>
    <row r="287" spans="1:10" ht="19.5" customHeight="1">
      <c r="A287" s="794">
        <v>2</v>
      </c>
      <c r="B287" s="786" t="s">
        <v>1634</v>
      </c>
      <c r="C287" s="787">
        <v>1985</v>
      </c>
      <c r="D287" s="788" t="s">
        <v>2341</v>
      </c>
      <c r="E287" s="776">
        <v>405000</v>
      </c>
      <c r="F287" s="776"/>
      <c r="G287" s="776"/>
      <c r="H287" s="776">
        <f>E287+G287</f>
        <v>405000</v>
      </c>
      <c r="I287" s="740"/>
      <c r="J287" s="795"/>
    </row>
    <row r="288" spans="1:10" ht="19.5" customHeight="1">
      <c r="A288" s="737"/>
      <c r="B288" s="750" t="s">
        <v>2519</v>
      </c>
      <c r="C288" s="791"/>
      <c r="D288" s="791"/>
      <c r="E288" s="770">
        <f>SUM(E286:E287)</f>
        <v>810000</v>
      </c>
      <c r="F288" s="770">
        <f>SUM(F286:F287)</f>
        <v>0</v>
      </c>
      <c r="G288" s="770">
        <f>SUM(G286:G287)</f>
        <v>0</v>
      </c>
      <c r="H288" s="770">
        <f>SUM(H286:H287)</f>
        <v>810000</v>
      </c>
      <c r="I288" s="743"/>
      <c r="J288" s="752"/>
    </row>
    <row r="289" spans="1:10" ht="19.5" customHeight="1">
      <c r="A289" s="796" t="s">
        <v>1886</v>
      </c>
      <c r="B289" s="1689" t="s">
        <v>2557</v>
      </c>
      <c r="C289" s="1690"/>
      <c r="D289" s="1690"/>
      <c r="E289" s="1690"/>
      <c r="F289" s="1690"/>
      <c r="G289" s="1690"/>
      <c r="H289" s="1690"/>
      <c r="I289" s="1690"/>
      <c r="J289" s="1691"/>
    </row>
    <row r="290" spans="1:10" ht="19.5" customHeight="1">
      <c r="A290" s="754">
        <v>1</v>
      </c>
      <c r="B290" s="322" t="s">
        <v>2451</v>
      </c>
      <c r="C290" s="322">
        <v>1929</v>
      </c>
      <c r="D290" s="322" t="s">
        <v>2558</v>
      </c>
      <c r="E290" s="748">
        <v>270000</v>
      </c>
      <c r="F290" s="748"/>
      <c r="G290" s="793"/>
      <c r="H290" s="748">
        <f>G290+E290</f>
        <v>270000</v>
      </c>
      <c r="I290" s="743"/>
      <c r="J290" s="740"/>
    </row>
    <row r="291" spans="1:10" ht="19.5" customHeight="1">
      <c r="A291" s="754">
        <v>2</v>
      </c>
      <c r="B291" s="322" t="s">
        <v>2559</v>
      </c>
      <c r="C291" s="322">
        <v>1971</v>
      </c>
      <c r="D291" s="322" t="s">
        <v>2342</v>
      </c>
      <c r="E291" s="748">
        <v>270000</v>
      </c>
      <c r="F291" s="748"/>
      <c r="G291" s="793"/>
      <c r="H291" s="748">
        <f aca="true" t="shared" si="9" ref="H291:H316">G291+E291</f>
        <v>270000</v>
      </c>
      <c r="I291" s="743"/>
      <c r="J291" s="743"/>
    </row>
    <row r="292" spans="1:10" ht="19.5" customHeight="1">
      <c r="A292" s="754">
        <v>3</v>
      </c>
      <c r="B292" s="322" t="s">
        <v>2560</v>
      </c>
      <c r="C292" s="322">
        <v>1965</v>
      </c>
      <c r="D292" s="322" t="s">
        <v>2556</v>
      </c>
      <c r="E292" s="748">
        <v>270000</v>
      </c>
      <c r="F292" s="748"/>
      <c r="G292" s="793"/>
      <c r="H292" s="748">
        <f t="shared" si="9"/>
        <v>270000</v>
      </c>
      <c r="I292" s="743"/>
      <c r="J292" s="743"/>
    </row>
    <row r="293" spans="1:10" ht="19.5" customHeight="1">
      <c r="A293" s="754">
        <v>4</v>
      </c>
      <c r="B293" s="322" t="s">
        <v>2561</v>
      </c>
      <c r="C293" s="322">
        <v>1971</v>
      </c>
      <c r="D293" s="797" t="s">
        <v>2562</v>
      </c>
      <c r="E293" s="748">
        <v>270000</v>
      </c>
      <c r="F293" s="748"/>
      <c r="G293" s="793"/>
      <c r="H293" s="748">
        <f t="shared" si="9"/>
        <v>270000</v>
      </c>
      <c r="I293" s="743"/>
      <c r="J293" s="743"/>
    </row>
    <row r="294" spans="1:10" ht="19.5" customHeight="1">
      <c r="A294" s="754">
        <v>5</v>
      </c>
      <c r="B294" s="322" t="s">
        <v>2563</v>
      </c>
      <c r="C294" s="322">
        <v>1942</v>
      </c>
      <c r="D294" s="322" t="s">
        <v>2432</v>
      </c>
      <c r="E294" s="748">
        <v>270000</v>
      </c>
      <c r="F294" s="748"/>
      <c r="G294" s="793"/>
      <c r="H294" s="748">
        <f t="shared" si="9"/>
        <v>270000</v>
      </c>
      <c r="I294" s="743"/>
      <c r="J294" s="743"/>
    </row>
    <row r="295" spans="1:10" ht="19.5" customHeight="1">
      <c r="A295" s="754">
        <v>6</v>
      </c>
      <c r="B295" s="322" t="s">
        <v>2565</v>
      </c>
      <c r="C295" s="322">
        <v>1980</v>
      </c>
      <c r="D295" s="322" t="s">
        <v>2343</v>
      </c>
      <c r="E295" s="748">
        <v>270000</v>
      </c>
      <c r="F295" s="748"/>
      <c r="G295" s="793"/>
      <c r="H295" s="748">
        <f t="shared" si="9"/>
        <v>270000</v>
      </c>
      <c r="I295" s="743"/>
      <c r="J295" s="743"/>
    </row>
    <row r="296" spans="1:10" ht="19.5" customHeight="1">
      <c r="A296" s="754">
        <v>7</v>
      </c>
      <c r="B296" s="322" t="s">
        <v>2566</v>
      </c>
      <c r="C296" s="322">
        <v>1972</v>
      </c>
      <c r="D296" s="322" t="s">
        <v>2432</v>
      </c>
      <c r="E296" s="748">
        <v>270000</v>
      </c>
      <c r="F296" s="748"/>
      <c r="G296" s="793"/>
      <c r="H296" s="748">
        <f t="shared" si="9"/>
        <v>270000</v>
      </c>
      <c r="I296" s="743"/>
      <c r="J296" s="743"/>
    </row>
    <row r="297" spans="1:10" ht="19.5" customHeight="1">
      <c r="A297" s="754">
        <v>8</v>
      </c>
      <c r="B297" s="322" t="s">
        <v>2567</v>
      </c>
      <c r="C297" s="322">
        <v>1958</v>
      </c>
      <c r="D297" s="322" t="s">
        <v>2556</v>
      </c>
      <c r="E297" s="748">
        <v>270000</v>
      </c>
      <c r="F297" s="748"/>
      <c r="G297" s="793"/>
      <c r="H297" s="748">
        <f t="shared" si="9"/>
        <v>270000</v>
      </c>
      <c r="I297" s="743"/>
      <c r="J297" s="743"/>
    </row>
    <row r="298" spans="1:10" ht="19.5" customHeight="1">
      <c r="A298" s="754">
        <v>9</v>
      </c>
      <c r="B298" s="322" t="s">
        <v>2568</v>
      </c>
      <c r="C298" s="322">
        <v>1987</v>
      </c>
      <c r="D298" s="322" t="s">
        <v>2558</v>
      </c>
      <c r="E298" s="748">
        <v>270000</v>
      </c>
      <c r="F298" s="748"/>
      <c r="G298" s="793"/>
      <c r="H298" s="748">
        <f t="shared" si="9"/>
        <v>270000</v>
      </c>
      <c r="I298" s="743"/>
      <c r="J298" s="740"/>
    </row>
    <row r="299" spans="1:10" ht="19.5" customHeight="1">
      <c r="A299" s="754">
        <v>10</v>
      </c>
      <c r="B299" s="322" t="s">
        <v>2569</v>
      </c>
      <c r="C299" s="322">
        <v>1951</v>
      </c>
      <c r="D299" s="322" t="s">
        <v>2558</v>
      </c>
      <c r="E299" s="748">
        <v>270000</v>
      </c>
      <c r="F299" s="748"/>
      <c r="G299" s="793"/>
      <c r="H299" s="748">
        <f t="shared" si="9"/>
        <v>270000</v>
      </c>
      <c r="I299" s="743"/>
      <c r="J299" s="743"/>
    </row>
    <row r="300" spans="1:10" ht="19.5" customHeight="1">
      <c r="A300" s="754">
        <v>11</v>
      </c>
      <c r="B300" s="322" t="s">
        <v>2570</v>
      </c>
      <c r="C300" s="322">
        <v>1969</v>
      </c>
      <c r="D300" s="322" t="s">
        <v>2341</v>
      </c>
      <c r="E300" s="748">
        <v>270000</v>
      </c>
      <c r="F300" s="748"/>
      <c r="G300" s="793"/>
      <c r="H300" s="748">
        <f t="shared" si="9"/>
        <v>270000</v>
      </c>
      <c r="I300" s="743"/>
      <c r="J300" s="743"/>
    </row>
    <row r="301" spans="1:10" ht="19.5" customHeight="1">
      <c r="A301" s="754">
        <v>12</v>
      </c>
      <c r="B301" s="322" t="s">
        <v>796</v>
      </c>
      <c r="C301" s="322">
        <v>1958</v>
      </c>
      <c r="D301" s="322" t="s">
        <v>2342</v>
      </c>
      <c r="E301" s="748">
        <v>270000</v>
      </c>
      <c r="F301" s="748"/>
      <c r="G301" s="793"/>
      <c r="H301" s="748">
        <f t="shared" si="9"/>
        <v>270000</v>
      </c>
      <c r="I301" s="743"/>
      <c r="J301" s="743"/>
    </row>
    <row r="302" spans="1:10" ht="19.5" customHeight="1">
      <c r="A302" s="754">
        <v>13</v>
      </c>
      <c r="B302" s="322" t="s">
        <v>508</v>
      </c>
      <c r="C302" s="322">
        <v>1953</v>
      </c>
      <c r="D302" s="322" t="s">
        <v>2351</v>
      </c>
      <c r="E302" s="748">
        <v>270000</v>
      </c>
      <c r="F302" s="748"/>
      <c r="G302" s="793"/>
      <c r="H302" s="748">
        <f t="shared" si="9"/>
        <v>270000</v>
      </c>
      <c r="I302" s="743"/>
      <c r="J302" s="743"/>
    </row>
    <row r="303" spans="1:10" ht="19.5" customHeight="1">
      <c r="A303" s="754">
        <v>14</v>
      </c>
      <c r="B303" s="322" t="s">
        <v>2571</v>
      </c>
      <c r="C303" s="322">
        <v>1942</v>
      </c>
      <c r="D303" s="322" t="s">
        <v>2342</v>
      </c>
      <c r="E303" s="748">
        <v>270000</v>
      </c>
      <c r="F303" s="748"/>
      <c r="G303" s="793"/>
      <c r="H303" s="748">
        <f t="shared" si="9"/>
        <v>270000</v>
      </c>
      <c r="I303" s="743"/>
      <c r="J303" s="740"/>
    </row>
    <row r="304" spans="1:10" ht="19.5" customHeight="1">
      <c r="A304" s="754">
        <v>15</v>
      </c>
      <c r="B304" s="756" t="s">
        <v>2374</v>
      </c>
      <c r="C304" s="322">
        <v>1919</v>
      </c>
      <c r="D304" s="322" t="s">
        <v>2442</v>
      </c>
      <c r="E304" s="748">
        <v>270000</v>
      </c>
      <c r="F304" s="748"/>
      <c r="G304" s="793"/>
      <c r="H304" s="748">
        <f t="shared" si="9"/>
        <v>270000</v>
      </c>
      <c r="I304" s="743"/>
      <c r="J304" s="740"/>
    </row>
    <row r="305" spans="1:10" ht="19.5" customHeight="1">
      <c r="A305" s="754">
        <v>16</v>
      </c>
      <c r="B305" s="322" t="s">
        <v>2572</v>
      </c>
      <c r="C305" s="322">
        <v>1959</v>
      </c>
      <c r="D305" s="322" t="s">
        <v>2351</v>
      </c>
      <c r="E305" s="748">
        <v>270000</v>
      </c>
      <c r="F305" s="748"/>
      <c r="G305" s="793"/>
      <c r="H305" s="748">
        <f t="shared" si="9"/>
        <v>270000</v>
      </c>
      <c r="I305" s="743"/>
      <c r="J305" s="743"/>
    </row>
    <row r="306" spans="1:10" ht="19.5" customHeight="1">
      <c r="A306" s="754">
        <v>17</v>
      </c>
      <c r="B306" s="322" t="s">
        <v>2572</v>
      </c>
      <c r="C306" s="322">
        <v>1959</v>
      </c>
      <c r="D306" s="322" t="s">
        <v>2351</v>
      </c>
      <c r="E306" s="748">
        <v>270000</v>
      </c>
      <c r="F306" s="748"/>
      <c r="G306" s="793"/>
      <c r="H306" s="748">
        <f t="shared" si="9"/>
        <v>270000</v>
      </c>
      <c r="I306" s="743"/>
      <c r="J306" s="743"/>
    </row>
    <row r="307" spans="1:10" ht="19.5" customHeight="1">
      <c r="A307" s="754">
        <v>18</v>
      </c>
      <c r="B307" s="322" t="s">
        <v>2573</v>
      </c>
      <c r="C307" s="322">
        <v>1948</v>
      </c>
      <c r="D307" s="322" t="s">
        <v>2442</v>
      </c>
      <c r="E307" s="748">
        <v>270000</v>
      </c>
      <c r="F307" s="748"/>
      <c r="G307" s="793"/>
      <c r="H307" s="748">
        <f t="shared" si="9"/>
        <v>270000</v>
      </c>
      <c r="I307" s="743"/>
      <c r="J307" s="743"/>
    </row>
    <row r="308" spans="1:10" ht="19.5" customHeight="1">
      <c r="A308" s="754">
        <v>19</v>
      </c>
      <c r="B308" s="322" t="s">
        <v>2573</v>
      </c>
      <c r="C308" s="322">
        <v>1948</v>
      </c>
      <c r="D308" s="322" t="s">
        <v>2442</v>
      </c>
      <c r="E308" s="748">
        <v>270000</v>
      </c>
      <c r="F308" s="748"/>
      <c r="G308" s="793"/>
      <c r="H308" s="748">
        <f t="shared" si="9"/>
        <v>270000</v>
      </c>
      <c r="I308" s="743"/>
      <c r="J308" s="743"/>
    </row>
    <row r="309" spans="1:10" ht="19.5" customHeight="1">
      <c r="A309" s="754">
        <v>20</v>
      </c>
      <c r="B309" s="322" t="s">
        <v>2574</v>
      </c>
      <c r="C309" s="322">
        <v>1955</v>
      </c>
      <c r="D309" s="322" t="s">
        <v>2442</v>
      </c>
      <c r="E309" s="748">
        <v>270000</v>
      </c>
      <c r="F309" s="748"/>
      <c r="G309" s="793"/>
      <c r="H309" s="748">
        <f t="shared" si="9"/>
        <v>270000</v>
      </c>
      <c r="I309" s="743"/>
      <c r="J309" s="743"/>
    </row>
    <row r="310" spans="1:10" ht="19.5" customHeight="1">
      <c r="A310" s="754">
        <v>21</v>
      </c>
      <c r="B310" s="322" t="s">
        <v>2575</v>
      </c>
      <c r="C310" s="322">
        <v>1983</v>
      </c>
      <c r="D310" s="322" t="s">
        <v>2341</v>
      </c>
      <c r="E310" s="748">
        <v>270000</v>
      </c>
      <c r="F310" s="748"/>
      <c r="G310" s="793"/>
      <c r="H310" s="748">
        <f t="shared" si="9"/>
        <v>270000</v>
      </c>
      <c r="I310" s="743"/>
      <c r="J310" s="743"/>
    </row>
    <row r="311" spans="1:10" ht="19.5" customHeight="1">
      <c r="A311" s="754">
        <v>22</v>
      </c>
      <c r="B311" s="322" t="s">
        <v>2576</v>
      </c>
      <c r="C311" s="322">
        <v>1983</v>
      </c>
      <c r="D311" s="322" t="s">
        <v>2340</v>
      </c>
      <c r="E311" s="748">
        <v>270000</v>
      </c>
      <c r="F311" s="748"/>
      <c r="G311" s="793"/>
      <c r="H311" s="748">
        <f t="shared" si="9"/>
        <v>270000</v>
      </c>
      <c r="I311" s="743"/>
      <c r="J311" s="743"/>
    </row>
    <row r="312" spans="1:10" ht="19.5" customHeight="1">
      <c r="A312" s="754">
        <v>23</v>
      </c>
      <c r="B312" s="322" t="s">
        <v>1892</v>
      </c>
      <c r="C312" s="322">
        <v>1991</v>
      </c>
      <c r="D312" s="322" t="s">
        <v>2468</v>
      </c>
      <c r="E312" s="748">
        <v>270000</v>
      </c>
      <c r="F312" s="748"/>
      <c r="G312" s="793"/>
      <c r="H312" s="748">
        <f t="shared" si="9"/>
        <v>270000</v>
      </c>
      <c r="I312" s="743"/>
      <c r="J312" s="740"/>
    </row>
    <row r="313" spans="1:10" ht="19.5" customHeight="1">
      <c r="A313" s="754">
        <v>24</v>
      </c>
      <c r="B313" s="322" t="s">
        <v>2577</v>
      </c>
      <c r="C313" s="322">
        <v>1972</v>
      </c>
      <c r="D313" s="322" t="s">
        <v>2355</v>
      </c>
      <c r="E313" s="748">
        <v>270000</v>
      </c>
      <c r="F313" s="748"/>
      <c r="G313" s="793"/>
      <c r="H313" s="748">
        <f t="shared" si="9"/>
        <v>270000</v>
      </c>
      <c r="I313" s="743"/>
      <c r="J313" s="743"/>
    </row>
    <row r="314" spans="1:10" ht="19.5" customHeight="1">
      <c r="A314" s="754">
        <v>25</v>
      </c>
      <c r="B314" s="322" t="s">
        <v>713</v>
      </c>
      <c r="C314" s="322">
        <v>1962</v>
      </c>
      <c r="D314" s="322" t="s">
        <v>2361</v>
      </c>
      <c r="E314" s="748">
        <v>270000</v>
      </c>
      <c r="F314" s="748"/>
      <c r="G314" s="793"/>
      <c r="H314" s="748">
        <f t="shared" si="9"/>
        <v>270000</v>
      </c>
      <c r="I314" s="743"/>
      <c r="J314" s="743"/>
    </row>
    <row r="315" spans="1:10" ht="19.5" customHeight="1">
      <c r="A315" s="754">
        <v>26</v>
      </c>
      <c r="B315" s="322" t="s">
        <v>2578</v>
      </c>
      <c r="C315" s="322">
        <v>1985</v>
      </c>
      <c r="D315" s="322" t="s">
        <v>2341</v>
      </c>
      <c r="E315" s="748">
        <v>270000</v>
      </c>
      <c r="F315" s="748"/>
      <c r="G315" s="793"/>
      <c r="H315" s="748">
        <f t="shared" si="9"/>
        <v>270000</v>
      </c>
      <c r="I315" s="743"/>
      <c r="J315" s="743"/>
    </row>
    <row r="316" spans="1:10" ht="19.5" customHeight="1">
      <c r="A316" s="754">
        <v>27</v>
      </c>
      <c r="B316" s="322" t="s">
        <v>2579</v>
      </c>
      <c r="C316" s="322">
        <v>1983</v>
      </c>
      <c r="D316" s="322" t="s">
        <v>2355</v>
      </c>
      <c r="E316" s="748">
        <v>270000</v>
      </c>
      <c r="F316" s="748"/>
      <c r="G316" s="793"/>
      <c r="H316" s="748">
        <f t="shared" si="9"/>
        <v>270000</v>
      </c>
      <c r="I316" s="743"/>
      <c r="J316" s="743"/>
    </row>
    <row r="317" spans="1:10" ht="19.5" customHeight="1">
      <c r="A317" s="754">
        <v>28</v>
      </c>
      <c r="B317" s="1120" t="s">
        <v>1252</v>
      </c>
      <c r="C317" s="1120">
        <v>1940</v>
      </c>
      <c r="D317" s="1120" t="s">
        <v>2338</v>
      </c>
      <c r="E317" s="1119">
        <v>0</v>
      </c>
      <c r="F317" s="1119"/>
      <c r="G317" s="1128"/>
      <c r="H317" s="1119">
        <f>G317+E317</f>
        <v>0</v>
      </c>
      <c r="I317" s="743"/>
      <c r="J317" s="743" t="s">
        <v>2313</v>
      </c>
    </row>
    <row r="318" spans="1:10" ht="19.5" customHeight="1">
      <c r="A318" s="735"/>
      <c r="B318" s="750" t="s">
        <v>2519</v>
      </c>
      <c r="C318" s="322"/>
      <c r="D318" s="322"/>
      <c r="E318" s="779">
        <f>SUM(E290:E317)</f>
        <v>7290000</v>
      </c>
      <c r="F318" s="780"/>
      <c r="G318" s="779"/>
      <c r="H318" s="779">
        <f>SUM(H290:H317)</f>
        <v>7290000</v>
      </c>
      <c r="I318" s="743"/>
      <c r="J318" s="743"/>
    </row>
    <row r="319" spans="1:10" ht="19.5" customHeight="1">
      <c r="A319" s="107"/>
      <c r="B319" s="1692" t="s">
        <v>409</v>
      </c>
      <c r="C319" s="1693"/>
      <c r="D319" s="1693"/>
      <c r="E319" s="1693"/>
      <c r="F319" s="1693"/>
      <c r="G319" s="1693"/>
      <c r="H319" s="1693"/>
      <c r="I319" s="1693"/>
      <c r="J319" s="1694"/>
    </row>
    <row r="320" spans="1:10" ht="19.5" customHeight="1">
      <c r="A320" s="107"/>
      <c r="B320" s="1586" t="s">
        <v>599</v>
      </c>
      <c r="C320" s="1587"/>
      <c r="D320" s="1588"/>
      <c r="E320" s="1143" t="s">
        <v>596</v>
      </c>
      <c r="F320" s="702"/>
      <c r="G320" s="702"/>
      <c r="H320" s="748">
        <v>5400000</v>
      </c>
      <c r="I320" s="702"/>
      <c r="J320" s="703"/>
    </row>
    <row r="321" spans="1:10" ht="19.5" customHeight="1">
      <c r="A321" s="107"/>
      <c r="B321" s="1586" t="s">
        <v>600</v>
      </c>
      <c r="C321" s="1587"/>
      <c r="D321" s="1588"/>
      <c r="E321" s="1143" t="s">
        <v>596</v>
      </c>
      <c r="F321" s="702"/>
      <c r="G321" s="702"/>
      <c r="H321" s="748">
        <v>5400000</v>
      </c>
      <c r="I321" s="702"/>
      <c r="J321" s="703"/>
    </row>
    <row r="322" spans="1:10" ht="19.5" customHeight="1">
      <c r="A322" s="107"/>
      <c r="B322" s="1586" t="s">
        <v>601</v>
      </c>
      <c r="C322" s="1587"/>
      <c r="D322" s="1588"/>
      <c r="E322" s="1143" t="s">
        <v>602</v>
      </c>
      <c r="F322" s="702"/>
      <c r="G322" s="702"/>
      <c r="H322" s="748">
        <v>5400000</v>
      </c>
      <c r="I322" s="702"/>
      <c r="J322" s="703"/>
    </row>
    <row r="323" spans="1:11" ht="19.5" customHeight="1">
      <c r="A323" s="107"/>
      <c r="B323" s="1586" t="s">
        <v>603</v>
      </c>
      <c r="C323" s="1587"/>
      <c r="D323" s="1588"/>
      <c r="E323" s="1143" t="s">
        <v>921</v>
      </c>
      <c r="F323" s="702"/>
      <c r="G323" s="702"/>
      <c r="H323" s="748">
        <v>5400000</v>
      </c>
      <c r="I323" s="702"/>
      <c r="J323" s="703"/>
      <c r="K323" s="12" t="s">
        <v>1101</v>
      </c>
    </row>
    <row r="324" spans="1:10" ht="19.5" customHeight="1">
      <c r="A324" s="107"/>
      <c r="B324" s="1586" t="s">
        <v>604</v>
      </c>
      <c r="C324" s="1587"/>
      <c r="D324" s="1588"/>
      <c r="E324" s="1143" t="s">
        <v>2342</v>
      </c>
      <c r="F324" s="702"/>
      <c r="G324" s="702"/>
      <c r="H324" s="748">
        <v>5400000</v>
      </c>
      <c r="I324" s="702"/>
      <c r="J324" s="703"/>
    </row>
    <row r="325" spans="1:10" ht="19.5" customHeight="1">
      <c r="A325" s="107">
        <v>1</v>
      </c>
      <c r="B325" s="1586" t="s">
        <v>605</v>
      </c>
      <c r="C325" s="1587"/>
      <c r="D325" s="1588"/>
      <c r="E325" s="767" t="s">
        <v>2558</v>
      </c>
      <c r="F325" s="702"/>
      <c r="G325" s="702"/>
      <c r="H325" s="748">
        <v>5400000</v>
      </c>
      <c r="I325" s="702"/>
      <c r="J325" s="703"/>
    </row>
    <row r="326" spans="1:11" ht="19.5" customHeight="1">
      <c r="A326" s="754"/>
      <c r="B326" s="1698" t="s">
        <v>2519</v>
      </c>
      <c r="C326" s="1699"/>
      <c r="D326" s="1700"/>
      <c r="E326" s="751">
        <f>SUM(E325:E325)</f>
        <v>0</v>
      </c>
      <c r="F326" s="770"/>
      <c r="G326" s="798"/>
      <c r="H326" s="751">
        <f>SUM(H320:H325)</f>
        <v>32400000</v>
      </c>
      <c r="I326" s="743"/>
      <c r="J326" s="743"/>
      <c r="K326" s="12" t="s">
        <v>1101</v>
      </c>
    </row>
    <row r="327" spans="1:10" ht="19.5" customHeight="1">
      <c r="A327" s="754"/>
      <c r="B327" s="799" t="s">
        <v>2580</v>
      </c>
      <c r="C327" s="799"/>
      <c r="D327" s="752"/>
      <c r="E327" s="800">
        <f>E318+E288+E284+E274+E267+E250+E219+E213+E157+E38+E32+E21+E17+E12+E326</f>
        <v>102465000</v>
      </c>
      <c r="F327" s="800"/>
      <c r="G327" s="798">
        <f>G318+G288+G284+G274+G267+G250+G219+G213+G157+G38+G32+G21+G17+G12+G326</f>
        <v>3780000</v>
      </c>
      <c r="H327" s="800">
        <f>H318+H288+H284+H274+H267+H250+H219+H213+H157+H38+H32+H21+H17+H12+H326</f>
        <v>138645000</v>
      </c>
      <c r="I327" s="752"/>
      <c r="J327" s="752"/>
    </row>
    <row r="328" spans="1:10" ht="19.5" customHeight="1">
      <c r="A328" s="801"/>
      <c r="B328" s="1701" t="s">
        <v>606</v>
      </c>
      <c r="C328" s="1701"/>
      <c r="D328" s="1701"/>
      <c r="E328" s="1701"/>
      <c r="F328" s="1701"/>
      <c r="G328" s="1701"/>
      <c r="H328" s="1701"/>
      <c r="I328" s="1701"/>
      <c r="J328" s="141"/>
    </row>
    <row r="329" spans="1:10" ht="19.5" customHeight="1">
      <c r="A329" s="136"/>
      <c r="B329" s="105"/>
      <c r="C329" s="137"/>
      <c r="D329" s="1695" t="s">
        <v>587</v>
      </c>
      <c r="E329" s="1695"/>
      <c r="F329" s="1695"/>
      <c r="G329" s="1695"/>
      <c r="H329" s="1695"/>
      <c r="I329" s="1695"/>
      <c r="J329" s="1695"/>
    </row>
    <row r="330" spans="1:10" ht="19.5" customHeight="1">
      <c r="A330" s="136"/>
      <c r="B330" s="57" t="s">
        <v>2236</v>
      </c>
      <c r="C330" s="137"/>
      <c r="D330" s="57" t="s">
        <v>2581</v>
      </c>
      <c r="E330" s="57" t="s">
        <v>1097</v>
      </c>
      <c r="F330" s="57"/>
      <c r="G330" s="57"/>
      <c r="H330" s="57"/>
      <c r="I330" s="57"/>
      <c r="J330" s="138"/>
    </row>
    <row r="331" spans="1:10" ht="19.5" customHeight="1">
      <c r="A331" s="136"/>
      <c r="B331" s="140"/>
      <c r="C331" s="137"/>
      <c r="D331" s="95"/>
      <c r="E331" s="140"/>
      <c r="F331" s="140"/>
      <c r="G331" s="140"/>
      <c r="H331" s="140"/>
      <c r="I331" s="140"/>
      <c r="J331" s="140"/>
    </row>
    <row r="332" spans="1:10" ht="19.5" customHeight="1">
      <c r="A332" s="136"/>
      <c r="B332" s="140"/>
      <c r="C332" s="137"/>
      <c r="D332" s="95"/>
      <c r="E332" s="140"/>
      <c r="F332" s="140"/>
      <c r="G332" s="140"/>
      <c r="H332" s="140"/>
      <c r="I332" s="140"/>
      <c r="J332" s="140"/>
    </row>
    <row r="333" spans="1:10" ht="19.5" customHeight="1">
      <c r="A333" s="136"/>
      <c r="B333" s="140"/>
      <c r="C333" s="137"/>
      <c r="D333" s="95"/>
      <c r="E333" s="140"/>
      <c r="F333" s="140"/>
      <c r="G333" s="140"/>
      <c r="H333" s="140"/>
      <c r="I333" s="140"/>
      <c r="J333" s="140"/>
    </row>
    <row r="334" spans="1:10" ht="19.5" customHeight="1">
      <c r="A334" s="1696" t="s">
        <v>1052</v>
      </c>
      <c r="B334" s="1696"/>
      <c r="C334" s="1696"/>
      <c r="D334" s="1156" t="s">
        <v>748</v>
      </c>
      <c r="E334" s="1156"/>
      <c r="F334" s="1697"/>
      <c r="G334" s="1697"/>
      <c r="H334" s="1697"/>
      <c r="I334" s="141"/>
      <c r="J334" s="141"/>
    </row>
    <row r="335" spans="1:10" ht="19.5" customHeight="1">
      <c r="A335" s="1418" t="s">
        <v>408</v>
      </c>
      <c r="B335" s="1418"/>
      <c r="C335" s="1418"/>
      <c r="D335" s="1418"/>
      <c r="E335" s="1418"/>
      <c r="F335" s="1418"/>
      <c r="G335" s="1418"/>
      <c r="H335" s="1418"/>
      <c r="I335" s="1418"/>
      <c r="J335" s="1418"/>
    </row>
    <row r="336" spans="1:10" ht="19.5" customHeight="1">
      <c r="A336" s="136"/>
      <c r="B336" s="57" t="s">
        <v>1635</v>
      </c>
      <c r="C336" s="57" t="s">
        <v>1636</v>
      </c>
      <c r="D336" s="57"/>
      <c r="E336" s="57"/>
      <c r="F336" s="57"/>
      <c r="G336" s="57"/>
      <c r="H336" s="57"/>
      <c r="I336" s="58"/>
      <c r="J336" s="56"/>
    </row>
    <row r="337" spans="1:10" ht="19.5" customHeight="1">
      <c r="A337" s="136"/>
      <c r="B337" s="141"/>
      <c r="C337" s="141"/>
      <c r="D337" s="141"/>
      <c r="E337" s="141"/>
      <c r="F337" s="141"/>
      <c r="G337" s="142"/>
      <c r="H337" s="142"/>
      <c r="I337" s="141"/>
      <c r="J337" s="141"/>
    </row>
    <row r="338" spans="1:10" ht="19.5" customHeight="1">
      <c r="A338" s="136"/>
      <c r="B338" s="141"/>
      <c r="C338" s="141"/>
      <c r="D338" s="141"/>
      <c r="E338" s="141"/>
      <c r="F338" s="141"/>
      <c r="G338" s="142"/>
      <c r="H338" s="142"/>
      <c r="I338" s="141"/>
      <c r="J338" s="141"/>
    </row>
    <row r="339" spans="1:10" ht="19.5" customHeight="1">
      <c r="A339" s="136"/>
      <c r="B339" s="141"/>
      <c r="C339" s="141"/>
      <c r="D339" s="141"/>
      <c r="E339" s="141"/>
      <c r="F339" s="141"/>
      <c r="G339" s="142"/>
      <c r="H339" s="142"/>
      <c r="I339" s="141"/>
      <c r="J339" s="141"/>
    </row>
    <row r="340" spans="1:10" ht="19.5" customHeight="1">
      <c r="A340" s="136"/>
      <c r="B340" s="141"/>
      <c r="C340" s="141"/>
      <c r="D340" s="141"/>
      <c r="E340" s="141"/>
      <c r="F340" s="141"/>
      <c r="G340" s="142"/>
      <c r="H340" s="142"/>
      <c r="I340" s="141"/>
      <c r="J340" s="141"/>
    </row>
    <row r="341" spans="1:10" ht="19.5" customHeight="1">
      <c r="A341" s="802"/>
      <c r="B341" s="803"/>
      <c r="C341" s="803"/>
      <c r="D341" s="803"/>
      <c r="E341" s="803"/>
      <c r="F341" s="803"/>
      <c r="G341" s="804"/>
      <c r="H341" s="804"/>
      <c r="I341" s="803"/>
      <c r="J341" s="803"/>
    </row>
    <row r="342" spans="1:10" ht="19.5" customHeight="1">
      <c r="A342" s="802"/>
      <c r="F342" s="803"/>
      <c r="G342" s="804"/>
      <c r="H342" s="804"/>
      <c r="I342" s="803"/>
      <c r="J342" s="803"/>
    </row>
    <row r="343" spans="1:10" ht="19.5" customHeight="1">
      <c r="A343" s="802" t="s">
        <v>695</v>
      </c>
      <c r="F343" s="803"/>
      <c r="G343" s="804"/>
      <c r="H343" s="804"/>
      <c r="I343" s="803"/>
      <c r="J343" s="803"/>
    </row>
  </sheetData>
  <mergeCells count="43">
    <mergeCell ref="B326:D326"/>
    <mergeCell ref="B328:I328"/>
    <mergeCell ref="A335:J335"/>
    <mergeCell ref="D329:J329"/>
    <mergeCell ref="A334:C334"/>
    <mergeCell ref="D334:E334"/>
    <mergeCell ref="F334:H334"/>
    <mergeCell ref="B289:J289"/>
    <mergeCell ref="B319:J319"/>
    <mergeCell ref="B325:D325"/>
    <mergeCell ref="B320:D320"/>
    <mergeCell ref="B321:D321"/>
    <mergeCell ref="B322:D322"/>
    <mergeCell ref="B323:D323"/>
    <mergeCell ref="B324:D324"/>
    <mergeCell ref="I5:I7"/>
    <mergeCell ref="J5:J7"/>
    <mergeCell ref="A285:J285"/>
    <mergeCell ref="B214:J214"/>
    <mergeCell ref="B220:J220"/>
    <mergeCell ref="B18:J18"/>
    <mergeCell ref="A21:C21"/>
    <mergeCell ref="B22:J22"/>
    <mergeCell ref="B251:J251"/>
    <mergeCell ref="B8:J8"/>
    <mergeCell ref="B268:J268"/>
    <mergeCell ref="B275:J275"/>
    <mergeCell ref="B33:J33"/>
    <mergeCell ref="B39:J39"/>
    <mergeCell ref="B158:J158"/>
    <mergeCell ref="F6:F7"/>
    <mergeCell ref="E5:E7"/>
    <mergeCell ref="H5:H7"/>
    <mergeCell ref="F5:G5"/>
    <mergeCell ref="G6:G7"/>
    <mergeCell ref="A1:C1"/>
    <mergeCell ref="A2:C2"/>
    <mergeCell ref="B3:J3"/>
    <mergeCell ref="B4:I4"/>
    <mergeCell ref="A5:A7"/>
    <mergeCell ref="B5:B7"/>
    <mergeCell ref="C5:C7"/>
    <mergeCell ref="D5:D7"/>
  </mergeCells>
  <printOptions/>
  <pageMargins left="0.4" right="0.21" top="0.27" bottom="0.26" header="0.2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6"/>
  <sheetViews>
    <sheetView workbookViewId="0" topLeftCell="A4">
      <selection activeCell="K8" sqref="K8"/>
    </sheetView>
  </sheetViews>
  <sheetFormatPr defaultColWidth="9.00390625" defaultRowHeight="18.75" customHeight="1"/>
  <cols>
    <col min="1" max="1" width="6.125" style="108" customWidth="1"/>
    <col min="2" max="2" width="20.75390625" style="118" customWidth="1"/>
    <col min="3" max="3" width="5.75390625" style="108" customWidth="1"/>
    <col min="4" max="4" width="7.875" style="462" customWidth="1"/>
    <col min="5" max="5" width="11.50390625" style="119" customWidth="1"/>
    <col min="6" max="6" width="5.25390625" style="108" customWidth="1"/>
    <col min="7" max="7" width="9.875" style="108" customWidth="1"/>
    <col min="8" max="8" width="11.625" style="119" customWidth="1"/>
    <col min="9" max="9" width="7.75390625" style="108" customWidth="1"/>
    <col min="10" max="10" width="8.625" style="108" customWidth="1"/>
    <col min="11" max="16384" width="9.00390625" style="108" customWidth="1"/>
  </cols>
  <sheetData>
    <row r="1" spans="1:2" ht="18.75" customHeight="1">
      <c r="A1" s="104" t="s">
        <v>2079</v>
      </c>
      <c r="B1" s="104"/>
    </row>
    <row r="2" spans="1:10" ht="18.75" customHeight="1">
      <c r="A2" s="1704" t="s">
        <v>454</v>
      </c>
      <c r="B2" s="1704"/>
      <c r="C2" s="463"/>
      <c r="E2" s="464"/>
      <c r="F2" s="463"/>
      <c r="G2" s="463"/>
      <c r="H2" s="464"/>
      <c r="I2" s="463"/>
      <c r="J2" s="463"/>
    </row>
    <row r="3" spans="2:10" ht="18.75" customHeight="1">
      <c r="B3" s="1448" t="s">
        <v>1132</v>
      </c>
      <c r="C3" s="1448"/>
      <c r="D3" s="1448"/>
      <c r="E3" s="1448"/>
      <c r="F3" s="1448"/>
      <c r="G3" s="1448"/>
      <c r="H3" s="1448"/>
      <c r="I3" s="1448"/>
      <c r="J3" s="1448"/>
    </row>
    <row r="4" spans="1:12" ht="18.75" customHeight="1">
      <c r="A4" s="1709" t="s">
        <v>1788</v>
      </c>
      <c r="B4" s="1709"/>
      <c r="C4" s="1709"/>
      <c r="D4" s="1709"/>
      <c r="E4" s="1709"/>
      <c r="F4" s="1709"/>
      <c r="G4" s="1709"/>
      <c r="H4" s="1709"/>
      <c r="I4" s="1709"/>
      <c r="J4" s="1709"/>
      <c r="L4" s="108" t="s">
        <v>1101</v>
      </c>
    </row>
    <row r="5" spans="1:10" ht="18.75" customHeight="1">
      <c r="A5" s="1710" t="s">
        <v>1040</v>
      </c>
      <c r="B5" s="1705" t="s">
        <v>1041</v>
      </c>
      <c r="C5" s="1702" t="s">
        <v>1048</v>
      </c>
      <c r="D5" s="1721" t="s">
        <v>1050</v>
      </c>
      <c r="E5" s="1702" t="s">
        <v>1042</v>
      </c>
      <c r="F5" s="1707" t="s">
        <v>1043</v>
      </c>
      <c r="G5" s="1708"/>
      <c r="H5" s="1702" t="s">
        <v>1047</v>
      </c>
      <c r="I5" s="1705" t="s">
        <v>1046</v>
      </c>
      <c r="J5" s="1702" t="s">
        <v>1380</v>
      </c>
    </row>
    <row r="6" spans="1:10" ht="18.75" customHeight="1">
      <c r="A6" s="1710"/>
      <c r="B6" s="1706"/>
      <c r="C6" s="1703"/>
      <c r="D6" s="1722"/>
      <c r="E6" s="1703"/>
      <c r="F6" s="466" t="s">
        <v>1539</v>
      </c>
      <c r="G6" s="465" t="s">
        <v>1044</v>
      </c>
      <c r="H6" s="1703"/>
      <c r="I6" s="1706"/>
      <c r="J6" s="1703"/>
    </row>
    <row r="7" spans="1:10" ht="18.75" customHeight="1">
      <c r="A7" s="1437" t="s">
        <v>90</v>
      </c>
      <c r="B7" s="1438"/>
      <c r="C7" s="1438"/>
      <c r="D7" s="1438"/>
      <c r="E7" s="1438"/>
      <c r="F7" s="1438"/>
      <c r="G7" s="1438"/>
      <c r="H7" s="1438"/>
      <c r="I7" s="1438"/>
      <c r="J7" s="1439"/>
    </row>
    <row r="8" spans="1:10" ht="18.75" customHeight="1">
      <c r="A8" s="88">
        <v>1</v>
      </c>
      <c r="B8" s="130" t="s">
        <v>902</v>
      </c>
      <c r="C8" s="467">
        <v>2000</v>
      </c>
      <c r="D8" s="77" t="s">
        <v>93</v>
      </c>
      <c r="E8" s="468">
        <v>405000</v>
      </c>
      <c r="F8" s="94"/>
      <c r="G8" s="469"/>
      <c r="H8" s="468">
        <f>E8+G8</f>
        <v>405000</v>
      </c>
      <c r="I8" s="88"/>
      <c r="J8" s="467"/>
    </row>
    <row r="9" spans="1:10" ht="18.75" customHeight="1">
      <c r="A9" s="88">
        <v>2</v>
      </c>
      <c r="B9" s="130" t="s">
        <v>669</v>
      </c>
      <c r="C9" s="467">
        <v>2002</v>
      </c>
      <c r="D9" s="470" t="s">
        <v>670</v>
      </c>
      <c r="E9" s="468">
        <v>405000</v>
      </c>
      <c r="F9" s="94"/>
      <c r="G9" s="469"/>
      <c r="H9" s="468">
        <f>E9+G9</f>
        <v>405000</v>
      </c>
      <c r="I9" s="471"/>
      <c r="J9" s="472"/>
    </row>
    <row r="10" spans="1:10" ht="18.75" customHeight="1">
      <c r="A10" s="1718" t="s">
        <v>1093</v>
      </c>
      <c r="B10" s="1719"/>
      <c r="C10" s="1719"/>
      <c r="D10" s="1720"/>
      <c r="E10" s="473">
        <f>SUM(E8:E9)</f>
        <v>810000</v>
      </c>
      <c r="F10" s="94"/>
      <c r="G10" s="469"/>
      <c r="H10" s="473">
        <f>SUM(H8:H9)</f>
        <v>810000</v>
      </c>
      <c r="I10" s="88"/>
      <c r="J10" s="467"/>
    </row>
    <row r="11" spans="1:10" ht="18.75" customHeight="1">
      <c r="A11" s="1714" t="s">
        <v>2870</v>
      </c>
      <c r="B11" s="1715"/>
      <c r="C11" s="1715"/>
      <c r="D11" s="1715"/>
      <c r="E11" s="1715"/>
      <c r="F11" s="1715"/>
      <c r="G11" s="1715"/>
      <c r="H11" s="1715"/>
      <c r="I11" s="1715"/>
      <c r="J11" s="1716"/>
    </row>
    <row r="12" spans="1:10" ht="18.75" customHeight="1">
      <c r="A12" s="83">
        <v>1</v>
      </c>
      <c r="B12" s="75" t="s">
        <v>2874</v>
      </c>
      <c r="C12" s="375">
        <v>1938</v>
      </c>
      <c r="D12" s="77" t="s">
        <v>2875</v>
      </c>
      <c r="E12" s="93">
        <v>405000</v>
      </c>
      <c r="F12" s="78"/>
      <c r="G12" s="78"/>
      <c r="H12" s="86">
        <f>E12+G12</f>
        <v>405000</v>
      </c>
      <c r="I12" s="83"/>
      <c r="J12" s="88"/>
    </row>
    <row r="13" spans="1:10" ht="18.75" customHeight="1">
      <c r="A13" s="1717" t="s">
        <v>1093</v>
      </c>
      <c r="B13" s="1717"/>
      <c r="C13" s="1717"/>
      <c r="D13" s="1717"/>
      <c r="E13" s="81">
        <f>SUM(E12:E12)</f>
        <v>405000</v>
      </c>
      <c r="F13" s="82"/>
      <c r="G13" s="82"/>
      <c r="H13" s="81">
        <f>SUM(H12:H12)</f>
        <v>405000</v>
      </c>
      <c r="I13" s="83"/>
      <c r="J13" s="88"/>
    </row>
    <row r="14" spans="1:10" ht="18.75" customHeight="1">
      <c r="A14" s="1711" t="s">
        <v>2876</v>
      </c>
      <c r="B14" s="1712"/>
      <c r="C14" s="1712"/>
      <c r="D14" s="1712"/>
      <c r="E14" s="1712"/>
      <c r="F14" s="1712"/>
      <c r="G14" s="1712"/>
      <c r="H14" s="1712"/>
      <c r="I14" s="1712"/>
      <c r="J14" s="1713"/>
    </row>
    <row r="15" spans="1:10" ht="18.75" customHeight="1">
      <c r="A15" s="83">
        <v>1</v>
      </c>
      <c r="B15" s="75" t="s">
        <v>1908</v>
      </c>
      <c r="C15" s="375">
        <v>1934</v>
      </c>
      <c r="D15" s="77" t="s">
        <v>2873</v>
      </c>
      <c r="E15" s="93">
        <v>540000</v>
      </c>
      <c r="F15" s="78"/>
      <c r="G15" s="78"/>
      <c r="H15" s="86">
        <f>E15+G15</f>
        <v>540000</v>
      </c>
      <c r="I15" s="83"/>
      <c r="J15" s="88"/>
    </row>
    <row r="16" spans="1:10" ht="18.75" customHeight="1">
      <c r="A16" s="1717" t="s">
        <v>1093</v>
      </c>
      <c r="B16" s="1717"/>
      <c r="C16" s="1717"/>
      <c r="D16" s="1717"/>
      <c r="E16" s="81">
        <f>SUM(E15:E15)</f>
        <v>540000</v>
      </c>
      <c r="F16" s="82">
        <v>0</v>
      </c>
      <c r="G16" s="82">
        <f>SUM(G15:G15)</f>
        <v>0</v>
      </c>
      <c r="H16" s="81">
        <f>SUM(H15:H15)</f>
        <v>540000</v>
      </c>
      <c r="I16" s="83"/>
      <c r="J16" s="88"/>
    </row>
    <row r="17" spans="1:10" ht="18.75" customHeight="1">
      <c r="A17" s="1714" t="s">
        <v>2345</v>
      </c>
      <c r="B17" s="1715"/>
      <c r="C17" s="1715"/>
      <c r="D17" s="1715"/>
      <c r="E17" s="1715"/>
      <c r="F17" s="1715"/>
      <c r="G17" s="1715"/>
      <c r="H17" s="1715"/>
      <c r="I17" s="1715"/>
      <c r="J17" s="1716"/>
    </row>
    <row r="18" spans="1:10" ht="18.75" customHeight="1">
      <c r="A18" s="83">
        <v>1</v>
      </c>
      <c r="B18" s="75" t="s">
        <v>2883</v>
      </c>
      <c r="C18" s="375">
        <v>1920</v>
      </c>
      <c r="D18" s="77" t="s">
        <v>2884</v>
      </c>
      <c r="E18" s="93">
        <v>270000</v>
      </c>
      <c r="F18" s="78"/>
      <c r="G18" s="78"/>
      <c r="H18" s="86">
        <f aca="true" t="shared" si="0" ref="H18:H56">E18+G18</f>
        <v>270000</v>
      </c>
      <c r="I18" s="83"/>
      <c r="J18" s="88"/>
    </row>
    <row r="19" spans="1:10" ht="18.75" customHeight="1">
      <c r="A19" s="83">
        <v>2</v>
      </c>
      <c r="B19" s="75" t="s">
        <v>105</v>
      </c>
      <c r="C19" s="375">
        <v>1927</v>
      </c>
      <c r="D19" s="77" t="s">
        <v>2884</v>
      </c>
      <c r="E19" s="93">
        <v>270000</v>
      </c>
      <c r="F19" s="78"/>
      <c r="G19" s="78"/>
      <c r="H19" s="86">
        <f t="shared" si="0"/>
        <v>270000</v>
      </c>
      <c r="I19" s="83"/>
      <c r="J19" s="88"/>
    </row>
    <row r="20" spans="1:10" ht="18.75" customHeight="1">
      <c r="A20" s="83">
        <v>3</v>
      </c>
      <c r="B20" s="75" t="s">
        <v>114</v>
      </c>
      <c r="C20" s="375">
        <v>1929</v>
      </c>
      <c r="D20" s="77" t="s">
        <v>2884</v>
      </c>
      <c r="E20" s="93">
        <v>270000</v>
      </c>
      <c r="F20" s="78"/>
      <c r="G20" s="78"/>
      <c r="H20" s="86">
        <f t="shared" si="0"/>
        <v>270000</v>
      </c>
      <c r="I20" s="83"/>
      <c r="J20" s="88"/>
    </row>
    <row r="21" spans="1:10" ht="18.75" customHeight="1">
      <c r="A21" s="83">
        <v>4</v>
      </c>
      <c r="B21" s="75" t="s">
        <v>119</v>
      </c>
      <c r="C21" s="375">
        <v>1928</v>
      </c>
      <c r="D21" s="77" t="s">
        <v>2884</v>
      </c>
      <c r="E21" s="93">
        <v>270000</v>
      </c>
      <c r="F21" s="78"/>
      <c r="G21" s="78"/>
      <c r="H21" s="86">
        <f t="shared" si="0"/>
        <v>270000</v>
      </c>
      <c r="I21" s="83"/>
      <c r="J21" s="88"/>
    </row>
    <row r="22" spans="1:10" ht="18.75" customHeight="1">
      <c r="A22" s="83">
        <v>5</v>
      </c>
      <c r="B22" s="75" t="s">
        <v>99</v>
      </c>
      <c r="C22" s="375">
        <v>1924</v>
      </c>
      <c r="D22" s="77" t="s">
        <v>2871</v>
      </c>
      <c r="E22" s="93">
        <v>270000</v>
      </c>
      <c r="F22" s="78"/>
      <c r="G22" s="78"/>
      <c r="H22" s="86">
        <f t="shared" si="0"/>
        <v>270000</v>
      </c>
      <c r="I22" s="83"/>
      <c r="J22" s="88"/>
    </row>
    <row r="23" spans="1:10" ht="18.75" customHeight="1">
      <c r="A23" s="83">
        <v>6</v>
      </c>
      <c r="B23" s="75" t="s">
        <v>101</v>
      </c>
      <c r="C23" s="375">
        <v>1920</v>
      </c>
      <c r="D23" s="77" t="s">
        <v>2871</v>
      </c>
      <c r="E23" s="93">
        <v>270000</v>
      </c>
      <c r="F23" s="78"/>
      <c r="G23" s="78"/>
      <c r="H23" s="86">
        <f t="shared" si="0"/>
        <v>270000</v>
      </c>
      <c r="I23" s="83"/>
      <c r="J23" s="88"/>
    </row>
    <row r="24" spans="1:10" ht="18.75" customHeight="1">
      <c r="A24" s="83">
        <v>7</v>
      </c>
      <c r="B24" s="75" t="s">
        <v>108</v>
      </c>
      <c r="C24" s="375">
        <v>1927</v>
      </c>
      <c r="D24" s="77" t="s">
        <v>2871</v>
      </c>
      <c r="E24" s="93">
        <v>270000</v>
      </c>
      <c r="F24" s="78"/>
      <c r="G24" s="78"/>
      <c r="H24" s="86">
        <f t="shared" si="0"/>
        <v>270000</v>
      </c>
      <c r="I24" s="83"/>
      <c r="J24" s="88"/>
    </row>
    <row r="25" spans="1:10" ht="18.75" customHeight="1">
      <c r="A25" s="83">
        <v>8</v>
      </c>
      <c r="B25" s="75" t="s">
        <v>115</v>
      </c>
      <c r="C25" s="375">
        <v>1929</v>
      </c>
      <c r="D25" s="77" t="s">
        <v>2871</v>
      </c>
      <c r="E25" s="93">
        <v>270000</v>
      </c>
      <c r="F25" s="78"/>
      <c r="G25" s="78"/>
      <c r="H25" s="86">
        <f t="shared" si="0"/>
        <v>270000</v>
      </c>
      <c r="I25" s="83"/>
      <c r="J25" s="88"/>
    </row>
    <row r="26" spans="1:10" ht="18.75" customHeight="1">
      <c r="A26" s="83">
        <v>9</v>
      </c>
      <c r="B26" s="75" t="s">
        <v>699</v>
      </c>
      <c r="C26" s="375">
        <v>1932</v>
      </c>
      <c r="D26" s="77" t="s">
        <v>2871</v>
      </c>
      <c r="E26" s="93">
        <v>270000</v>
      </c>
      <c r="F26" s="78"/>
      <c r="G26" s="78"/>
      <c r="H26" s="86">
        <f t="shared" si="0"/>
        <v>270000</v>
      </c>
      <c r="I26" s="83"/>
      <c r="J26" s="88"/>
    </row>
    <row r="27" spans="1:10" ht="18.75" customHeight="1">
      <c r="A27" s="83">
        <v>10</v>
      </c>
      <c r="B27" s="75" t="s">
        <v>135</v>
      </c>
      <c r="C27" s="375">
        <v>1933</v>
      </c>
      <c r="D27" s="80" t="s">
        <v>2871</v>
      </c>
      <c r="E27" s="93">
        <v>270000</v>
      </c>
      <c r="F27" s="78"/>
      <c r="G27" s="78"/>
      <c r="H27" s="86">
        <f t="shared" si="0"/>
        <v>270000</v>
      </c>
      <c r="I27" s="83"/>
      <c r="J27" s="88"/>
    </row>
    <row r="28" spans="1:10" ht="18.75" customHeight="1">
      <c r="A28" s="83">
        <v>11</v>
      </c>
      <c r="B28" s="85" t="s">
        <v>138</v>
      </c>
      <c r="C28" s="83">
        <v>1933</v>
      </c>
      <c r="D28" s="80" t="s">
        <v>2871</v>
      </c>
      <c r="E28" s="93">
        <v>270000</v>
      </c>
      <c r="F28" s="78"/>
      <c r="G28" s="78"/>
      <c r="H28" s="86">
        <f t="shared" si="0"/>
        <v>270000</v>
      </c>
      <c r="I28" s="88"/>
      <c r="J28" s="88"/>
    </row>
    <row r="29" spans="1:10" ht="18.75" customHeight="1">
      <c r="A29" s="83">
        <v>12</v>
      </c>
      <c r="B29" s="85" t="s">
        <v>145</v>
      </c>
      <c r="C29" s="88">
        <v>1934</v>
      </c>
      <c r="D29" s="80" t="s">
        <v>2871</v>
      </c>
      <c r="E29" s="93">
        <v>270000</v>
      </c>
      <c r="F29" s="78"/>
      <c r="G29" s="78"/>
      <c r="H29" s="86">
        <f t="shared" si="0"/>
        <v>270000</v>
      </c>
      <c r="I29" s="88"/>
      <c r="J29" s="88"/>
    </row>
    <row r="30" spans="1:10" ht="18.75" customHeight="1">
      <c r="A30" s="83">
        <v>13</v>
      </c>
      <c r="B30" s="85" t="s">
        <v>146</v>
      </c>
      <c r="C30" s="83">
        <v>1934</v>
      </c>
      <c r="D30" s="80" t="s">
        <v>2871</v>
      </c>
      <c r="E30" s="93">
        <v>270000</v>
      </c>
      <c r="F30" s="78"/>
      <c r="G30" s="78"/>
      <c r="H30" s="86">
        <f t="shared" si="0"/>
        <v>270000</v>
      </c>
      <c r="I30" s="88"/>
      <c r="J30" s="88"/>
    </row>
    <row r="31" spans="1:10" ht="18.75" customHeight="1">
      <c r="A31" s="83">
        <v>14</v>
      </c>
      <c r="B31" s="130" t="s">
        <v>149</v>
      </c>
      <c r="C31" s="88">
        <v>1934</v>
      </c>
      <c r="D31" s="80" t="s">
        <v>2871</v>
      </c>
      <c r="E31" s="93">
        <v>270000</v>
      </c>
      <c r="F31" s="469"/>
      <c r="G31" s="78"/>
      <c r="H31" s="86">
        <f t="shared" si="0"/>
        <v>270000</v>
      </c>
      <c r="I31" s="88"/>
      <c r="J31" s="88"/>
    </row>
    <row r="32" spans="1:10" ht="18.75" customHeight="1">
      <c r="A32" s="83">
        <v>15</v>
      </c>
      <c r="B32" s="130" t="s">
        <v>756</v>
      </c>
      <c r="C32" s="88">
        <v>1935</v>
      </c>
      <c r="D32" s="80" t="s">
        <v>2871</v>
      </c>
      <c r="E32" s="93">
        <v>270000</v>
      </c>
      <c r="F32" s="469"/>
      <c r="G32" s="78"/>
      <c r="H32" s="86">
        <f t="shared" si="0"/>
        <v>270000</v>
      </c>
      <c r="I32" s="88"/>
      <c r="J32" s="88"/>
    </row>
    <row r="33" spans="1:10" ht="18.75" customHeight="1">
      <c r="A33" s="83">
        <v>16</v>
      </c>
      <c r="B33" s="75" t="s">
        <v>104</v>
      </c>
      <c r="C33" s="375">
        <v>1925</v>
      </c>
      <c r="D33" s="77" t="s">
        <v>91</v>
      </c>
      <c r="E33" s="93">
        <v>270000</v>
      </c>
      <c r="F33" s="78"/>
      <c r="G33" s="78"/>
      <c r="H33" s="86">
        <f t="shared" si="0"/>
        <v>270000</v>
      </c>
      <c r="I33" s="83"/>
      <c r="J33" s="88"/>
    </row>
    <row r="34" spans="1:10" ht="18.75" customHeight="1">
      <c r="A34" s="83">
        <v>17</v>
      </c>
      <c r="B34" s="75" t="s">
        <v>110</v>
      </c>
      <c r="C34" s="375">
        <v>1929</v>
      </c>
      <c r="D34" s="77" t="s">
        <v>91</v>
      </c>
      <c r="E34" s="93">
        <v>270000</v>
      </c>
      <c r="F34" s="78"/>
      <c r="G34" s="78"/>
      <c r="H34" s="86">
        <f t="shared" si="0"/>
        <v>270000</v>
      </c>
      <c r="I34" s="83"/>
      <c r="J34" s="88"/>
    </row>
    <row r="35" spans="1:10" ht="18.75" customHeight="1">
      <c r="A35" s="83">
        <v>18</v>
      </c>
      <c r="B35" s="75" t="s">
        <v>111</v>
      </c>
      <c r="C35" s="375">
        <v>1927</v>
      </c>
      <c r="D35" s="77" t="s">
        <v>91</v>
      </c>
      <c r="E35" s="93">
        <v>270000</v>
      </c>
      <c r="F35" s="78"/>
      <c r="G35" s="78"/>
      <c r="H35" s="86">
        <f t="shared" si="0"/>
        <v>270000</v>
      </c>
      <c r="I35" s="83"/>
      <c r="J35" s="88"/>
    </row>
    <row r="36" spans="1:10" ht="18.75" customHeight="1">
      <c r="A36" s="83">
        <v>19</v>
      </c>
      <c r="B36" s="75" t="s">
        <v>112</v>
      </c>
      <c r="C36" s="375">
        <v>1927</v>
      </c>
      <c r="D36" s="77" t="s">
        <v>91</v>
      </c>
      <c r="E36" s="93">
        <v>270000</v>
      </c>
      <c r="F36" s="78"/>
      <c r="G36" s="78"/>
      <c r="H36" s="86">
        <f t="shared" si="0"/>
        <v>270000</v>
      </c>
      <c r="I36" s="83"/>
      <c r="J36" s="88"/>
    </row>
    <row r="37" spans="1:10" ht="18.75" customHeight="1">
      <c r="A37" s="83">
        <v>20</v>
      </c>
      <c r="B37" s="75" t="s">
        <v>2120</v>
      </c>
      <c r="C37" s="375">
        <v>1927</v>
      </c>
      <c r="D37" s="77" t="s">
        <v>91</v>
      </c>
      <c r="E37" s="93">
        <v>270000</v>
      </c>
      <c r="F37" s="78"/>
      <c r="G37" s="78"/>
      <c r="H37" s="86">
        <f t="shared" si="0"/>
        <v>270000</v>
      </c>
      <c r="I37" s="83"/>
      <c r="J37" s="88"/>
    </row>
    <row r="38" spans="1:10" ht="18.75" customHeight="1">
      <c r="A38" s="83">
        <v>21</v>
      </c>
      <c r="B38" s="75" t="s">
        <v>116</v>
      </c>
      <c r="C38" s="375">
        <v>1929</v>
      </c>
      <c r="D38" s="77" t="s">
        <v>91</v>
      </c>
      <c r="E38" s="93">
        <v>270000</v>
      </c>
      <c r="F38" s="78"/>
      <c r="G38" s="78"/>
      <c r="H38" s="86">
        <f t="shared" si="0"/>
        <v>270000</v>
      </c>
      <c r="I38" s="83"/>
      <c r="J38" s="88"/>
    </row>
    <row r="39" spans="1:10" ht="18.75" customHeight="1">
      <c r="A39" s="83">
        <v>22</v>
      </c>
      <c r="B39" s="85" t="s">
        <v>139</v>
      </c>
      <c r="C39" s="83">
        <v>1934</v>
      </c>
      <c r="D39" s="80" t="s">
        <v>91</v>
      </c>
      <c r="E39" s="93">
        <v>270000</v>
      </c>
      <c r="F39" s="78"/>
      <c r="G39" s="78"/>
      <c r="H39" s="86">
        <f t="shared" si="0"/>
        <v>270000</v>
      </c>
      <c r="I39" s="88"/>
      <c r="J39" s="88"/>
    </row>
    <row r="40" spans="1:10" ht="18.75" customHeight="1">
      <c r="A40" s="83">
        <v>23</v>
      </c>
      <c r="B40" s="85" t="s">
        <v>140</v>
      </c>
      <c r="C40" s="83">
        <v>1934</v>
      </c>
      <c r="D40" s="80" t="s">
        <v>91</v>
      </c>
      <c r="E40" s="93">
        <v>270000</v>
      </c>
      <c r="F40" s="78"/>
      <c r="G40" s="78"/>
      <c r="H40" s="86">
        <f t="shared" si="0"/>
        <v>270000</v>
      </c>
      <c r="I40" s="83"/>
      <c r="J40" s="88"/>
    </row>
    <row r="41" spans="1:10" ht="18.75" customHeight="1">
      <c r="A41" s="83">
        <v>24</v>
      </c>
      <c r="B41" s="75" t="s">
        <v>2794</v>
      </c>
      <c r="C41" s="375">
        <v>1932</v>
      </c>
      <c r="D41" s="77" t="s">
        <v>12</v>
      </c>
      <c r="E41" s="93">
        <v>270000</v>
      </c>
      <c r="F41" s="78"/>
      <c r="G41" s="78"/>
      <c r="H41" s="86">
        <f t="shared" si="0"/>
        <v>270000</v>
      </c>
      <c r="I41" s="83"/>
      <c r="J41" s="88"/>
    </row>
    <row r="42" spans="1:10" ht="18.75" customHeight="1">
      <c r="A42" s="83">
        <v>25</v>
      </c>
      <c r="B42" s="130" t="s">
        <v>144</v>
      </c>
      <c r="C42" s="88">
        <v>1935</v>
      </c>
      <c r="D42" s="80" t="s">
        <v>12</v>
      </c>
      <c r="E42" s="93">
        <v>270000</v>
      </c>
      <c r="F42" s="469"/>
      <c r="G42" s="78"/>
      <c r="H42" s="86">
        <f t="shared" si="0"/>
        <v>270000</v>
      </c>
      <c r="I42" s="88"/>
      <c r="J42" s="88"/>
    </row>
    <row r="43" spans="1:10" ht="18.75" customHeight="1">
      <c r="A43" s="83">
        <v>26</v>
      </c>
      <c r="B43" s="75" t="s">
        <v>2132</v>
      </c>
      <c r="C43" s="375">
        <v>1916</v>
      </c>
      <c r="D43" s="77" t="s">
        <v>2877</v>
      </c>
      <c r="E43" s="93">
        <v>270000</v>
      </c>
      <c r="F43" s="78"/>
      <c r="G43" s="78"/>
      <c r="H43" s="86">
        <f t="shared" si="0"/>
        <v>270000</v>
      </c>
      <c r="I43" s="83"/>
      <c r="J43" s="88"/>
    </row>
    <row r="44" spans="1:10" ht="18.75" customHeight="1">
      <c r="A44" s="83">
        <v>27</v>
      </c>
      <c r="B44" s="75" t="s">
        <v>92</v>
      </c>
      <c r="C44" s="375">
        <v>1918</v>
      </c>
      <c r="D44" s="77" t="s">
        <v>2877</v>
      </c>
      <c r="E44" s="93">
        <v>270000</v>
      </c>
      <c r="F44" s="78"/>
      <c r="G44" s="78"/>
      <c r="H44" s="86">
        <f t="shared" si="0"/>
        <v>270000</v>
      </c>
      <c r="I44" s="83"/>
      <c r="J44" s="88"/>
    </row>
    <row r="45" spans="1:10" ht="18.75" customHeight="1">
      <c r="A45" s="83">
        <v>28</v>
      </c>
      <c r="B45" s="75" t="s">
        <v>98</v>
      </c>
      <c r="C45" s="375">
        <v>1923</v>
      </c>
      <c r="D45" s="77" t="s">
        <v>2877</v>
      </c>
      <c r="E45" s="93">
        <v>270000</v>
      </c>
      <c r="F45" s="78"/>
      <c r="G45" s="78"/>
      <c r="H45" s="86">
        <f t="shared" si="0"/>
        <v>270000</v>
      </c>
      <c r="I45" s="83"/>
      <c r="J45" s="88"/>
    </row>
    <row r="46" spans="1:10" ht="18.75" customHeight="1">
      <c r="A46" s="83">
        <v>29</v>
      </c>
      <c r="B46" s="75" t="s">
        <v>103</v>
      </c>
      <c r="C46" s="375">
        <v>1925</v>
      </c>
      <c r="D46" s="77" t="s">
        <v>2877</v>
      </c>
      <c r="E46" s="93">
        <v>270000</v>
      </c>
      <c r="F46" s="78"/>
      <c r="G46" s="78"/>
      <c r="H46" s="86">
        <f t="shared" si="0"/>
        <v>270000</v>
      </c>
      <c r="I46" s="83"/>
      <c r="J46" s="88"/>
    </row>
    <row r="47" spans="1:10" ht="18.75" customHeight="1">
      <c r="A47" s="83">
        <v>30</v>
      </c>
      <c r="B47" s="75" t="s">
        <v>106</v>
      </c>
      <c r="C47" s="375">
        <v>1930</v>
      </c>
      <c r="D47" s="77" t="s">
        <v>2877</v>
      </c>
      <c r="E47" s="93">
        <v>270000</v>
      </c>
      <c r="F47" s="78"/>
      <c r="G47" s="78"/>
      <c r="H47" s="86">
        <f t="shared" si="0"/>
        <v>270000</v>
      </c>
      <c r="I47" s="83"/>
      <c r="J47" s="88"/>
    </row>
    <row r="48" spans="1:10" ht="18.75" customHeight="1">
      <c r="A48" s="83">
        <v>31</v>
      </c>
      <c r="B48" s="75" t="s">
        <v>2031</v>
      </c>
      <c r="C48" s="375">
        <v>1930</v>
      </c>
      <c r="D48" s="77" t="s">
        <v>2877</v>
      </c>
      <c r="E48" s="93">
        <v>270000</v>
      </c>
      <c r="F48" s="78"/>
      <c r="G48" s="78"/>
      <c r="H48" s="86">
        <f t="shared" si="0"/>
        <v>270000</v>
      </c>
      <c r="I48" s="83"/>
      <c r="J48" s="88"/>
    </row>
    <row r="49" spans="1:10" ht="18.75" customHeight="1">
      <c r="A49" s="83">
        <v>32</v>
      </c>
      <c r="B49" s="75" t="s">
        <v>2883</v>
      </c>
      <c r="C49" s="375">
        <v>1933</v>
      </c>
      <c r="D49" s="77" t="s">
        <v>2872</v>
      </c>
      <c r="E49" s="93">
        <v>270000</v>
      </c>
      <c r="F49" s="78"/>
      <c r="G49" s="78"/>
      <c r="H49" s="86">
        <f t="shared" si="0"/>
        <v>270000</v>
      </c>
      <c r="I49" s="83"/>
      <c r="J49" s="88"/>
    </row>
    <row r="50" spans="1:10" ht="18.75" customHeight="1">
      <c r="A50" s="83">
        <v>33</v>
      </c>
      <c r="B50" s="75" t="s">
        <v>113</v>
      </c>
      <c r="C50" s="375">
        <v>1929</v>
      </c>
      <c r="D50" s="77" t="s">
        <v>2872</v>
      </c>
      <c r="E50" s="93">
        <v>270000</v>
      </c>
      <c r="F50" s="78"/>
      <c r="G50" s="78"/>
      <c r="H50" s="86">
        <f t="shared" si="0"/>
        <v>270000</v>
      </c>
      <c r="I50" s="83"/>
      <c r="J50" s="88"/>
    </row>
    <row r="51" spans="1:10" ht="18.75" customHeight="1">
      <c r="A51" s="83">
        <v>34</v>
      </c>
      <c r="B51" s="75" t="s">
        <v>106</v>
      </c>
      <c r="C51" s="375">
        <v>1930</v>
      </c>
      <c r="D51" s="77" t="s">
        <v>2872</v>
      </c>
      <c r="E51" s="93">
        <v>270000</v>
      </c>
      <c r="F51" s="78"/>
      <c r="G51" s="78"/>
      <c r="H51" s="86">
        <f t="shared" si="0"/>
        <v>270000</v>
      </c>
      <c r="I51" s="83"/>
      <c r="J51" s="88"/>
    </row>
    <row r="52" spans="1:10" ht="18.75" customHeight="1">
      <c r="A52" s="83">
        <v>35</v>
      </c>
      <c r="B52" s="75" t="s">
        <v>122</v>
      </c>
      <c r="C52" s="375">
        <v>1931</v>
      </c>
      <c r="D52" s="77" t="s">
        <v>2872</v>
      </c>
      <c r="E52" s="93">
        <v>270000</v>
      </c>
      <c r="F52" s="78"/>
      <c r="G52" s="78"/>
      <c r="H52" s="86">
        <f t="shared" si="0"/>
        <v>270000</v>
      </c>
      <c r="I52" s="83"/>
      <c r="J52" s="88"/>
    </row>
    <row r="53" spans="1:10" ht="18.75" customHeight="1">
      <c r="A53" s="83">
        <v>36</v>
      </c>
      <c r="B53" s="75" t="s">
        <v>1257</v>
      </c>
      <c r="C53" s="375">
        <v>1932</v>
      </c>
      <c r="D53" s="77" t="s">
        <v>2872</v>
      </c>
      <c r="E53" s="93">
        <v>270000</v>
      </c>
      <c r="F53" s="78"/>
      <c r="G53" s="78"/>
      <c r="H53" s="86">
        <f t="shared" si="0"/>
        <v>270000</v>
      </c>
      <c r="I53" s="83"/>
      <c r="J53" s="88"/>
    </row>
    <row r="54" spans="1:10" ht="18.75" customHeight="1">
      <c r="A54" s="83">
        <v>37</v>
      </c>
      <c r="B54" s="85" t="s">
        <v>137</v>
      </c>
      <c r="C54" s="83">
        <v>1934</v>
      </c>
      <c r="D54" s="80" t="s">
        <v>2872</v>
      </c>
      <c r="E54" s="93">
        <v>270000</v>
      </c>
      <c r="F54" s="78"/>
      <c r="G54" s="78"/>
      <c r="H54" s="86">
        <f t="shared" si="0"/>
        <v>270000</v>
      </c>
      <c r="I54" s="88"/>
      <c r="J54" s="88"/>
    </row>
    <row r="55" spans="1:10" ht="18.75" customHeight="1">
      <c r="A55" s="83">
        <v>38</v>
      </c>
      <c r="B55" s="85" t="s">
        <v>889</v>
      </c>
      <c r="C55" s="88">
        <v>1934</v>
      </c>
      <c r="D55" s="80" t="s">
        <v>2872</v>
      </c>
      <c r="E55" s="93">
        <v>270000</v>
      </c>
      <c r="F55" s="78"/>
      <c r="G55" s="78"/>
      <c r="H55" s="86">
        <f t="shared" si="0"/>
        <v>270000</v>
      </c>
      <c r="I55" s="88"/>
      <c r="J55" s="88"/>
    </row>
    <row r="56" spans="1:10" ht="18.75" customHeight="1">
      <c r="A56" s="83">
        <v>39</v>
      </c>
      <c r="B56" s="130" t="s">
        <v>892</v>
      </c>
      <c r="C56" s="88">
        <v>1935</v>
      </c>
      <c r="D56" s="80" t="s">
        <v>2872</v>
      </c>
      <c r="E56" s="93">
        <v>270000</v>
      </c>
      <c r="F56" s="469"/>
      <c r="G56" s="78"/>
      <c r="H56" s="86">
        <f t="shared" si="0"/>
        <v>270000</v>
      </c>
      <c r="I56" s="88"/>
      <c r="J56" s="88"/>
    </row>
    <row r="57" spans="1:10" ht="18.75" customHeight="1">
      <c r="A57" s="83">
        <v>40</v>
      </c>
      <c r="B57" s="130" t="s">
        <v>2760</v>
      </c>
      <c r="C57" s="88">
        <v>1936</v>
      </c>
      <c r="D57" s="80" t="s">
        <v>2872</v>
      </c>
      <c r="E57" s="93">
        <v>270000</v>
      </c>
      <c r="F57" s="469"/>
      <c r="G57" s="477"/>
      <c r="H57" s="86">
        <f>E57+G57</f>
        <v>270000</v>
      </c>
      <c r="I57" s="471"/>
      <c r="J57" s="471"/>
    </row>
    <row r="58" spans="1:10" ht="18.75" customHeight="1">
      <c r="A58" s="83">
        <v>41</v>
      </c>
      <c r="B58" s="75" t="s">
        <v>129</v>
      </c>
      <c r="C58" s="375">
        <v>1933</v>
      </c>
      <c r="D58" s="77" t="s">
        <v>130</v>
      </c>
      <c r="E58" s="93">
        <v>270000</v>
      </c>
      <c r="F58" s="78"/>
      <c r="G58" s="78"/>
      <c r="H58" s="86">
        <f aca="true" t="shared" si="1" ref="H58:H93">E58+G58</f>
        <v>270000</v>
      </c>
      <c r="I58" s="83"/>
      <c r="J58" s="88"/>
    </row>
    <row r="59" spans="1:10" ht="18.75" customHeight="1">
      <c r="A59" s="83">
        <v>42</v>
      </c>
      <c r="B59" s="75" t="s">
        <v>94</v>
      </c>
      <c r="C59" s="375">
        <v>1919</v>
      </c>
      <c r="D59" s="77" t="s">
        <v>93</v>
      </c>
      <c r="E59" s="93">
        <v>270000</v>
      </c>
      <c r="F59" s="78"/>
      <c r="G59" s="78"/>
      <c r="H59" s="86">
        <f t="shared" si="1"/>
        <v>270000</v>
      </c>
      <c r="I59" s="83"/>
      <c r="J59" s="88"/>
    </row>
    <row r="60" spans="1:10" ht="18.75" customHeight="1">
      <c r="A60" s="83">
        <v>43</v>
      </c>
      <c r="B60" s="75" t="s">
        <v>102</v>
      </c>
      <c r="C60" s="375">
        <v>1933</v>
      </c>
      <c r="D60" s="77" t="s">
        <v>93</v>
      </c>
      <c r="E60" s="93">
        <v>270000</v>
      </c>
      <c r="F60" s="78"/>
      <c r="G60" s="78"/>
      <c r="H60" s="86">
        <f t="shared" si="1"/>
        <v>270000</v>
      </c>
      <c r="I60" s="83"/>
      <c r="J60" s="88"/>
    </row>
    <row r="61" spans="1:10" ht="18.75" customHeight="1">
      <c r="A61" s="83">
        <v>44</v>
      </c>
      <c r="B61" s="75" t="s">
        <v>1258</v>
      </c>
      <c r="C61" s="375">
        <v>1927</v>
      </c>
      <c r="D61" s="77" t="s">
        <v>93</v>
      </c>
      <c r="E61" s="93">
        <v>270000</v>
      </c>
      <c r="F61" s="78"/>
      <c r="G61" s="78"/>
      <c r="H61" s="86">
        <f t="shared" si="1"/>
        <v>270000</v>
      </c>
      <c r="I61" s="83"/>
      <c r="J61" s="88"/>
    </row>
    <row r="62" spans="1:10" ht="18.75" customHeight="1">
      <c r="A62" s="83">
        <v>45</v>
      </c>
      <c r="B62" s="75" t="s">
        <v>1292</v>
      </c>
      <c r="C62" s="375">
        <v>1931</v>
      </c>
      <c r="D62" s="77" t="s">
        <v>93</v>
      </c>
      <c r="E62" s="93">
        <v>270000</v>
      </c>
      <c r="F62" s="78"/>
      <c r="G62" s="78"/>
      <c r="H62" s="86">
        <f t="shared" si="1"/>
        <v>270000</v>
      </c>
      <c r="I62" s="83"/>
      <c r="J62" s="88"/>
    </row>
    <row r="63" spans="1:10" ht="18.75" customHeight="1">
      <c r="A63" s="83">
        <v>46</v>
      </c>
      <c r="B63" s="75" t="s">
        <v>489</v>
      </c>
      <c r="C63" s="375">
        <v>1933</v>
      </c>
      <c r="D63" s="77" t="s">
        <v>93</v>
      </c>
      <c r="E63" s="93">
        <v>270000</v>
      </c>
      <c r="F63" s="78"/>
      <c r="G63" s="78"/>
      <c r="H63" s="86">
        <f t="shared" si="1"/>
        <v>270000</v>
      </c>
      <c r="I63" s="83"/>
      <c r="J63" s="88"/>
    </row>
    <row r="64" spans="1:10" ht="18.75" customHeight="1">
      <c r="A64" s="83">
        <v>47</v>
      </c>
      <c r="B64" s="75" t="s">
        <v>100</v>
      </c>
      <c r="C64" s="375">
        <v>1924</v>
      </c>
      <c r="D64" s="77" t="s">
        <v>2875</v>
      </c>
      <c r="E64" s="93">
        <v>270000</v>
      </c>
      <c r="F64" s="78"/>
      <c r="G64" s="78"/>
      <c r="H64" s="86">
        <f t="shared" si="1"/>
        <v>270000</v>
      </c>
      <c r="I64" s="83"/>
      <c r="J64" s="88"/>
    </row>
    <row r="65" spans="1:10" ht="18.75" customHeight="1">
      <c r="A65" s="83">
        <v>48</v>
      </c>
      <c r="B65" s="75" t="s">
        <v>2614</v>
      </c>
      <c r="C65" s="375">
        <v>1928</v>
      </c>
      <c r="D65" s="77" t="s">
        <v>2875</v>
      </c>
      <c r="E65" s="93">
        <v>270000</v>
      </c>
      <c r="F65" s="78"/>
      <c r="G65" s="78"/>
      <c r="H65" s="86">
        <f t="shared" si="1"/>
        <v>270000</v>
      </c>
      <c r="I65" s="83"/>
      <c r="J65" s="88"/>
    </row>
    <row r="66" spans="1:10" ht="18.75" customHeight="1">
      <c r="A66" s="83">
        <v>49</v>
      </c>
      <c r="B66" s="75" t="s">
        <v>118</v>
      </c>
      <c r="C66" s="375">
        <v>1931</v>
      </c>
      <c r="D66" s="77" t="s">
        <v>2875</v>
      </c>
      <c r="E66" s="93">
        <v>270000</v>
      </c>
      <c r="F66" s="78"/>
      <c r="G66" s="78"/>
      <c r="H66" s="86">
        <f t="shared" si="1"/>
        <v>270000</v>
      </c>
      <c r="I66" s="83"/>
      <c r="J66" s="88"/>
    </row>
    <row r="67" spans="1:10" ht="18.75" customHeight="1">
      <c r="A67" s="83">
        <v>50</v>
      </c>
      <c r="B67" s="75" t="s">
        <v>124</v>
      </c>
      <c r="C67" s="375">
        <v>1932</v>
      </c>
      <c r="D67" s="77" t="s">
        <v>2875</v>
      </c>
      <c r="E67" s="93">
        <v>270000</v>
      </c>
      <c r="F67" s="78"/>
      <c r="G67" s="78"/>
      <c r="H67" s="86">
        <f t="shared" si="1"/>
        <v>270000</v>
      </c>
      <c r="I67" s="83"/>
      <c r="J67" s="88"/>
    </row>
    <row r="68" spans="1:10" ht="18.75" customHeight="1">
      <c r="A68" s="83">
        <v>51</v>
      </c>
      <c r="B68" s="75" t="s">
        <v>133</v>
      </c>
      <c r="C68" s="375">
        <v>1933</v>
      </c>
      <c r="D68" s="77" t="s">
        <v>2875</v>
      </c>
      <c r="E68" s="93">
        <v>270000</v>
      </c>
      <c r="F68" s="78"/>
      <c r="G68" s="78"/>
      <c r="H68" s="86">
        <f t="shared" si="1"/>
        <v>270000</v>
      </c>
      <c r="I68" s="83"/>
      <c r="J68" s="88"/>
    </row>
    <row r="69" spans="1:10" ht="18.75" customHeight="1">
      <c r="A69" s="83">
        <v>52</v>
      </c>
      <c r="B69" s="130" t="s">
        <v>890</v>
      </c>
      <c r="C69" s="88">
        <v>1933</v>
      </c>
      <c r="D69" s="80" t="s">
        <v>2875</v>
      </c>
      <c r="E69" s="93">
        <v>270000</v>
      </c>
      <c r="F69" s="469"/>
      <c r="G69" s="78"/>
      <c r="H69" s="86">
        <f t="shared" si="1"/>
        <v>270000</v>
      </c>
      <c r="I69" s="88"/>
      <c r="J69" s="88"/>
    </row>
    <row r="70" spans="1:10" ht="18.75" customHeight="1">
      <c r="A70" s="83">
        <v>53</v>
      </c>
      <c r="B70" s="130" t="s">
        <v>1178</v>
      </c>
      <c r="C70" s="88">
        <v>1935</v>
      </c>
      <c r="D70" s="80" t="s">
        <v>2875</v>
      </c>
      <c r="E70" s="93">
        <v>270000</v>
      </c>
      <c r="F70" s="469"/>
      <c r="G70" s="78"/>
      <c r="H70" s="86">
        <f t="shared" si="1"/>
        <v>270000</v>
      </c>
      <c r="I70" s="88"/>
      <c r="J70" s="88"/>
    </row>
    <row r="71" spans="1:10" ht="18.75" customHeight="1">
      <c r="A71" s="83">
        <v>54</v>
      </c>
      <c r="B71" s="75" t="s">
        <v>2878</v>
      </c>
      <c r="C71" s="375">
        <v>1916</v>
      </c>
      <c r="D71" s="77" t="s">
        <v>2879</v>
      </c>
      <c r="E71" s="93">
        <v>270000</v>
      </c>
      <c r="F71" s="78"/>
      <c r="G71" s="78"/>
      <c r="H71" s="86">
        <f t="shared" si="1"/>
        <v>270000</v>
      </c>
      <c r="I71" s="83"/>
      <c r="J71" s="88"/>
    </row>
    <row r="72" spans="1:10" ht="18.75" customHeight="1">
      <c r="A72" s="83">
        <v>55</v>
      </c>
      <c r="B72" s="75" t="s">
        <v>2880</v>
      </c>
      <c r="C72" s="375">
        <v>1922</v>
      </c>
      <c r="D72" s="77" t="s">
        <v>2879</v>
      </c>
      <c r="E72" s="93">
        <v>270000</v>
      </c>
      <c r="F72" s="78"/>
      <c r="G72" s="78"/>
      <c r="H72" s="86">
        <f t="shared" si="1"/>
        <v>270000</v>
      </c>
      <c r="I72" s="83"/>
      <c r="J72" s="88"/>
    </row>
    <row r="73" spans="1:10" ht="18.75" customHeight="1">
      <c r="A73" s="83">
        <v>56</v>
      </c>
      <c r="B73" s="75" t="s">
        <v>9</v>
      </c>
      <c r="C73" s="375">
        <v>1917</v>
      </c>
      <c r="D73" s="77" t="s">
        <v>2879</v>
      </c>
      <c r="E73" s="93">
        <v>270000</v>
      </c>
      <c r="F73" s="78"/>
      <c r="G73" s="78"/>
      <c r="H73" s="86">
        <f t="shared" si="1"/>
        <v>270000</v>
      </c>
      <c r="I73" s="83"/>
      <c r="J73" s="88"/>
    </row>
    <row r="74" spans="1:10" ht="18.75" customHeight="1">
      <c r="A74" s="83">
        <v>57</v>
      </c>
      <c r="B74" s="75" t="s">
        <v>1603</v>
      </c>
      <c r="C74" s="375">
        <v>1926</v>
      </c>
      <c r="D74" s="77" t="s">
        <v>2879</v>
      </c>
      <c r="E74" s="93">
        <v>270000</v>
      </c>
      <c r="F74" s="78"/>
      <c r="G74" s="78"/>
      <c r="H74" s="86">
        <f t="shared" si="1"/>
        <v>270000</v>
      </c>
      <c r="I74" s="83"/>
      <c r="J74" s="88"/>
    </row>
    <row r="75" spans="1:10" ht="18.75" customHeight="1">
      <c r="A75" s="83">
        <v>58</v>
      </c>
      <c r="B75" s="75" t="s">
        <v>123</v>
      </c>
      <c r="C75" s="375">
        <v>1932</v>
      </c>
      <c r="D75" s="77" t="s">
        <v>2879</v>
      </c>
      <c r="E75" s="93">
        <v>270000</v>
      </c>
      <c r="F75" s="78"/>
      <c r="G75" s="78"/>
      <c r="H75" s="86">
        <f t="shared" si="1"/>
        <v>270000</v>
      </c>
      <c r="I75" s="83"/>
      <c r="J75" s="88"/>
    </row>
    <row r="76" spans="1:10" ht="18.75" customHeight="1">
      <c r="A76" s="83">
        <v>59</v>
      </c>
      <c r="B76" s="75" t="s">
        <v>125</v>
      </c>
      <c r="C76" s="375">
        <v>1932</v>
      </c>
      <c r="D76" s="77" t="s">
        <v>2879</v>
      </c>
      <c r="E76" s="93">
        <v>270000</v>
      </c>
      <c r="F76" s="469"/>
      <c r="G76" s="78"/>
      <c r="H76" s="86">
        <f t="shared" si="1"/>
        <v>270000</v>
      </c>
      <c r="I76" s="88"/>
      <c r="J76" s="88"/>
    </row>
    <row r="77" spans="1:10" ht="18.75" customHeight="1">
      <c r="A77" s="83">
        <v>60</v>
      </c>
      <c r="B77" s="75" t="s">
        <v>121</v>
      </c>
      <c r="C77" s="375">
        <v>1931</v>
      </c>
      <c r="D77" s="77" t="s">
        <v>2882</v>
      </c>
      <c r="E77" s="93">
        <v>270000</v>
      </c>
      <c r="F77" s="78"/>
      <c r="G77" s="78"/>
      <c r="H77" s="86">
        <f t="shared" si="1"/>
        <v>270000</v>
      </c>
      <c r="I77" s="83"/>
      <c r="J77" s="88"/>
    </row>
    <row r="78" spans="1:10" ht="18.75" customHeight="1">
      <c r="A78" s="83">
        <v>61</v>
      </c>
      <c r="B78" s="130" t="s">
        <v>1193</v>
      </c>
      <c r="C78" s="88">
        <v>1930</v>
      </c>
      <c r="D78" s="80" t="s">
        <v>2882</v>
      </c>
      <c r="E78" s="93">
        <v>270000</v>
      </c>
      <c r="F78" s="469"/>
      <c r="G78" s="78"/>
      <c r="H78" s="86">
        <f t="shared" si="1"/>
        <v>270000</v>
      </c>
      <c r="I78" s="88"/>
      <c r="J78" s="88"/>
    </row>
    <row r="79" spans="1:10" ht="18.75" customHeight="1">
      <c r="A79" s="83">
        <v>62</v>
      </c>
      <c r="B79" s="75" t="s">
        <v>2881</v>
      </c>
      <c r="C79" s="375">
        <v>1917</v>
      </c>
      <c r="D79" s="77" t="s">
        <v>2882</v>
      </c>
      <c r="E79" s="93">
        <v>270000</v>
      </c>
      <c r="F79" s="78"/>
      <c r="G79" s="78"/>
      <c r="H79" s="86">
        <f t="shared" si="1"/>
        <v>270000</v>
      </c>
      <c r="I79" s="83"/>
      <c r="J79" s="88"/>
    </row>
    <row r="80" spans="1:10" ht="18.75" customHeight="1">
      <c r="A80" s="83">
        <v>63</v>
      </c>
      <c r="B80" s="75" t="s">
        <v>11</v>
      </c>
      <c r="C80" s="375">
        <v>1920</v>
      </c>
      <c r="D80" s="77" t="s">
        <v>2882</v>
      </c>
      <c r="E80" s="93">
        <v>270000</v>
      </c>
      <c r="F80" s="78"/>
      <c r="G80" s="78"/>
      <c r="H80" s="86">
        <f t="shared" si="1"/>
        <v>270000</v>
      </c>
      <c r="I80" s="83"/>
      <c r="J80" s="88"/>
    </row>
    <row r="81" spans="1:10" ht="18.75" customHeight="1">
      <c r="A81" s="83">
        <v>64</v>
      </c>
      <c r="B81" s="75" t="s">
        <v>2123</v>
      </c>
      <c r="C81" s="375">
        <v>1920</v>
      </c>
      <c r="D81" s="77" t="s">
        <v>2882</v>
      </c>
      <c r="E81" s="93">
        <v>270000</v>
      </c>
      <c r="F81" s="78"/>
      <c r="G81" s="78"/>
      <c r="H81" s="86">
        <f t="shared" si="1"/>
        <v>270000</v>
      </c>
      <c r="I81" s="83"/>
      <c r="J81" s="88"/>
    </row>
    <row r="82" spans="1:10" ht="18.75" customHeight="1">
      <c r="A82" s="83">
        <v>65</v>
      </c>
      <c r="B82" s="75" t="s">
        <v>1591</v>
      </c>
      <c r="C82" s="375">
        <v>1925</v>
      </c>
      <c r="D82" s="77" t="s">
        <v>2882</v>
      </c>
      <c r="E82" s="93">
        <v>270000</v>
      </c>
      <c r="F82" s="78"/>
      <c r="G82" s="78"/>
      <c r="H82" s="86">
        <f t="shared" si="1"/>
        <v>270000</v>
      </c>
      <c r="I82" s="83"/>
      <c r="J82" s="88"/>
    </row>
    <row r="83" spans="1:10" ht="18.75" customHeight="1">
      <c r="A83" s="83">
        <v>66</v>
      </c>
      <c r="B83" s="75" t="s">
        <v>813</v>
      </c>
      <c r="C83" s="375">
        <v>1927</v>
      </c>
      <c r="D83" s="77" t="s">
        <v>2882</v>
      </c>
      <c r="E83" s="93">
        <v>270000</v>
      </c>
      <c r="F83" s="78"/>
      <c r="G83" s="78"/>
      <c r="H83" s="86">
        <f t="shared" si="1"/>
        <v>270000</v>
      </c>
      <c r="I83" s="83"/>
      <c r="J83" s="88"/>
    </row>
    <row r="84" spans="1:10" ht="18.75" customHeight="1">
      <c r="A84" s="83">
        <v>67</v>
      </c>
      <c r="B84" s="75" t="s">
        <v>117</v>
      </c>
      <c r="C84" s="375">
        <v>1930</v>
      </c>
      <c r="D84" s="77" t="s">
        <v>2882</v>
      </c>
      <c r="E84" s="93">
        <v>270000</v>
      </c>
      <c r="F84" s="78"/>
      <c r="G84" s="78"/>
      <c r="H84" s="86">
        <f t="shared" si="1"/>
        <v>270000</v>
      </c>
      <c r="I84" s="83"/>
      <c r="J84" s="88"/>
    </row>
    <row r="85" spans="1:10" ht="18.75" customHeight="1">
      <c r="A85" s="83">
        <v>68</v>
      </c>
      <c r="B85" s="75" t="s">
        <v>120</v>
      </c>
      <c r="C85" s="375">
        <v>1932</v>
      </c>
      <c r="D85" s="77" t="s">
        <v>2882</v>
      </c>
      <c r="E85" s="93">
        <v>270000</v>
      </c>
      <c r="F85" s="78"/>
      <c r="G85" s="78"/>
      <c r="H85" s="86">
        <f t="shared" si="1"/>
        <v>270000</v>
      </c>
      <c r="I85" s="83"/>
      <c r="J85" s="88"/>
    </row>
    <row r="86" spans="1:10" ht="18.75" customHeight="1">
      <c r="A86" s="83">
        <v>69</v>
      </c>
      <c r="B86" s="478" t="s">
        <v>126</v>
      </c>
      <c r="C86" s="375">
        <v>1930</v>
      </c>
      <c r="D86" s="77" t="s">
        <v>2882</v>
      </c>
      <c r="E86" s="93">
        <v>270000</v>
      </c>
      <c r="F86" s="78"/>
      <c r="G86" s="78"/>
      <c r="H86" s="86">
        <f t="shared" si="1"/>
        <v>270000</v>
      </c>
      <c r="I86" s="83"/>
      <c r="J86" s="88"/>
    </row>
    <row r="87" spans="1:10" ht="18.75" customHeight="1">
      <c r="A87" s="83">
        <v>70</v>
      </c>
      <c r="B87" s="85" t="s">
        <v>136</v>
      </c>
      <c r="C87" s="83">
        <v>1934</v>
      </c>
      <c r="D87" s="80" t="s">
        <v>2882</v>
      </c>
      <c r="E87" s="93">
        <v>270000</v>
      </c>
      <c r="F87" s="78"/>
      <c r="G87" s="78"/>
      <c r="H87" s="86">
        <f t="shared" si="1"/>
        <v>270000</v>
      </c>
      <c r="I87" s="88"/>
      <c r="J87" s="88"/>
    </row>
    <row r="88" spans="1:10" ht="18.75" customHeight="1">
      <c r="A88" s="83">
        <v>71</v>
      </c>
      <c r="B88" s="75" t="s">
        <v>71</v>
      </c>
      <c r="C88" s="375">
        <v>1920</v>
      </c>
      <c r="D88" s="77" t="s">
        <v>2647</v>
      </c>
      <c r="E88" s="93">
        <v>270000</v>
      </c>
      <c r="F88" s="78"/>
      <c r="G88" s="78"/>
      <c r="H88" s="86">
        <f t="shared" si="1"/>
        <v>270000</v>
      </c>
      <c r="I88" s="83"/>
      <c r="J88" s="88"/>
    </row>
    <row r="89" spans="1:10" ht="18.75" customHeight="1">
      <c r="A89" s="83">
        <v>72</v>
      </c>
      <c r="B89" s="75" t="s">
        <v>964</v>
      </c>
      <c r="C89" s="375">
        <v>1923</v>
      </c>
      <c r="D89" s="77" t="s">
        <v>2647</v>
      </c>
      <c r="E89" s="93">
        <v>270000</v>
      </c>
      <c r="F89" s="78"/>
      <c r="G89" s="78"/>
      <c r="H89" s="86">
        <f t="shared" si="1"/>
        <v>270000</v>
      </c>
      <c r="I89" s="83"/>
      <c r="J89" s="88"/>
    </row>
    <row r="90" spans="1:10" ht="18.75" customHeight="1">
      <c r="A90" s="83">
        <v>73</v>
      </c>
      <c r="B90" s="85" t="s">
        <v>987</v>
      </c>
      <c r="C90" s="83">
        <v>1934</v>
      </c>
      <c r="D90" s="80" t="s">
        <v>2647</v>
      </c>
      <c r="E90" s="93">
        <v>270000</v>
      </c>
      <c r="F90" s="78"/>
      <c r="G90" s="78"/>
      <c r="H90" s="86">
        <f t="shared" si="1"/>
        <v>270000</v>
      </c>
      <c r="I90" s="88"/>
      <c r="J90" s="88"/>
    </row>
    <row r="91" spans="1:10" ht="18.75" customHeight="1">
      <c r="A91" s="83">
        <v>74</v>
      </c>
      <c r="B91" s="85" t="s">
        <v>89</v>
      </c>
      <c r="C91" s="83">
        <v>1934</v>
      </c>
      <c r="D91" s="80" t="s">
        <v>389</v>
      </c>
      <c r="E91" s="93">
        <v>270000</v>
      </c>
      <c r="F91" s="78"/>
      <c r="G91" s="78"/>
      <c r="H91" s="86">
        <f t="shared" si="1"/>
        <v>270000</v>
      </c>
      <c r="I91" s="88"/>
      <c r="J91" s="88"/>
    </row>
    <row r="92" spans="1:10" ht="18.75" customHeight="1">
      <c r="A92" s="83">
        <v>75</v>
      </c>
      <c r="B92" s="85" t="s">
        <v>147</v>
      </c>
      <c r="C92" s="83">
        <v>1933</v>
      </c>
      <c r="D92" s="80" t="s">
        <v>389</v>
      </c>
      <c r="E92" s="93">
        <v>270000</v>
      </c>
      <c r="F92" s="78"/>
      <c r="G92" s="78"/>
      <c r="H92" s="86">
        <f t="shared" si="1"/>
        <v>270000</v>
      </c>
      <c r="I92" s="88"/>
      <c r="J92" s="88"/>
    </row>
    <row r="93" spans="1:10" ht="18.75" customHeight="1">
      <c r="A93" s="83">
        <v>76</v>
      </c>
      <c r="B93" s="130" t="s">
        <v>143</v>
      </c>
      <c r="C93" s="88">
        <v>1935</v>
      </c>
      <c r="D93" s="80" t="s">
        <v>2647</v>
      </c>
      <c r="E93" s="93">
        <v>270000</v>
      </c>
      <c r="F93" s="469"/>
      <c r="G93" s="78"/>
      <c r="H93" s="86">
        <f t="shared" si="1"/>
        <v>270000</v>
      </c>
      <c r="I93" s="88"/>
      <c r="J93" s="88"/>
    </row>
    <row r="94" spans="1:10" ht="18.75" customHeight="1">
      <c r="A94" s="83">
        <v>77</v>
      </c>
      <c r="B94" s="85" t="s">
        <v>671</v>
      </c>
      <c r="C94" s="83">
        <v>1936</v>
      </c>
      <c r="D94" s="80" t="s">
        <v>2872</v>
      </c>
      <c r="E94" s="93">
        <v>270000</v>
      </c>
      <c r="F94" s="78"/>
      <c r="G94" s="78"/>
      <c r="H94" s="86">
        <f>E94+G94</f>
        <v>270000</v>
      </c>
      <c r="I94" s="479"/>
      <c r="J94" s="471"/>
    </row>
    <row r="95" spans="1:10" ht="18.75" customHeight="1">
      <c r="A95" s="83">
        <v>78</v>
      </c>
      <c r="B95" s="85" t="s">
        <v>672</v>
      </c>
      <c r="C95" s="83">
        <v>1936</v>
      </c>
      <c r="D95" s="80" t="s">
        <v>2872</v>
      </c>
      <c r="E95" s="93">
        <v>270000</v>
      </c>
      <c r="F95" s="78"/>
      <c r="G95" s="78"/>
      <c r="H95" s="86">
        <f>E95+G95</f>
        <v>270000</v>
      </c>
      <c r="I95" s="479"/>
      <c r="J95" s="471"/>
    </row>
    <row r="96" spans="1:10" ht="18.75" customHeight="1">
      <c r="A96" s="83">
        <v>79</v>
      </c>
      <c r="B96" s="85" t="s">
        <v>673</v>
      </c>
      <c r="C96" s="83">
        <v>1936</v>
      </c>
      <c r="D96" s="80" t="s">
        <v>676</v>
      </c>
      <c r="E96" s="93">
        <v>270000</v>
      </c>
      <c r="F96" s="78"/>
      <c r="G96" s="78"/>
      <c r="H96" s="86">
        <f>E96+G96</f>
        <v>270000</v>
      </c>
      <c r="I96" s="479"/>
      <c r="J96" s="471"/>
    </row>
    <row r="97" spans="1:10" ht="18.75" customHeight="1">
      <c r="A97" s="83">
        <v>80</v>
      </c>
      <c r="B97" s="85" t="s">
        <v>322</v>
      </c>
      <c r="C97" s="83">
        <v>1936</v>
      </c>
      <c r="D97" s="80" t="s">
        <v>677</v>
      </c>
      <c r="E97" s="93">
        <v>270000</v>
      </c>
      <c r="F97" s="78"/>
      <c r="G97" s="78"/>
      <c r="H97" s="86">
        <f>E97+G97</f>
        <v>270000</v>
      </c>
      <c r="I97" s="479"/>
      <c r="J97" s="471"/>
    </row>
    <row r="98" spans="1:10" ht="18.75" customHeight="1">
      <c r="A98" s="83">
        <v>81</v>
      </c>
      <c r="B98" s="85" t="s">
        <v>674</v>
      </c>
      <c r="C98" s="83">
        <v>1936</v>
      </c>
      <c r="D98" s="80" t="s">
        <v>678</v>
      </c>
      <c r="E98" s="93">
        <v>270000</v>
      </c>
      <c r="F98" s="78"/>
      <c r="G98" s="480"/>
      <c r="H98" s="86">
        <f>E98+G98</f>
        <v>270000</v>
      </c>
      <c r="I98" s="479"/>
      <c r="J98" s="471"/>
    </row>
    <row r="99" spans="1:10" ht="18.75" customHeight="1">
      <c r="A99" s="83">
        <v>82</v>
      </c>
      <c r="B99" s="85" t="s">
        <v>675</v>
      </c>
      <c r="C99" s="83">
        <v>1936</v>
      </c>
      <c r="D99" s="80" t="s">
        <v>2647</v>
      </c>
      <c r="E99" s="93">
        <v>270000</v>
      </c>
      <c r="F99" s="78"/>
      <c r="G99" s="480"/>
      <c r="H99" s="86">
        <f>E100+G99</f>
        <v>270000</v>
      </c>
      <c r="I99" s="471"/>
      <c r="J99" s="471"/>
    </row>
    <row r="100" spans="1:10" ht="18.75" customHeight="1">
      <c r="A100" s="83">
        <v>83</v>
      </c>
      <c r="B100" s="85" t="s">
        <v>483</v>
      </c>
      <c r="C100" s="83">
        <v>1936</v>
      </c>
      <c r="D100" s="80" t="s">
        <v>2452</v>
      </c>
      <c r="E100" s="93">
        <v>270000</v>
      </c>
      <c r="F100" s="78"/>
      <c r="G100" s="480"/>
      <c r="H100" s="86">
        <f>SUM(E100:G100)</f>
        <v>270000</v>
      </c>
      <c r="I100" s="88"/>
      <c r="J100" s="88"/>
    </row>
    <row r="101" spans="1:10" ht="18.75" customHeight="1">
      <c r="A101" s="83">
        <v>84</v>
      </c>
      <c r="B101" s="85" t="s">
        <v>1455</v>
      </c>
      <c r="C101" s="83">
        <v>1936</v>
      </c>
      <c r="D101" s="80" t="s">
        <v>1458</v>
      </c>
      <c r="E101" s="93">
        <v>270000</v>
      </c>
      <c r="F101" s="428"/>
      <c r="G101" s="481"/>
      <c r="H101" s="86">
        <f>SUM(E101:G101)</f>
        <v>270000</v>
      </c>
      <c r="I101" s="471"/>
      <c r="J101" s="471"/>
    </row>
    <row r="102" spans="1:10" ht="18.75" customHeight="1">
      <c r="A102" s="83">
        <v>85</v>
      </c>
      <c r="B102" s="85" t="s">
        <v>1456</v>
      </c>
      <c r="C102" s="83">
        <v>1936</v>
      </c>
      <c r="D102" s="80" t="s">
        <v>142</v>
      </c>
      <c r="E102" s="93">
        <v>270000</v>
      </c>
      <c r="F102" s="428"/>
      <c r="G102" s="481"/>
      <c r="H102" s="86">
        <f>SUM(E102:G102)</f>
        <v>270000</v>
      </c>
      <c r="I102" s="471"/>
      <c r="J102" s="471"/>
    </row>
    <row r="103" spans="1:10" ht="18.75" customHeight="1">
      <c r="A103" s="83">
        <v>86</v>
      </c>
      <c r="B103" s="85" t="s">
        <v>1457</v>
      </c>
      <c r="C103" s="83">
        <v>1936</v>
      </c>
      <c r="D103" s="80" t="s">
        <v>1458</v>
      </c>
      <c r="E103" s="93">
        <v>270000</v>
      </c>
      <c r="F103" s="428"/>
      <c r="G103" s="481"/>
      <c r="H103" s="86">
        <f>SUM(E103:G103)</f>
        <v>270000</v>
      </c>
      <c r="I103" s="471"/>
      <c r="J103" s="471"/>
    </row>
    <row r="104" spans="1:10" ht="18.75" customHeight="1">
      <c r="A104" s="83">
        <v>87</v>
      </c>
      <c r="B104" s="75" t="s">
        <v>150</v>
      </c>
      <c r="C104" s="375">
        <v>1919</v>
      </c>
      <c r="D104" s="77" t="s">
        <v>2884</v>
      </c>
      <c r="E104" s="93">
        <v>270000</v>
      </c>
      <c r="F104" s="78"/>
      <c r="G104" s="78"/>
      <c r="H104" s="86">
        <f aca="true" t="shared" si="2" ref="H104:H110">E104+G104</f>
        <v>270000</v>
      </c>
      <c r="I104" s="83"/>
      <c r="J104" s="88"/>
    </row>
    <row r="105" spans="1:10" ht="18.75" customHeight="1">
      <c r="A105" s="83">
        <v>88</v>
      </c>
      <c r="B105" s="75" t="s">
        <v>153</v>
      </c>
      <c r="C105" s="375">
        <v>1931</v>
      </c>
      <c r="D105" s="77" t="s">
        <v>2871</v>
      </c>
      <c r="E105" s="93">
        <v>270000</v>
      </c>
      <c r="F105" s="78"/>
      <c r="G105" s="78"/>
      <c r="H105" s="86">
        <f t="shared" si="2"/>
        <v>270000</v>
      </c>
      <c r="I105" s="83"/>
      <c r="J105" s="88"/>
    </row>
    <row r="106" spans="1:10" ht="18.75" customHeight="1">
      <c r="A106" s="83">
        <v>89</v>
      </c>
      <c r="B106" s="75" t="s">
        <v>154</v>
      </c>
      <c r="C106" s="375">
        <v>1928</v>
      </c>
      <c r="D106" s="77" t="s">
        <v>2871</v>
      </c>
      <c r="E106" s="93">
        <v>270000</v>
      </c>
      <c r="F106" s="78"/>
      <c r="G106" s="78"/>
      <c r="H106" s="86">
        <f t="shared" si="2"/>
        <v>270000</v>
      </c>
      <c r="I106" s="83"/>
      <c r="J106" s="88"/>
    </row>
    <row r="107" spans="1:10" ht="18.75" customHeight="1">
      <c r="A107" s="83">
        <v>90</v>
      </c>
      <c r="B107" s="75" t="s">
        <v>151</v>
      </c>
      <c r="C107" s="375">
        <v>1925</v>
      </c>
      <c r="D107" s="77" t="s">
        <v>91</v>
      </c>
      <c r="E107" s="93">
        <v>270000</v>
      </c>
      <c r="F107" s="78"/>
      <c r="G107" s="78"/>
      <c r="H107" s="86">
        <f t="shared" si="2"/>
        <v>270000</v>
      </c>
      <c r="I107" s="83"/>
      <c r="J107" s="88"/>
    </row>
    <row r="108" spans="1:10" ht="18.75" customHeight="1">
      <c r="A108" s="83">
        <v>91</v>
      </c>
      <c r="B108" s="85" t="s">
        <v>152</v>
      </c>
      <c r="C108" s="83">
        <v>1934</v>
      </c>
      <c r="D108" s="80" t="s">
        <v>2873</v>
      </c>
      <c r="E108" s="93">
        <v>270000</v>
      </c>
      <c r="F108" s="78"/>
      <c r="G108" s="78"/>
      <c r="H108" s="86">
        <f t="shared" si="2"/>
        <v>270000</v>
      </c>
      <c r="I108" s="88"/>
      <c r="J108" s="88"/>
    </row>
    <row r="109" spans="1:10" ht="18.75" customHeight="1">
      <c r="A109" s="83">
        <v>92</v>
      </c>
      <c r="B109" s="75" t="s">
        <v>893</v>
      </c>
      <c r="C109" s="375">
        <v>1934</v>
      </c>
      <c r="D109" s="77" t="s">
        <v>2873</v>
      </c>
      <c r="E109" s="93">
        <v>270000</v>
      </c>
      <c r="F109" s="78"/>
      <c r="G109" s="78"/>
      <c r="H109" s="86">
        <f t="shared" si="2"/>
        <v>270000</v>
      </c>
      <c r="I109" s="83"/>
      <c r="J109" s="88"/>
    </row>
    <row r="110" spans="1:10" ht="18.75" customHeight="1">
      <c r="A110" s="83">
        <v>93</v>
      </c>
      <c r="B110" s="85" t="s">
        <v>1184</v>
      </c>
      <c r="C110" s="83">
        <v>1935</v>
      </c>
      <c r="D110" s="80" t="s">
        <v>2873</v>
      </c>
      <c r="E110" s="93">
        <v>270000</v>
      </c>
      <c r="F110" s="78"/>
      <c r="G110" s="78"/>
      <c r="H110" s="86">
        <f t="shared" si="2"/>
        <v>270000</v>
      </c>
      <c r="I110" s="83"/>
      <c r="J110" s="88"/>
    </row>
    <row r="111" spans="1:10" ht="18.75" customHeight="1">
      <c r="A111" s="83">
        <v>94</v>
      </c>
      <c r="B111" s="75" t="s">
        <v>766</v>
      </c>
      <c r="C111" s="375">
        <v>1927</v>
      </c>
      <c r="D111" s="77" t="s">
        <v>2882</v>
      </c>
      <c r="E111" s="93">
        <v>270000</v>
      </c>
      <c r="F111" s="78"/>
      <c r="G111" s="78"/>
      <c r="H111" s="86">
        <f>E111+G111</f>
        <v>270000</v>
      </c>
      <c r="I111" s="83"/>
      <c r="J111" s="88"/>
    </row>
    <row r="112" spans="1:10" ht="18.75" customHeight="1">
      <c r="A112" s="83">
        <v>95</v>
      </c>
      <c r="B112" s="75" t="s">
        <v>2720</v>
      </c>
      <c r="C112" s="375">
        <v>1925</v>
      </c>
      <c r="D112" s="77" t="s">
        <v>2884</v>
      </c>
      <c r="E112" s="93">
        <v>270000</v>
      </c>
      <c r="F112" s="78"/>
      <c r="G112" s="78"/>
      <c r="H112" s="86">
        <f>SUM(E112:G112)</f>
        <v>270000</v>
      </c>
      <c r="I112" s="83"/>
      <c r="J112" s="88"/>
    </row>
    <row r="113" spans="1:10" ht="18.75" customHeight="1">
      <c r="A113" s="83">
        <v>96</v>
      </c>
      <c r="B113" s="75" t="s">
        <v>8</v>
      </c>
      <c r="C113" s="375">
        <v>1919</v>
      </c>
      <c r="D113" s="77" t="s">
        <v>2871</v>
      </c>
      <c r="E113" s="93">
        <v>270000</v>
      </c>
      <c r="F113" s="78"/>
      <c r="G113" s="78"/>
      <c r="H113" s="86">
        <f aca="true" t="shared" si="3" ref="H113:H127">SUM(E113:G113)</f>
        <v>270000</v>
      </c>
      <c r="I113" s="83"/>
      <c r="J113" s="88"/>
    </row>
    <row r="114" spans="1:10" ht="18.75" customHeight="1">
      <c r="A114" s="83">
        <v>97</v>
      </c>
      <c r="B114" s="75" t="s">
        <v>107</v>
      </c>
      <c r="C114" s="375">
        <v>1930</v>
      </c>
      <c r="D114" s="77" t="s">
        <v>2884</v>
      </c>
      <c r="E114" s="93">
        <v>270000</v>
      </c>
      <c r="F114" s="78"/>
      <c r="G114" s="78"/>
      <c r="H114" s="86">
        <f t="shared" si="3"/>
        <v>270000</v>
      </c>
      <c r="I114" s="83"/>
      <c r="J114" s="88"/>
    </row>
    <row r="115" spans="1:10" ht="18.75" customHeight="1">
      <c r="A115" s="83">
        <v>98</v>
      </c>
      <c r="B115" s="75" t="s">
        <v>109</v>
      </c>
      <c r="C115" s="375">
        <v>1930</v>
      </c>
      <c r="D115" s="77" t="s">
        <v>2884</v>
      </c>
      <c r="E115" s="93">
        <v>270000</v>
      </c>
      <c r="F115" s="78"/>
      <c r="G115" s="78"/>
      <c r="H115" s="86">
        <f t="shared" si="3"/>
        <v>270000</v>
      </c>
      <c r="I115" s="83"/>
      <c r="J115" s="88"/>
    </row>
    <row r="116" spans="1:10" ht="18.75" customHeight="1">
      <c r="A116" s="83">
        <v>99</v>
      </c>
      <c r="B116" s="75" t="s">
        <v>1182</v>
      </c>
      <c r="C116" s="375">
        <v>1930</v>
      </c>
      <c r="D116" s="77" t="s">
        <v>2871</v>
      </c>
      <c r="E116" s="93">
        <v>270000</v>
      </c>
      <c r="F116" s="78"/>
      <c r="G116" s="78"/>
      <c r="H116" s="86">
        <f t="shared" si="3"/>
        <v>270000</v>
      </c>
      <c r="I116" s="83"/>
      <c r="J116" s="88"/>
    </row>
    <row r="117" spans="1:10" ht="18.75" customHeight="1">
      <c r="A117" s="83">
        <v>100</v>
      </c>
      <c r="B117" s="75" t="s">
        <v>10</v>
      </c>
      <c r="C117" s="375">
        <v>1919</v>
      </c>
      <c r="D117" s="77" t="s">
        <v>2882</v>
      </c>
      <c r="E117" s="93">
        <v>270000</v>
      </c>
      <c r="F117" s="78"/>
      <c r="G117" s="78"/>
      <c r="H117" s="86">
        <f t="shared" si="3"/>
        <v>270000</v>
      </c>
      <c r="I117" s="83"/>
      <c r="J117" s="88"/>
    </row>
    <row r="118" spans="1:10" ht="18.75" customHeight="1">
      <c r="A118" s="83">
        <v>101</v>
      </c>
      <c r="B118" s="75" t="s">
        <v>2220</v>
      </c>
      <c r="C118" s="375">
        <v>1921</v>
      </c>
      <c r="D118" s="77" t="s">
        <v>2882</v>
      </c>
      <c r="E118" s="93">
        <v>270000</v>
      </c>
      <c r="F118" s="78"/>
      <c r="G118" s="78"/>
      <c r="H118" s="86">
        <f t="shared" si="3"/>
        <v>270000</v>
      </c>
      <c r="I118" s="83"/>
      <c r="J118" s="88"/>
    </row>
    <row r="119" spans="1:10" ht="18.75" customHeight="1">
      <c r="A119" s="83">
        <v>102</v>
      </c>
      <c r="B119" s="85" t="s">
        <v>134</v>
      </c>
      <c r="C119" s="83">
        <v>1933</v>
      </c>
      <c r="D119" s="80" t="s">
        <v>2871</v>
      </c>
      <c r="E119" s="93">
        <v>270000</v>
      </c>
      <c r="F119" s="78"/>
      <c r="G119" s="78"/>
      <c r="H119" s="86">
        <f t="shared" si="3"/>
        <v>270000</v>
      </c>
      <c r="I119" s="83"/>
      <c r="J119" s="88"/>
    </row>
    <row r="120" spans="1:10" ht="18.75" customHeight="1">
      <c r="A120" s="83">
        <v>103</v>
      </c>
      <c r="B120" s="729" t="s">
        <v>95</v>
      </c>
      <c r="C120" s="708">
        <v>1918</v>
      </c>
      <c r="D120" s="713" t="s">
        <v>91</v>
      </c>
      <c r="E120" s="710">
        <v>0</v>
      </c>
      <c r="F120" s="707"/>
      <c r="G120" s="707"/>
      <c r="H120" s="706">
        <f t="shared" si="3"/>
        <v>0</v>
      </c>
      <c r="I120" s="83"/>
      <c r="J120" s="88" t="s">
        <v>1117</v>
      </c>
    </row>
    <row r="121" spans="1:10" ht="18.75" customHeight="1">
      <c r="A121" s="83">
        <v>104</v>
      </c>
      <c r="B121" s="85" t="s">
        <v>141</v>
      </c>
      <c r="C121" s="83">
        <v>1934</v>
      </c>
      <c r="D121" s="80" t="s">
        <v>142</v>
      </c>
      <c r="E121" s="93">
        <v>270000</v>
      </c>
      <c r="F121" s="78"/>
      <c r="G121" s="78"/>
      <c r="H121" s="86">
        <f t="shared" si="3"/>
        <v>270000</v>
      </c>
      <c r="I121" s="83"/>
      <c r="J121" s="88"/>
    </row>
    <row r="122" spans="1:10" ht="18.75" customHeight="1">
      <c r="A122" s="83">
        <v>105</v>
      </c>
      <c r="B122" s="75" t="s">
        <v>131</v>
      </c>
      <c r="C122" s="375">
        <v>1932</v>
      </c>
      <c r="D122" s="77" t="s">
        <v>132</v>
      </c>
      <c r="E122" s="93">
        <v>270000</v>
      </c>
      <c r="F122" s="78"/>
      <c r="G122" s="78"/>
      <c r="H122" s="86">
        <f t="shared" si="3"/>
        <v>270000</v>
      </c>
      <c r="I122" s="83"/>
      <c r="J122" s="88"/>
    </row>
    <row r="123" spans="1:10" ht="18.75" customHeight="1">
      <c r="A123" s="83">
        <v>106</v>
      </c>
      <c r="B123" s="130" t="s">
        <v>891</v>
      </c>
      <c r="C123" s="88">
        <v>1935</v>
      </c>
      <c r="D123" s="80" t="s">
        <v>2872</v>
      </c>
      <c r="E123" s="93">
        <v>270000</v>
      </c>
      <c r="F123" s="78"/>
      <c r="G123" s="78"/>
      <c r="H123" s="86">
        <f t="shared" si="3"/>
        <v>270000</v>
      </c>
      <c r="I123" s="83"/>
      <c r="J123" s="88"/>
    </row>
    <row r="124" spans="1:10" ht="18.75" customHeight="1">
      <c r="A124" s="83">
        <v>107</v>
      </c>
      <c r="B124" s="75" t="s">
        <v>1227</v>
      </c>
      <c r="C124" s="375">
        <v>1930</v>
      </c>
      <c r="D124" s="77" t="s">
        <v>2872</v>
      </c>
      <c r="E124" s="93">
        <v>270000</v>
      </c>
      <c r="F124" s="78"/>
      <c r="G124" s="78"/>
      <c r="H124" s="86">
        <f t="shared" si="3"/>
        <v>270000</v>
      </c>
      <c r="I124" s="83"/>
      <c r="J124" s="88"/>
    </row>
    <row r="125" spans="1:10" ht="18.75" customHeight="1">
      <c r="A125" s="83">
        <v>108</v>
      </c>
      <c r="B125" s="75" t="s">
        <v>2837</v>
      </c>
      <c r="C125" s="375">
        <v>1918</v>
      </c>
      <c r="D125" s="77" t="s">
        <v>12</v>
      </c>
      <c r="E125" s="93">
        <v>270000</v>
      </c>
      <c r="F125" s="78"/>
      <c r="G125" s="78"/>
      <c r="H125" s="86">
        <f t="shared" si="3"/>
        <v>270000</v>
      </c>
      <c r="I125" s="83"/>
      <c r="J125" s="88"/>
    </row>
    <row r="126" spans="1:10" ht="18.75" customHeight="1">
      <c r="A126" s="83">
        <v>109</v>
      </c>
      <c r="B126" s="75" t="s">
        <v>128</v>
      </c>
      <c r="C126" s="375">
        <v>1933</v>
      </c>
      <c r="D126" s="77" t="s">
        <v>2877</v>
      </c>
      <c r="E126" s="93">
        <v>270000</v>
      </c>
      <c r="F126" s="78"/>
      <c r="G126" s="78"/>
      <c r="H126" s="86">
        <f t="shared" si="3"/>
        <v>270000</v>
      </c>
      <c r="I126" s="83"/>
      <c r="J126" s="88"/>
    </row>
    <row r="127" spans="1:10" ht="18.75" customHeight="1">
      <c r="A127" s="83">
        <v>110</v>
      </c>
      <c r="B127" s="130" t="s">
        <v>903</v>
      </c>
      <c r="C127" s="88">
        <v>1935</v>
      </c>
      <c r="D127" s="80" t="s">
        <v>12</v>
      </c>
      <c r="E127" s="93">
        <v>270000</v>
      </c>
      <c r="F127" s="78"/>
      <c r="G127" s="78"/>
      <c r="H127" s="86">
        <f t="shared" si="3"/>
        <v>270000</v>
      </c>
      <c r="I127" s="83"/>
      <c r="J127" s="88"/>
    </row>
    <row r="128" spans="1:10" ht="18.75" customHeight="1">
      <c r="A128" s="83">
        <v>111</v>
      </c>
      <c r="B128" s="75" t="s">
        <v>1182</v>
      </c>
      <c r="C128" s="375">
        <v>1936</v>
      </c>
      <c r="D128" s="77" t="s">
        <v>2647</v>
      </c>
      <c r="E128" s="93">
        <v>270000</v>
      </c>
      <c r="F128" s="78"/>
      <c r="G128" s="480"/>
      <c r="H128" s="86">
        <f>E128+G128</f>
        <v>270000</v>
      </c>
      <c r="I128" s="479"/>
      <c r="J128" s="482"/>
    </row>
    <row r="129" spans="1:10" ht="18.75" customHeight="1">
      <c r="A129" s="83">
        <v>112</v>
      </c>
      <c r="B129" s="130" t="s">
        <v>1108</v>
      </c>
      <c r="C129" s="88">
        <v>1936</v>
      </c>
      <c r="D129" s="80" t="s">
        <v>91</v>
      </c>
      <c r="E129" s="93">
        <v>270000</v>
      </c>
      <c r="F129" s="78"/>
      <c r="G129" s="78"/>
      <c r="H129" s="86">
        <f aca="true" t="shared" si="4" ref="H129:H136">SUM(E129:G129)</f>
        <v>270000</v>
      </c>
      <c r="I129" s="479"/>
      <c r="J129" s="471"/>
    </row>
    <row r="130" spans="1:10" ht="18.75" customHeight="1">
      <c r="A130" s="83">
        <v>113</v>
      </c>
      <c r="B130" s="130" t="s">
        <v>1109</v>
      </c>
      <c r="C130" s="88">
        <v>1936</v>
      </c>
      <c r="D130" s="80" t="s">
        <v>142</v>
      </c>
      <c r="E130" s="93">
        <v>270000</v>
      </c>
      <c r="F130" s="78"/>
      <c r="G130" s="78"/>
      <c r="H130" s="86">
        <f t="shared" si="4"/>
        <v>270000</v>
      </c>
      <c r="I130" s="479"/>
      <c r="J130" s="471"/>
    </row>
    <row r="131" spans="1:10" ht="18.75" customHeight="1">
      <c r="A131" s="83">
        <v>114</v>
      </c>
      <c r="B131" s="130" t="s">
        <v>1110</v>
      </c>
      <c r="C131" s="88">
        <v>1936</v>
      </c>
      <c r="D131" s="80" t="s">
        <v>2884</v>
      </c>
      <c r="E131" s="93">
        <v>270000</v>
      </c>
      <c r="F131" s="78"/>
      <c r="G131" s="78"/>
      <c r="H131" s="86">
        <f t="shared" si="4"/>
        <v>270000</v>
      </c>
      <c r="I131" s="479"/>
      <c r="J131" s="471"/>
    </row>
    <row r="132" spans="1:10" ht="18.75" customHeight="1">
      <c r="A132" s="83">
        <v>115</v>
      </c>
      <c r="B132" s="130" t="s">
        <v>1609</v>
      </c>
      <c r="C132" s="88">
        <v>1936</v>
      </c>
      <c r="D132" s="80" t="s">
        <v>1608</v>
      </c>
      <c r="E132" s="93">
        <v>270000</v>
      </c>
      <c r="F132" s="428"/>
      <c r="G132" s="428"/>
      <c r="H132" s="86">
        <f t="shared" si="4"/>
        <v>270000</v>
      </c>
      <c r="I132" s="479"/>
      <c r="J132" s="483"/>
    </row>
    <row r="133" spans="1:10" ht="18.75" customHeight="1">
      <c r="A133" s="83">
        <v>116</v>
      </c>
      <c r="B133" s="130" t="s">
        <v>1610</v>
      </c>
      <c r="C133" s="88">
        <v>1936</v>
      </c>
      <c r="D133" s="80" t="s">
        <v>1611</v>
      </c>
      <c r="E133" s="93">
        <v>270000</v>
      </c>
      <c r="F133" s="428"/>
      <c r="G133" s="428"/>
      <c r="H133" s="86">
        <f t="shared" si="4"/>
        <v>270000</v>
      </c>
      <c r="I133" s="479"/>
      <c r="J133" s="483"/>
    </row>
    <row r="134" spans="1:10" ht="18.75" customHeight="1">
      <c r="A134" s="83">
        <v>117</v>
      </c>
      <c r="B134" s="130" t="s">
        <v>1892</v>
      </c>
      <c r="C134" s="88">
        <v>1936</v>
      </c>
      <c r="D134" s="80" t="s">
        <v>215</v>
      </c>
      <c r="E134" s="93">
        <v>270000</v>
      </c>
      <c r="F134" s="428"/>
      <c r="G134" s="469"/>
      <c r="H134" s="86">
        <f>E134+G134</f>
        <v>270000</v>
      </c>
      <c r="I134" s="479"/>
      <c r="J134" s="483"/>
    </row>
    <row r="135" spans="1:10" ht="18.75" customHeight="1">
      <c r="A135" s="83">
        <v>118</v>
      </c>
      <c r="B135" s="130" t="s">
        <v>1612</v>
      </c>
      <c r="C135" s="88">
        <v>1936</v>
      </c>
      <c r="D135" s="80" t="s">
        <v>1608</v>
      </c>
      <c r="E135" s="93">
        <v>270000</v>
      </c>
      <c r="F135" s="428"/>
      <c r="G135" s="428"/>
      <c r="H135" s="86">
        <f t="shared" si="4"/>
        <v>270000</v>
      </c>
      <c r="I135" s="479"/>
      <c r="J135" s="483"/>
    </row>
    <row r="136" spans="1:10" ht="18.75" customHeight="1">
      <c r="A136" s="83">
        <v>119</v>
      </c>
      <c r="B136" s="130" t="s">
        <v>302</v>
      </c>
      <c r="C136" s="88">
        <v>1936</v>
      </c>
      <c r="D136" s="80" t="s">
        <v>2633</v>
      </c>
      <c r="E136" s="93">
        <v>270000</v>
      </c>
      <c r="F136" s="428"/>
      <c r="G136" s="78"/>
      <c r="H136" s="86">
        <f t="shared" si="4"/>
        <v>270000</v>
      </c>
      <c r="I136" s="479"/>
      <c r="J136" s="483"/>
    </row>
    <row r="137" spans="1:10" ht="18.75" customHeight="1">
      <c r="A137" s="83">
        <v>120</v>
      </c>
      <c r="B137" s="130" t="s">
        <v>1182</v>
      </c>
      <c r="C137" s="88">
        <v>1937</v>
      </c>
      <c r="D137" s="80" t="s">
        <v>2454</v>
      </c>
      <c r="E137" s="93">
        <v>270000</v>
      </c>
      <c r="F137" s="428"/>
      <c r="G137" s="78"/>
      <c r="H137" s="86">
        <f>G136+E136</f>
        <v>270000</v>
      </c>
      <c r="I137" s="479"/>
      <c r="J137" s="483"/>
    </row>
    <row r="138" spans="1:10" ht="18.75" customHeight="1">
      <c r="A138" s="83">
        <v>121</v>
      </c>
      <c r="B138" s="130" t="s">
        <v>78</v>
      </c>
      <c r="C138" s="88">
        <v>1937</v>
      </c>
      <c r="D138" s="77" t="s">
        <v>2884</v>
      </c>
      <c r="E138" s="93">
        <v>270000</v>
      </c>
      <c r="F138" s="428"/>
      <c r="G138" s="78"/>
      <c r="H138" s="86">
        <f>G137+E137</f>
        <v>270000</v>
      </c>
      <c r="I138" s="479"/>
      <c r="J138" s="483"/>
    </row>
    <row r="139" spans="1:10" ht="18.75" customHeight="1">
      <c r="A139" s="83">
        <v>122</v>
      </c>
      <c r="B139" s="130" t="s">
        <v>77</v>
      </c>
      <c r="C139" s="88">
        <v>1937</v>
      </c>
      <c r="D139" s="80" t="s">
        <v>2633</v>
      </c>
      <c r="E139" s="93">
        <v>270000</v>
      </c>
      <c r="F139" s="428"/>
      <c r="G139" s="78"/>
      <c r="H139" s="86">
        <f>G139+E139</f>
        <v>270000</v>
      </c>
      <c r="I139" s="479"/>
      <c r="J139" s="483"/>
    </row>
    <row r="140" spans="1:10" ht="18.75" customHeight="1">
      <c r="A140" s="83">
        <v>123</v>
      </c>
      <c r="B140" s="130" t="s">
        <v>2348</v>
      </c>
      <c r="C140" s="88">
        <v>1937</v>
      </c>
      <c r="D140" s="80" t="s">
        <v>12</v>
      </c>
      <c r="E140" s="93">
        <v>270000</v>
      </c>
      <c r="F140" s="428"/>
      <c r="G140" s="78"/>
      <c r="H140" s="86">
        <f>G140+E140</f>
        <v>270000</v>
      </c>
      <c r="I140" s="479"/>
      <c r="J140" s="483"/>
    </row>
    <row r="141" spans="1:10" ht="18.75" customHeight="1">
      <c r="A141" s="83">
        <v>124</v>
      </c>
      <c r="B141" s="130" t="s">
        <v>2349</v>
      </c>
      <c r="C141" s="88">
        <v>1937</v>
      </c>
      <c r="D141" s="80" t="s">
        <v>2873</v>
      </c>
      <c r="E141" s="93">
        <v>270000</v>
      </c>
      <c r="F141" s="428"/>
      <c r="G141" s="78"/>
      <c r="H141" s="86">
        <f>G141+E137</f>
        <v>270000</v>
      </c>
      <c r="I141" s="479"/>
      <c r="J141" s="483"/>
    </row>
    <row r="142" spans="1:10" ht="18.75" customHeight="1">
      <c r="A142" s="83">
        <v>125</v>
      </c>
      <c r="B142" s="130" t="s">
        <v>1075</v>
      </c>
      <c r="C142" s="88">
        <v>1937</v>
      </c>
      <c r="D142" s="80" t="s">
        <v>1320</v>
      </c>
      <c r="E142" s="93">
        <v>270000</v>
      </c>
      <c r="F142" s="428"/>
      <c r="G142" s="78"/>
      <c r="H142" s="86">
        <f aca="true" t="shared" si="5" ref="H142:H156">G142+E142</f>
        <v>270000</v>
      </c>
      <c r="I142" s="479"/>
      <c r="J142" s="483"/>
    </row>
    <row r="143" spans="1:10" ht="18.75" customHeight="1">
      <c r="A143" s="83">
        <v>126</v>
      </c>
      <c r="B143" s="130" t="s">
        <v>1319</v>
      </c>
      <c r="C143" s="88">
        <v>1937</v>
      </c>
      <c r="D143" s="80" t="s">
        <v>2637</v>
      </c>
      <c r="E143" s="93">
        <v>270000</v>
      </c>
      <c r="F143" s="428"/>
      <c r="G143" s="78"/>
      <c r="H143" s="86">
        <f t="shared" si="5"/>
        <v>270000</v>
      </c>
      <c r="I143" s="479"/>
      <c r="J143" s="483"/>
    </row>
    <row r="144" spans="1:10" ht="18.75" customHeight="1">
      <c r="A144" s="83">
        <v>127</v>
      </c>
      <c r="B144" s="130" t="s">
        <v>1246</v>
      </c>
      <c r="C144" s="88">
        <v>1937</v>
      </c>
      <c r="D144" s="77" t="s">
        <v>2875</v>
      </c>
      <c r="E144" s="93">
        <v>270000</v>
      </c>
      <c r="F144" s="428"/>
      <c r="G144" s="86"/>
      <c r="H144" s="86">
        <f t="shared" si="5"/>
        <v>270000</v>
      </c>
      <c r="I144" s="479"/>
      <c r="J144" s="483"/>
    </row>
    <row r="145" spans="1:10" ht="18.75" customHeight="1">
      <c r="A145" s="83">
        <v>128</v>
      </c>
      <c r="B145" s="130" t="s">
        <v>1183</v>
      </c>
      <c r="C145" s="88">
        <v>1937</v>
      </c>
      <c r="D145" s="80" t="s">
        <v>215</v>
      </c>
      <c r="E145" s="93">
        <v>270000</v>
      </c>
      <c r="F145" s="428"/>
      <c r="G145" s="78"/>
      <c r="H145" s="86">
        <f t="shared" si="5"/>
        <v>270000</v>
      </c>
      <c r="I145" s="479"/>
      <c r="J145" s="483" t="s">
        <v>1101</v>
      </c>
    </row>
    <row r="146" spans="1:10" ht="18.75" customHeight="1">
      <c r="A146" s="83">
        <v>129</v>
      </c>
      <c r="B146" s="130" t="s">
        <v>1524</v>
      </c>
      <c r="C146" s="88">
        <v>1937</v>
      </c>
      <c r="D146" s="80" t="s">
        <v>676</v>
      </c>
      <c r="E146" s="93">
        <v>270000</v>
      </c>
      <c r="F146" s="428"/>
      <c r="G146" s="78"/>
      <c r="H146" s="86">
        <f t="shared" si="5"/>
        <v>270000</v>
      </c>
      <c r="I146" s="479"/>
      <c r="J146" s="483"/>
    </row>
    <row r="147" spans="1:10" ht="18.75" customHeight="1">
      <c r="A147" s="83">
        <v>130</v>
      </c>
      <c r="B147" s="130" t="s">
        <v>2266</v>
      </c>
      <c r="C147" s="88">
        <v>1937</v>
      </c>
      <c r="D147" s="80" t="s">
        <v>2637</v>
      </c>
      <c r="E147" s="93">
        <v>270000</v>
      </c>
      <c r="F147" s="428"/>
      <c r="G147" s="78"/>
      <c r="H147" s="86">
        <f t="shared" si="5"/>
        <v>270000</v>
      </c>
      <c r="I147" s="479"/>
      <c r="J147" s="483"/>
    </row>
    <row r="148" spans="1:10" ht="18.75" customHeight="1">
      <c r="A148" s="83">
        <v>131</v>
      </c>
      <c r="B148" s="130" t="s">
        <v>2267</v>
      </c>
      <c r="C148" s="88">
        <v>1937</v>
      </c>
      <c r="D148" s="80" t="s">
        <v>2637</v>
      </c>
      <c r="E148" s="93">
        <v>270000</v>
      </c>
      <c r="F148" s="428"/>
      <c r="G148" s="78"/>
      <c r="H148" s="86">
        <f aca="true" t="shared" si="6" ref="H148:H153">G148+E148</f>
        <v>270000</v>
      </c>
      <c r="I148" s="479"/>
      <c r="J148" s="483"/>
    </row>
    <row r="149" spans="1:10" ht="18.75" customHeight="1">
      <c r="A149" s="83">
        <v>132</v>
      </c>
      <c r="B149" s="130" t="s">
        <v>2268</v>
      </c>
      <c r="C149" s="88">
        <v>1937</v>
      </c>
      <c r="D149" s="77" t="s">
        <v>2875</v>
      </c>
      <c r="E149" s="93">
        <v>270000</v>
      </c>
      <c r="F149" s="428" t="s">
        <v>1101</v>
      </c>
      <c r="G149" s="78"/>
      <c r="H149" s="86">
        <f t="shared" si="6"/>
        <v>270000</v>
      </c>
      <c r="I149" s="479"/>
      <c r="J149" s="483"/>
    </row>
    <row r="150" spans="1:10" ht="18.75" customHeight="1">
      <c r="A150" s="83">
        <v>133</v>
      </c>
      <c r="B150" s="130" t="s">
        <v>2421</v>
      </c>
      <c r="C150" s="88">
        <v>1937</v>
      </c>
      <c r="D150" s="80" t="s">
        <v>2269</v>
      </c>
      <c r="E150" s="93">
        <v>270000</v>
      </c>
      <c r="F150" s="428"/>
      <c r="G150" s="78"/>
      <c r="H150" s="86">
        <f t="shared" si="6"/>
        <v>270000</v>
      </c>
      <c r="I150" s="479"/>
      <c r="J150" s="483"/>
    </row>
    <row r="151" spans="1:10" ht="18.75" customHeight="1">
      <c r="A151" s="83">
        <v>134</v>
      </c>
      <c r="B151" s="130" t="s">
        <v>358</v>
      </c>
      <c r="C151" s="88">
        <v>1937</v>
      </c>
      <c r="D151" s="80" t="s">
        <v>2637</v>
      </c>
      <c r="E151" s="93">
        <v>270000</v>
      </c>
      <c r="F151" s="428"/>
      <c r="G151" s="469"/>
      <c r="H151" s="86">
        <f t="shared" si="6"/>
        <v>270000</v>
      </c>
      <c r="I151" s="479"/>
      <c r="J151" s="483"/>
    </row>
    <row r="152" spans="1:10" ht="18.75" customHeight="1">
      <c r="A152" s="83">
        <v>135</v>
      </c>
      <c r="B152" s="130" t="s">
        <v>9</v>
      </c>
      <c r="C152" s="88">
        <v>1937</v>
      </c>
      <c r="D152" s="80" t="s">
        <v>2633</v>
      </c>
      <c r="E152" s="93">
        <v>270000</v>
      </c>
      <c r="F152" s="428" t="s">
        <v>1101</v>
      </c>
      <c r="G152" s="469"/>
      <c r="H152" s="86">
        <f t="shared" si="6"/>
        <v>270000</v>
      </c>
      <c r="I152" s="479"/>
      <c r="J152" s="483"/>
    </row>
    <row r="153" spans="1:10" ht="18.75" customHeight="1">
      <c r="A153" s="83">
        <v>136</v>
      </c>
      <c r="B153" s="130" t="s">
        <v>361</v>
      </c>
      <c r="C153" s="88">
        <v>1937</v>
      </c>
      <c r="D153" s="80" t="s">
        <v>2311</v>
      </c>
      <c r="E153" s="93">
        <v>270000</v>
      </c>
      <c r="F153" s="428"/>
      <c r="G153" s="469"/>
      <c r="H153" s="86">
        <f t="shared" si="6"/>
        <v>270000</v>
      </c>
      <c r="I153" s="479"/>
      <c r="J153" s="483"/>
    </row>
    <row r="154" spans="1:10" ht="18.75" customHeight="1">
      <c r="A154" s="704">
        <v>137</v>
      </c>
      <c r="B154" s="696" t="s">
        <v>1779</v>
      </c>
      <c r="C154" s="695">
        <v>1937</v>
      </c>
      <c r="D154" s="705" t="s">
        <v>2633</v>
      </c>
      <c r="E154" s="710">
        <v>270000</v>
      </c>
      <c r="F154" s="711">
        <v>1</v>
      </c>
      <c r="G154" s="732">
        <v>270000</v>
      </c>
      <c r="H154" s="706">
        <f t="shared" si="5"/>
        <v>540000</v>
      </c>
      <c r="I154" s="712"/>
      <c r="J154" s="483"/>
    </row>
    <row r="155" spans="1:10" ht="18.75" customHeight="1">
      <c r="A155" s="704">
        <v>138</v>
      </c>
      <c r="B155" s="696" t="s">
        <v>1782</v>
      </c>
      <c r="C155" s="695">
        <v>1937</v>
      </c>
      <c r="D155" s="705" t="s">
        <v>2633</v>
      </c>
      <c r="E155" s="710">
        <v>270000</v>
      </c>
      <c r="F155" s="711">
        <v>3</v>
      </c>
      <c r="G155" s="732">
        <v>810000</v>
      </c>
      <c r="H155" s="706">
        <f t="shared" si="5"/>
        <v>1080000</v>
      </c>
      <c r="I155" s="712"/>
      <c r="J155" s="483"/>
    </row>
    <row r="156" spans="1:10" ht="18.75" customHeight="1">
      <c r="A156" s="704">
        <v>139</v>
      </c>
      <c r="B156" s="696" t="s">
        <v>1780</v>
      </c>
      <c r="C156" s="695">
        <v>1937</v>
      </c>
      <c r="D156" s="705" t="s">
        <v>1781</v>
      </c>
      <c r="E156" s="710">
        <v>270000</v>
      </c>
      <c r="F156" s="711">
        <v>1</v>
      </c>
      <c r="G156" s="732">
        <v>270000</v>
      </c>
      <c r="H156" s="706">
        <f t="shared" si="5"/>
        <v>540000</v>
      </c>
      <c r="I156" s="712"/>
      <c r="J156" s="483"/>
    </row>
    <row r="157" spans="1:10" ht="18.75" customHeight="1">
      <c r="A157" s="83" t="s">
        <v>1093</v>
      </c>
      <c r="B157" s="130"/>
      <c r="C157" s="88"/>
      <c r="D157" s="80"/>
      <c r="E157" s="484">
        <f>SUM(E18:E156)</f>
        <v>37260000</v>
      </c>
      <c r="F157" s="428"/>
      <c r="G157" s="487">
        <f>SUM(G147:G156)</f>
        <v>1350000</v>
      </c>
      <c r="H157" s="81">
        <f>E157+G157</f>
        <v>38610000</v>
      </c>
      <c r="I157" s="479"/>
      <c r="J157" s="465"/>
    </row>
    <row r="158" spans="1:10" ht="18.75" customHeight="1">
      <c r="A158" s="1714" t="s">
        <v>155</v>
      </c>
      <c r="B158" s="1715"/>
      <c r="C158" s="1715"/>
      <c r="D158" s="1715"/>
      <c r="E158" s="1715"/>
      <c r="F158" s="1715"/>
      <c r="G158" s="1715"/>
      <c r="H158" s="1715"/>
      <c r="I158" s="1715"/>
      <c r="J158" s="1716"/>
    </row>
    <row r="159" spans="1:10" ht="18.75" customHeight="1">
      <c r="A159" s="83">
        <v>1</v>
      </c>
      <c r="B159" s="85" t="s">
        <v>2051</v>
      </c>
      <c r="C159" s="83">
        <v>1969</v>
      </c>
      <c r="D159" s="80" t="s">
        <v>2884</v>
      </c>
      <c r="E159" s="485">
        <v>405000</v>
      </c>
      <c r="F159" s="78"/>
      <c r="G159" s="469"/>
      <c r="H159" s="485">
        <v>405000</v>
      </c>
      <c r="I159" s="83"/>
      <c r="J159" s="88"/>
    </row>
    <row r="160" spans="1:10" ht="18.75" customHeight="1">
      <c r="A160" s="1487" t="s">
        <v>1093</v>
      </c>
      <c r="B160" s="1487"/>
      <c r="C160" s="1487"/>
      <c r="D160" s="1487"/>
      <c r="E160" s="486">
        <v>405000</v>
      </c>
      <c r="F160" s="82"/>
      <c r="G160" s="487"/>
      <c r="H160" s="486">
        <v>405000</v>
      </c>
      <c r="I160" s="79"/>
      <c r="J160" s="88"/>
    </row>
    <row r="161" spans="1:10" ht="18.75" customHeight="1">
      <c r="A161" s="1714" t="s">
        <v>156</v>
      </c>
      <c r="B161" s="1715"/>
      <c r="C161" s="1715"/>
      <c r="D161" s="1715"/>
      <c r="E161" s="1715"/>
      <c r="F161" s="1715"/>
      <c r="G161" s="1715"/>
      <c r="H161" s="1715"/>
      <c r="I161" s="1715"/>
      <c r="J161" s="1716"/>
    </row>
    <row r="162" spans="1:10" ht="18.75" customHeight="1">
      <c r="A162" s="83">
        <v>1</v>
      </c>
      <c r="B162" s="75" t="s">
        <v>1281</v>
      </c>
      <c r="C162" s="375">
        <v>1973</v>
      </c>
      <c r="D162" s="77" t="s">
        <v>132</v>
      </c>
      <c r="E162" s="86">
        <v>270000</v>
      </c>
      <c r="F162" s="78"/>
      <c r="G162" s="78"/>
      <c r="H162" s="86">
        <f>E162+G162</f>
        <v>270000</v>
      </c>
      <c r="I162" s="83"/>
      <c r="J162" s="88"/>
    </row>
    <row r="163" spans="1:10" ht="18.75" customHeight="1">
      <c r="A163" s="83">
        <v>2</v>
      </c>
      <c r="B163" s="75" t="s">
        <v>105</v>
      </c>
      <c r="C163" s="375">
        <v>1972</v>
      </c>
      <c r="D163" s="77" t="s">
        <v>2455</v>
      </c>
      <c r="E163" s="86">
        <v>270000</v>
      </c>
      <c r="F163" s="78"/>
      <c r="G163" s="78"/>
      <c r="H163" s="86">
        <f>SUM(E163:G163)</f>
        <v>270000</v>
      </c>
      <c r="I163" s="83"/>
      <c r="J163" s="88"/>
    </row>
    <row r="164" spans="1:10" ht="18.75" customHeight="1">
      <c r="A164" s="83">
        <v>3</v>
      </c>
      <c r="B164" s="75" t="s">
        <v>2457</v>
      </c>
      <c r="C164" s="375">
        <v>1997</v>
      </c>
      <c r="D164" s="77" t="s">
        <v>2456</v>
      </c>
      <c r="E164" s="86">
        <v>270000</v>
      </c>
      <c r="F164" s="78"/>
      <c r="G164" s="78"/>
      <c r="H164" s="86">
        <f>SUM(E164:G164)</f>
        <v>270000</v>
      </c>
      <c r="I164" s="83"/>
      <c r="J164" s="88"/>
    </row>
    <row r="165" spans="1:10" ht="18.75" customHeight="1">
      <c r="A165" s="83">
        <v>4</v>
      </c>
      <c r="B165" s="75" t="s">
        <v>2458</v>
      </c>
      <c r="C165" s="375">
        <v>1965</v>
      </c>
      <c r="D165" s="77" t="s">
        <v>2456</v>
      </c>
      <c r="E165" s="86">
        <v>270000</v>
      </c>
      <c r="F165" s="78"/>
      <c r="G165" s="78"/>
      <c r="H165" s="86">
        <f>SUM(E165:G165)</f>
        <v>270000</v>
      </c>
      <c r="I165" s="83"/>
      <c r="J165" s="88"/>
    </row>
    <row r="166" spans="1:10" ht="18.75" customHeight="1">
      <c r="A166" s="83">
        <v>5</v>
      </c>
      <c r="B166" s="75" t="s">
        <v>2459</v>
      </c>
      <c r="C166" s="375">
        <v>1978</v>
      </c>
      <c r="D166" s="77" t="s">
        <v>2456</v>
      </c>
      <c r="E166" s="86">
        <v>270000</v>
      </c>
      <c r="F166" s="78"/>
      <c r="G166" s="78"/>
      <c r="H166" s="86">
        <f>SUM(E166:G166)</f>
        <v>270000</v>
      </c>
      <c r="I166" s="83"/>
      <c r="J166" s="88"/>
    </row>
    <row r="167" spans="1:10" ht="18.75" customHeight="1">
      <c r="A167" s="83">
        <v>6</v>
      </c>
      <c r="B167" s="75" t="s">
        <v>2460</v>
      </c>
      <c r="C167" s="375">
        <v>1965</v>
      </c>
      <c r="D167" s="77" t="s">
        <v>2461</v>
      </c>
      <c r="E167" s="86">
        <v>270000</v>
      </c>
      <c r="F167" s="78"/>
      <c r="G167" s="78"/>
      <c r="H167" s="86">
        <f>SUM(E167:G167)</f>
        <v>270000</v>
      </c>
      <c r="I167" s="83"/>
      <c r="J167" s="88"/>
    </row>
    <row r="168" spans="1:10" ht="18.75" customHeight="1">
      <c r="A168" s="1717" t="s">
        <v>1093</v>
      </c>
      <c r="B168" s="1717"/>
      <c r="C168" s="1717"/>
      <c r="D168" s="1717"/>
      <c r="E168" s="81">
        <f>SUM(E162:E167)</f>
        <v>1620000</v>
      </c>
      <c r="F168" s="82"/>
      <c r="G168" s="82"/>
      <c r="H168" s="81">
        <f>SUM(H162:H167)</f>
        <v>1620000</v>
      </c>
      <c r="I168" s="83"/>
      <c r="J168" s="88"/>
    </row>
    <row r="169" spans="1:10" ht="18.75" customHeight="1">
      <c r="A169" s="1711" t="s">
        <v>158</v>
      </c>
      <c r="B169" s="1712"/>
      <c r="C169" s="1712"/>
      <c r="D169" s="1712"/>
      <c r="E169" s="1712"/>
      <c r="F169" s="1712"/>
      <c r="G169" s="1712"/>
      <c r="H169" s="1712"/>
      <c r="I169" s="1712"/>
      <c r="J169" s="1713"/>
    </row>
    <row r="170" spans="1:10" ht="18.75" customHeight="1">
      <c r="A170" s="805">
        <v>1</v>
      </c>
      <c r="B170" s="488" t="s">
        <v>2346</v>
      </c>
      <c r="C170" s="488">
        <v>1983</v>
      </c>
      <c r="D170" s="488" t="s">
        <v>2347</v>
      </c>
      <c r="E170" s="86">
        <v>540000</v>
      </c>
      <c r="F170" s="488"/>
      <c r="G170" s="489"/>
      <c r="H170" s="489">
        <f>G170+E170</f>
        <v>540000</v>
      </c>
      <c r="I170" s="488"/>
      <c r="J170" s="490"/>
    </row>
    <row r="171" spans="1:10" ht="18.75" customHeight="1">
      <c r="A171" s="1487" t="s">
        <v>1092</v>
      </c>
      <c r="B171" s="1487"/>
      <c r="C171" s="1487"/>
      <c r="D171" s="1487"/>
      <c r="E171" s="81">
        <f>SUM(E170:E170)</f>
        <v>540000</v>
      </c>
      <c r="F171" s="82"/>
      <c r="G171" s="82"/>
      <c r="H171" s="81">
        <f>SUM(H170:H170)</f>
        <v>540000</v>
      </c>
      <c r="I171" s="83"/>
      <c r="J171" s="88"/>
    </row>
    <row r="172" spans="1:10" ht="18.75" customHeight="1">
      <c r="A172" s="1714" t="s">
        <v>1076</v>
      </c>
      <c r="B172" s="1715"/>
      <c r="C172" s="1715"/>
      <c r="D172" s="1715"/>
      <c r="E172" s="1715"/>
      <c r="F172" s="1715"/>
      <c r="G172" s="1715"/>
      <c r="H172" s="1715"/>
      <c r="I172" s="1715"/>
      <c r="J172" s="1716"/>
    </row>
    <row r="173" spans="1:10" ht="18.75" customHeight="1">
      <c r="A173" s="83">
        <v>1</v>
      </c>
      <c r="B173" s="75" t="s">
        <v>217</v>
      </c>
      <c r="C173" s="375">
        <v>1963</v>
      </c>
      <c r="D173" s="77" t="s">
        <v>2884</v>
      </c>
      <c r="E173" s="86">
        <v>405000</v>
      </c>
      <c r="F173" s="78"/>
      <c r="G173" s="78"/>
      <c r="H173" s="93">
        <v>405000</v>
      </c>
      <c r="I173" s="83"/>
      <c r="J173" s="83"/>
    </row>
    <row r="174" spans="1:10" ht="18.75" customHeight="1">
      <c r="A174" s="83">
        <v>2</v>
      </c>
      <c r="B174" s="75" t="s">
        <v>242</v>
      </c>
      <c r="C174" s="375">
        <v>1963</v>
      </c>
      <c r="D174" s="77" t="s">
        <v>2884</v>
      </c>
      <c r="E174" s="86">
        <v>405000</v>
      </c>
      <c r="F174" s="78"/>
      <c r="G174" s="78"/>
      <c r="H174" s="93">
        <v>405000</v>
      </c>
      <c r="I174" s="83"/>
      <c r="J174" s="83"/>
    </row>
    <row r="175" spans="1:10" ht="18.75" customHeight="1">
      <c r="A175" s="83">
        <v>3</v>
      </c>
      <c r="B175" s="75" t="s">
        <v>244</v>
      </c>
      <c r="C175" s="375">
        <v>1964</v>
      </c>
      <c r="D175" s="77" t="s">
        <v>2884</v>
      </c>
      <c r="E175" s="86">
        <v>405000</v>
      </c>
      <c r="F175" s="78"/>
      <c r="G175" s="78"/>
      <c r="H175" s="93">
        <v>405000</v>
      </c>
      <c r="I175" s="83"/>
      <c r="J175" s="83"/>
    </row>
    <row r="176" spans="1:10" ht="18.75" customHeight="1">
      <c r="A176" s="83">
        <v>4</v>
      </c>
      <c r="B176" s="75" t="s">
        <v>894</v>
      </c>
      <c r="C176" s="375">
        <v>1966</v>
      </c>
      <c r="D176" s="77" t="s">
        <v>2884</v>
      </c>
      <c r="E176" s="86">
        <v>405000</v>
      </c>
      <c r="F176" s="78"/>
      <c r="G176" s="78"/>
      <c r="H176" s="93">
        <v>405000</v>
      </c>
      <c r="I176" s="83"/>
      <c r="J176" s="83"/>
    </row>
    <row r="177" spans="1:10" ht="18.75" customHeight="1">
      <c r="A177" s="83">
        <v>5</v>
      </c>
      <c r="B177" s="75" t="s">
        <v>2623</v>
      </c>
      <c r="C177" s="375">
        <v>1970</v>
      </c>
      <c r="D177" s="77" t="s">
        <v>2871</v>
      </c>
      <c r="E177" s="86">
        <v>405000</v>
      </c>
      <c r="F177" s="78"/>
      <c r="G177" s="78"/>
      <c r="H177" s="93">
        <v>405000</v>
      </c>
      <c r="I177" s="83"/>
      <c r="J177" s="83"/>
    </row>
    <row r="178" spans="1:10" ht="18.75" customHeight="1">
      <c r="A178" s="83">
        <v>6</v>
      </c>
      <c r="B178" s="75" t="s">
        <v>1007</v>
      </c>
      <c r="C178" s="375">
        <v>1982</v>
      </c>
      <c r="D178" s="77" t="s">
        <v>2871</v>
      </c>
      <c r="E178" s="86">
        <v>405000</v>
      </c>
      <c r="F178" s="78"/>
      <c r="G178" s="78"/>
      <c r="H178" s="93">
        <v>405000</v>
      </c>
      <c r="I178" s="83"/>
      <c r="J178" s="83"/>
    </row>
    <row r="179" spans="1:10" ht="18.75" customHeight="1">
      <c r="A179" s="83">
        <v>7</v>
      </c>
      <c r="B179" s="75" t="s">
        <v>218</v>
      </c>
      <c r="C179" s="375">
        <v>1958</v>
      </c>
      <c r="D179" s="77" t="s">
        <v>91</v>
      </c>
      <c r="E179" s="86">
        <v>405000</v>
      </c>
      <c r="F179" s="78"/>
      <c r="G179" s="78"/>
      <c r="H179" s="93">
        <v>405000</v>
      </c>
      <c r="I179" s="83"/>
      <c r="J179" s="83"/>
    </row>
    <row r="180" spans="1:10" ht="18.75" customHeight="1">
      <c r="A180" s="83">
        <v>8</v>
      </c>
      <c r="B180" s="75" t="s">
        <v>229</v>
      </c>
      <c r="C180" s="375">
        <v>1991</v>
      </c>
      <c r="D180" s="77" t="s">
        <v>91</v>
      </c>
      <c r="E180" s="86">
        <v>405000</v>
      </c>
      <c r="F180" s="78"/>
      <c r="G180" s="78"/>
      <c r="H180" s="93">
        <v>405000</v>
      </c>
      <c r="I180" s="83"/>
      <c r="J180" s="83"/>
    </row>
    <row r="181" spans="1:10" ht="18.75" customHeight="1">
      <c r="A181" s="83">
        <v>9</v>
      </c>
      <c r="B181" s="75" t="s">
        <v>896</v>
      </c>
      <c r="C181" s="375">
        <v>1959</v>
      </c>
      <c r="D181" s="77" t="s">
        <v>91</v>
      </c>
      <c r="E181" s="86">
        <v>405000</v>
      </c>
      <c r="F181" s="78"/>
      <c r="G181" s="78"/>
      <c r="H181" s="93">
        <v>405000</v>
      </c>
      <c r="I181" s="83"/>
      <c r="J181" s="83"/>
    </row>
    <row r="182" spans="1:10" ht="18.75" customHeight="1">
      <c r="A182" s="83">
        <v>10</v>
      </c>
      <c r="B182" s="75" t="s">
        <v>2612</v>
      </c>
      <c r="C182" s="375">
        <v>1960</v>
      </c>
      <c r="D182" s="77" t="s">
        <v>91</v>
      </c>
      <c r="E182" s="86">
        <v>405000</v>
      </c>
      <c r="F182" s="78"/>
      <c r="G182" s="78"/>
      <c r="H182" s="93">
        <v>405000</v>
      </c>
      <c r="I182" s="83"/>
      <c r="J182" s="83"/>
    </row>
    <row r="183" spans="1:10" ht="18.75" customHeight="1">
      <c r="A183" s="83">
        <v>11</v>
      </c>
      <c r="B183" s="75" t="s">
        <v>223</v>
      </c>
      <c r="C183" s="375">
        <v>1972</v>
      </c>
      <c r="D183" s="77" t="s">
        <v>12</v>
      </c>
      <c r="E183" s="86">
        <v>405000</v>
      </c>
      <c r="F183" s="78"/>
      <c r="G183" s="78"/>
      <c r="H183" s="93">
        <v>405000</v>
      </c>
      <c r="I183" s="83"/>
      <c r="J183" s="83"/>
    </row>
    <row r="184" spans="1:10" ht="18.75" customHeight="1">
      <c r="A184" s="83">
        <v>12</v>
      </c>
      <c r="B184" s="75" t="s">
        <v>243</v>
      </c>
      <c r="C184" s="375">
        <v>1988</v>
      </c>
      <c r="D184" s="77" t="s">
        <v>12</v>
      </c>
      <c r="E184" s="86">
        <v>405000</v>
      </c>
      <c r="F184" s="78"/>
      <c r="G184" s="78"/>
      <c r="H184" s="93">
        <v>405000</v>
      </c>
      <c r="I184" s="83"/>
      <c r="J184" s="83"/>
    </row>
    <row r="185" spans="1:10" ht="18.75" customHeight="1">
      <c r="A185" s="83">
        <v>13</v>
      </c>
      <c r="B185" s="75" t="s">
        <v>1186</v>
      </c>
      <c r="C185" s="375">
        <v>1968</v>
      </c>
      <c r="D185" s="77" t="s">
        <v>12</v>
      </c>
      <c r="E185" s="86">
        <v>405000</v>
      </c>
      <c r="F185" s="78"/>
      <c r="G185" s="78"/>
      <c r="H185" s="93">
        <v>405000</v>
      </c>
      <c r="I185" s="83"/>
      <c r="J185" s="83"/>
    </row>
    <row r="186" spans="1:10" ht="18.75" customHeight="1">
      <c r="A186" s="83">
        <v>14</v>
      </c>
      <c r="B186" s="75" t="s">
        <v>1906</v>
      </c>
      <c r="C186" s="375">
        <v>1966</v>
      </c>
      <c r="D186" s="77" t="s">
        <v>2877</v>
      </c>
      <c r="E186" s="86">
        <v>405000</v>
      </c>
      <c r="F186" s="78"/>
      <c r="G186" s="78"/>
      <c r="H186" s="93">
        <v>405000</v>
      </c>
      <c r="I186" s="83"/>
      <c r="J186" s="83"/>
    </row>
    <row r="187" spans="1:10" ht="18.75" customHeight="1">
      <c r="A187" s="83">
        <v>15</v>
      </c>
      <c r="B187" s="75" t="s">
        <v>895</v>
      </c>
      <c r="C187" s="375">
        <v>1964</v>
      </c>
      <c r="D187" s="77" t="s">
        <v>2877</v>
      </c>
      <c r="E187" s="86">
        <v>405000</v>
      </c>
      <c r="F187" s="78"/>
      <c r="G187" s="78"/>
      <c r="H187" s="93">
        <v>405000</v>
      </c>
      <c r="I187" s="83"/>
      <c r="J187" s="83"/>
    </row>
    <row r="188" spans="1:10" ht="18.75" customHeight="1">
      <c r="A188" s="83">
        <v>16</v>
      </c>
      <c r="B188" s="75" t="s">
        <v>904</v>
      </c>
      <c r="C188" s="375">
        <v>1962</v>
      </c>
      <c r="D188" s="77" t="s">
        <v>2877</v>
      </c>
      <c r="E188" s="86">
        <v>405000</v>
      </c>
      <c r="F188" s="78"/>
      <c r="G188" s="78"/>
      <c r="H188" s="93">
        <v>405000</v>
      </c>
      <c r="I188" s="83"/>
      <c r="J188" s="83"/>
    </row>
    <row r="189" spans="1:10" ht="18.75" customHeight="1">
      <c r="A189" s="83">
        <v>17</v>
      </c>
      <c r="B189" s="75" t="s">
        <v>1957</v>
      </c>
      <c r="C189" s="375">
        <v>1960</v>
      </c>
      <c r="D189" s="77" t="s">
        <v>2877</v>
      </c>
      <c r="E189" s="86">
        <v>405000</v>
      </c>
      <c r="F189" s="78"/>
      <c r="G189" s="78"/>
      <c r="H189" s="93">
        <v>405000</v>
      </c>
      <c r="I189" s="83"/>
      <c r="J189" s="83"/>
    </row>
    <row r="190" spans="1:10" ht="18.75" customHeight="1">
      <c r="A190" s="83">
        <v>18</v>
      </c>
      <c r="B190" s="75" t="s">
        <v>224</v>
      </c>
      <c r="C190" s="375">
        <v>1992</v>
      </c>
      <c r="D190" s="77" t="s">
        <v>225</v>
      </c>
      <c r="E190" s="86">
        <v>405000</v>
      </c>
      <c r="F190" s="78"/>
      <c r="G190" s="78"/>
      <c r="H190" s="93">
        <v>405000</v>
      </c>
      <c r="I190" s="83"/>
      <c r="J190" s="83"/>
    </row>
    <row r="191" spans="1:10" ht="18.75" customHeight="1">
      <c r="A191" s="83">
        <v>19</v>
      </c>
      <c r="B191" s="75" t="s">
        <v>249</v>
      </c>
      <c r="C191" s="375">
        <v>1998</v>
      </c>
      <c r="D191" s="77" t="s">
        <v>2872</v>
      </c>
      <c r="E191" s="86">
        <v>405000</v>
      </c>
      <c r="F191" s="78"/>
      <c r="G191" s="78"/>
      <c r="H191" s="93">
        <v>405000</v>
      </c>
      <c r="I191" s="83"/>
      <c r="J191" s="83"/>
    </row>
    <row r="192" spans="1:10" ht="18.75" customHeight="1">
      <c r="A192" s="83">
        <v>20</v>
      </c>
      <c r="B192" s="75" t="s">
        <v>169</v>
      </c>
      <c r="C192" s="375">
        <v>1962</v>
      </c>
      <c r="D192" s="77" t="s">
        <v>93</v>
      </c>
      <c r="E192" s="86">
        <v>405000</v>
      </c>
      <c r="F192" s="78"/>
      <c r="G192" s="78"/>
      <c r="H192" s="93">
        <v>405000</v>
      </c>
      <c r="I192" s="83"/>
      <c r="J192" s="83"/>
    </row>
    <row r="193" spans="1:10" ht="18.75" customHeight="1">
      <c r="A193" s="83">
        <v>21</v>
      </c>
      <c r="B193" s="75" t="s">
        <v>170</v>
      </c>
      <c r="C193" s="375">
        <v>1986</v>
      </c>
      <c r="D193" s="77" t="s">
        <v>93</v>
      </c>
      <c r="E193" s="86">
        <v>405000</v>
      </c>
      <c r="F193" s="78"/>
      <c r="G193" s="78"/>
      <c r="H193" s="93">
        <v>405000</v>
      </c>
      <c r="I193" s="83"/>
      <c r="J193" s="83"/>
    </row>
    <row r="194" spans="1:10" ht="18.75" customHeight="1">
      <c r="A194" s="83">
        <v>22</v>
      </c>
      <c r="B194" s="75" t="s">
        <v>226</v>
      </c>
      <c r="C194" s="375">
        <v>1974</v>
      </c>
      <c r="D194" s="77" t="s">
        <v>93</v>
      </c>
      <c r="E194" s="86">
        <v>405000</v>
      </c>
      <c r="F194" s="78"/>
      <c r="G194" s="78"/>
      <c r="H194" s="93">
        <v>405000</v>
      </c>
      <c r="I194" s="83"/>
      <c r="J194" s="83"/>
    </row>
    <row r="195" spans="1:10" ht="18.75" customHeight="1">
      <c r="A195" s="83">
        <v>23</v>
      </c>
      <c r="B195" s="75" t="s">
        <v>171</v>
      </c>
      <c r="C195" s="375">
        <v>1972</v>
      </c>
      <c r="D195" s="77" t="s">
        <v>2875</v>
      </c>
      <c r="E195" s="86">
        <v>405000</v>
      </c>
      <c r="F195" s="78"/>
      <c r="G195" s="78"/>
      <c r="H195" s="93">
        <v>405000</v>
      </c>
      <c r="I195" s="83"/>
      <c r="J195" s="83"/>
    </row>
    <row r="196" spans="1:10" ht="18.75" customHeight="1">
      <c r="A196" s="83">
        <v>24</v>
      </c>
      <c r="B196" s="75" t="s">
        <v>246</v>
      </c>
      <c r="C196" s="375">
        <v>1971</v>
      </c>
      <c r="D196" s="77" t="s">
        <v>247</v>
      </c>
      <c r="E196" s="86">
        <v>405000</v>
      </c>
      <c r="F196" s="78"/>
      <c r="G196" s="78"/>
      <c r="H196" s="93">
        <v>405000</v>
      </c>
      <c r="I196" s="83"/>
      <c r="J196" s="83"/>
    </row>
    <row r="197" spans="1:10" ht="18.75" customHeight="1">
      <c r="A197" s="83">
        <v>25</v>
      </c>
      <c r="B197" s="75" t="s">
        <v>897</v>
      </c>
      <c r="C197" s="375">
        <v>1976</v>
      </c>
      <c r="D197" s="77" t="s">
        <v>2875</v>
      </c>
      <c r="E197" s="86">
        <v>405000</v>
      </c>
      <c r="F197" s="78"/>
      <c r="G197" s="78"/>
      <c r="H197" s="93">
        <v>405000</v>
      </c>
      <c r="I197" s="83"/>
      <c r="J197" s="83"/>
    </row>
    <row r="198" spans="1:10" ht="18.75" customHeight="1">
      <c r="A198" s="83">
        <v>26</v>
      </c>
      <c r="B198" s="75" t="s">
        <v>173</v>
      </c>
      <c r="C198" s="375">
        <v>1964</v>
      </c>
      <c r="D198" s="77" t="s">
        <v>2873</v>
      </c>
      <c r="E198" s="86">
        <v>405000</v>
      </c>
      <c r="F198" s="78"/>
      <c r="G198" s="78"/>
      <c r="H198" s="93">
        <v>405000</v>
      </c>
      <c r="I198" s="83"/>
      <c r="J198" s="83"/>
    </row>
    <row r="199" spans="1:10" ht="18.75" customHeight="1">
      <c r="A199" s="83">
        <v>27</v>
      </c>
      <c r="B199" s="75" t="s">
        <v>180</v>
      </c>
      <c r="C199" s="375">
        <v>1972</v>
      </c>
      <c r="D199" s="77" t="s">
        <v>2873</v>
      </c>
      <c r="E199" s="86">
        <v>405000</v>
      </c>
      <c r="F199" s="78"/>
      <c r="G199" s="78"/>
      <c r="H199" s="93">
        <v>405000</v>
      </c>
      <c r="I199" s="83"/>
      <c r="J199" s="83"/>
    </row>
    <row r="200" spans="1:10" ht="18.75" customHeight="1">
      <c r="A200" s="83">
        <v>28</v>
      </c>
      <c r="B200" s="75" t="s">
        <v>228</v>
      </c>
      <c r="C200" s="375">
        <v>1963</v>
      </c>
      <c r="D200" s="77" t="s">
        <v>2873</v>
      </c>
      <c r="E200" s="86">
        <v>405000</v>
      </c>
      <c r="F200" s="78"/>
      <c r="G200" s="78"/>
      <c r="H200" s="93">
        <v>405000</v>
      </c>
      <c r="I200" s="83"/>
      <c r="J200" s="83"/>
    </row>
    <row r="201" spans="1:10" ht="18.75" customHeight="1">
      <c r="A201" s="83">
        <v>29</v>
      </c>
      <c r="B201" s="75" t="s">
        <v>209</v>
      </c>
      <c r="C201" s="375">
        <v>1996</v>
      </c>
      <c r="D201" s="77" t="s">
        <v>2882</v>
      </c>
      <c r="E201" s="86">
        <v>405000</v>
      </c>
      <c r="F201" s="78"/>
      <c r="G201" s="78"/>
      <c r="H201" s="93">
        <v>405000</v>
      </c>
      <c r="I201" s="83"/>
      <c r="J201" s="83"/>
    </row>
    <row r="202" spans="1:10" ht="18.75" customHeight="1">
      <c r="A202" s="83">
        <v>30</v>
      </c>
      <c r="B202" s="75" t="s">
        <v>210</v>
      </c>
      <c r="C202" s="375">
        <v>1995</v>
      </c>
      <c r="D202" s="77" t="s">
        <v>2882</v>
      </c>
      <c r="E202" s="86">
        <v>405000</v>
      </c>
      <c r="F202" s="78"/>
      <c r="G202" s="78"/>
      <c r="H202" s="93">
        <v>405000</v>
      </c>
      <c r="I202" s="83"/>
      <c r="J202" s="83"/>
    </row>
    <row r="203" spans="1:10" ht="18.75" customHeight="1">
      <c r="A203" s="83">
        <v>31</v>
      </c>
      <c r="B203" s="75" t="s">
        <v>230</v>
      </c>
      <c r="C203" s="375">
        <v>1998</v>
      </c>
      <c r="D203" s="77" t="s">
        <v>2882</v>
      </c>
      <c r="E203" s="86">
        <v>405000</v>
      </c>
      <c r="F203" s="78"/>
      <c r="G203" s="78"/>
      <c r="H203" s="93">
        <v>405000</v>
      </c>
      <c r="I203" s="83"/>
      <c r="J203" s="83"/>
    </row>
    <row r="204" spans="1:10" ht="18.75" customHeight="1">
      <c r="A204" s="83">
        <v>32</v>
      </c>
      <c r="B204" s="75" t="s">
        <v>245</v>
      </c>
      <c r="C204" s="375">
        <v>1998</v>
      </c>
      <c r="D204" s="77" t="s">
        <v>2882</v>
      </c>
      <c r="E204" s="86">
        <v>405000</v>
      </c>
      <c r="F204" s="78"/>
      <c r="G204" s="78"/>
      <c r="H204" s="93">
        <v>405000</v>
      </c>
      <c r="I204" s="83"/>
      <c r="J204" s="83"/>
    </row>
    <row r="205" spans="1:10" ht="18.75" customHeight="1">
      <c r="A205" s="83">
        <v>33</v>
      </c>
      <c r="B205" s="75" t="s">
        <v>1194</v>
      </c>
      <c r="C205" s="375">
        <v>1963</v>
      </c>
      <c r="D205" s="77" t="s">
        <v>2882</v>
      </c>
      <c r="E205" s="86">
        <v>405000</v>
      </c>
      <c r="F205" s="78"/>
      <c r="G205" s="78"/>
      <c r="H205" s="93">
        <v>405000</v>
      </c>
      <c r="I205" s="83"/>
      <c r="J205" s="83"/>
    </row>
    <row r="206" spans="1:10" ht="18.75" customHeight="1">
      <c r="A206" s="83">
        <v>34</v>
      </c>
      <c r="B206" s="75" t="s">
        <v>2759</v>
      </c>
      <c r="C206" s="375">
        <v>1965</v>
      </c>
      <c r="D206" s="77" t="s">
        <v>2879</v>
      </c>
      <c r="E206" s="86">
        <v>405000</v>
      </c>
      <c r="F206" s="428"/>
      <c r="G206" s="491"/>
      <c r="H206" s="93">
        <v>405000</v>
      </c>
      <c r="I206" s="479"/>
      <c r="J206" s="479"/>
    </row>
    <row r="207" spans="1:10" ht="18.75" customHeight="1">
      <c r="A207" s="83">
        <v>35</v>
      </c>
      <c r="B207" s="75" t="s">
        <v>211</v>
      </c>
      <c r="C207" s="375">
        <v>1965</v>
      </c>
      <c r="D207" s="77" t="s">
        <v>2647</v>
      </c>
      <c r="E207" s="86">
        <v>405000</v>
      </c>
      <c r="F207" s="78"/>
      <c r="G207" s="78"/>
      <c r="H207" s="93">
        <v>405000</v>
      </c>
      <c r="I207" s="83"/>
      <c r="J207" s="83"/>
    </row>
    <row r="208" spans="1:10" ht="18.75" customHeight="1">
      <c r="A208" s="83">
        <v>36</v>
      </c>
      <c r="B208" s="75" t="s">
        <v>212</v>
      </c>
      <c r="C208" s="375">
        <v>1968</v>
      </c>
      <c r="D208" s="77" t="s">
        <v>389</v>
      </c>
      <c r="E208" s="86">
        <v>405000</v>
      </c>
      <c r="F208" s="78"/>
      <c r="G208" s="78"/>
      <c r="H208" s="93">
        <v>405000</v>
      </c>
      <c r="I208" s="83" t="s">
        <v>1101</v>
      </c>
      <c r="J208" s="83"/>
    </row>
    <row r="209" spans="1:10" ht="18.75" customHeight="1">
      <c r="A209" s="83">
        <v>37</v>
      </c>
      <c r="B209" s="75" t="s">
        <v>227</v>
      </c>
      <c r="C209" s="375">
        <v>1973</v>
      </c>
      <c r="D209" s="77" t="s">
        <v>2647</v>
      </c>
      <c r="E209" s="86">
        <v>405000</v>
      </c>
      <c r="F209" s="78"/>
      <c r="G209" s="78"/>
      <c r="H209" s="93">
        <v>405000</v>
      </c>
      <c r="I209" s="83"/>
      <c r="J209" s="83"/>
    </row>
    <row r="210" spans="1:10" ht="18.75" customHeight="1">
      <c r="A210" s="83">
        <v>38</v>
      </c>
      <c r="B210" s="75" t="s">
        <v>963</v>
      </c>
      <c r="C210" s="375">
        <v>1969</v>
      </c>
      <c r="D210" s="77" t="s">
        <v>2647</v>
      </c>
      <c r="E210" s="86">
        <v>405000</v>
      </c>
      <c r="F210" s="428"/>
      <c r="G210" s="491"/>
      <c r="H210" s="93">
        <v>405000</v>
      </c>
      <c r="I210" s="83"/>
      <c r="J210" s="83"/>
    </row>
    <row r="211" spans="1:10" ht="18.75" customHeight="1">
      <c r="A211" s="83">
        <v>39</v>
      </c>
      <c r="B211" s="75" t="s">
        <v>1293</v>
      </c>
      <c r="C211" s="375">
        <v>1969</v>
      </c>
      <c r="D211" s="77" t="s">
        <v>2875</v>
      </c>
      <c r="E211" s="86">
        <v>405000</v>
      </c>
      <c r="F211" s="428"/>
      <c r="G211" s="491"/>
      <c r="H211" s="93">
        <v>405000</v>
      </c>
      <c r="I211" s="479"/>
      <c r="J211" s="479"/>
    </row>
    <row r="212" spans="1:10" ht="18.75" customHeight="1">
      <c r="A212" s="83">
        <v>41</v>
      </c>
      <c r="B212" s="75" t="s">
        <v>259</v>
      </c>
      <c r="C212" s="375">
        <v>1962</v>
      </c>
      <c r="D212" s="77" t="s">
        <v>2871</v>
      </c>
      <c r="E212" s="86">
        <v>405000</v>
      </c>
      <c r="F212" s="78"/>
      <c r="G212" s="78"/>
      <c r="H212" s="86">
        <v>405000</v>
      </c>
      <c r="I212" s="83"/>
      <c r="J212" s="83"/>
    </row>
    <row r="213" spans="1:10" ht="18.75" customHeight="1">
      <c r="A213" s="83">
        <v>42</v>
      </c>
      <c r="B213" s="75" t="s">
        <v>251</v>
      </c>
      <c r="C213" s="375">
        <v>1970</v>
      </c>
      <c r="D213" s="77" t="s">
        <v>91</v>
      </c>
      <c r="E213" s="86">
        <v>405000</v>
      </c>
      <c r="F213" s="78"/>
      <c r="G213" s="78"/>
      <c r="H213" s="86">
        <v>405000</v>
      </c>
      <c r="I213" s="83"/>
      <c r="J213" s="83"/>
    </row>
    <row r="214" spans="1:10" ht="18.75" customHeight="1">
      <c r="A214" s="83">
        <v>43</v>
      </c>
      <c r="B214" s="75" t="s">
        <v>256</v>
      </c>
      <c r="C214" s="375">
        <v>1960</v>
      </c>
      <c r="D214" s="77" t="s">
        <v>12</v>
      </c>
      <c r="E214" s="86">
        <v>405000</v>
      </c>
      <c r="F214" s="78"/>
      <c r="G214" s="78"/>
      <c r="H214" s="86">
        <v>405000</v>
      </c>
      <c r="I214" s="83"/>
      <c r="J214" s="83"/>
    </row>
    <row r="215" spans="1:10" ht="18.75" customHeight="1">
      <c r="A215" s="83">
        <v>44</v>
      </c>
      <c r="B215" s="75" t="s">
        <v>257</v>
      </c>
      <c r="C215" s="375">
        <v>1989</v>
      </c>
      <c r="D215" s="77" t="s">
        <v>12</v>
      </c>
      <c r="E215" s="86">
        <v>405000</v>
      </c>
      <c r="F215" s="78"/>
      <c r="G215" s="78"/>
      <c r="H215" s="86">
        <v>405000</v>
      </c>
      <c r="I215" s="83"/>
      <c r="J215" s="83"/>
    </row>
    <row r="216" spans="1:10" ht="18.75" customHeight="1">
      <c r="A216" s="83">
        <v>45</v>
      </c>
      <c r="B216" s="75" t="s">
        <v>258</v>
      </c>
      <c r="C216" s="375">
        <v>1985</v>
      </c>
      <c r="D216" s="77" t="s">
        <v>12</v>
      </c>
      <c r="E216" s="86">
        <v>405000</v>
      </c>
      <c r="F216" s="78"/>
      <c r="G216" s="78"/>
      <c r="H216" s="86">
        <v>405000</v>
      </c>
      <c r="I216" s="83"/>
      <c r="J216" s="83"/>
    </row>
    <row r="217" spans="1:10" ht="18.75" customHeight="1">
      <c r="A217" s="83">
        <v>46</v>
      </c>
      <c r="B217" s="75" t="s">
        <v>254</v>
      </c>
      <c r="C217" s="375">
        <v>1967</v>
      </c>
      <c r="D217" s="77" t="s">
        <v>2877</v>
      </c>
      <c r="E217" s="86">
        <v>405000</v>
      </c>
      <c r="F217" s="78"/>
      <c r="G217" s="78"/>
      <c r="H217" s="86">
        <v>405000</v>
      </c>
      <c r="I217" s="83"/>
      <c r="J217" s="83"/>
    </row>
    <row r="218" spans="1:10" ht="18.75" customHeight="1">
      <c r="A218" s="83">
        <v>47</v>
      </c>
      <c r="B218" s="75" t="s">
        <v>252</v>
      </c>
      <c r="C218" s="375">
        <v>1967</v>
      </c>
      <c r="D218" s="77" t="s">
        <v>93</v>
      </c>
      <c r="E218" s="86">
        <v>405000</v>
      </c>
      <c r="F218" s="78"/>
      <c r="G218" s="78"/>
      <c r="H218" s="86">
        <v>405000</v>
      </c>
      <c r="I218" s="83"/>
      <c r="J218" s="83"/>
    </row>
    <row r="219" spans="1:10" ht="18.75" customHeight="1">
      <c r="A219" s="83">
        <v>48</v>
      </c>
      <c r="B219" s="75" t="s">
        <v>250</v>
      </c>
      <c r="C219" s="375">
        <v>1969</v>
      </c>
      <c r="D219" s="77" t="s">
        <v>2873</v>
      </c>
      <c r="E219" s="86">
        <v>405000</v>
      </c>
      <c r="F219" s="78"/>
      <c r="G219" s="78"/>
      <c r="H219" s="86">
        <v>405000</v>
      </c>
      <c r="I219" s="83"/>
      <c r="J219" s="83"/>
    </row>
    <row r="220" spans="1:10" ht="18.75" customHeight="1">
      <c r="A220" s="83">
        <v>49</v>
      </c>
      <c r="B220" s="75" t="s">
        <v>253</v>
      </c>
      <c r="C220" s="375">
        <v>1980</v>
      </c>
      <c r="D220" s="77" t="s">
        <v>2873</v>
      </c>
      <c r="E220" s="86">
        <v>405000</v>
      </c>
      <c r="F220" s="78"/>
      <c r="G220" s="78"/>
      <c r="H220" s="86">
        <v>405000</v>
      </c>
      <c r="I220" s="83"/>
      <c r="J220" s="83"/>
    </row>
    <row r="221" spans="1:10" ht="18.75" customHeight="1">
      <c r="A221" s="83">
        <v>50</v>
      </c>
      <c r="B221" s="75" t="s">
        <v>987</v>
      </c>
      <c r="C221" s="375">
        <v>1979</v>
      </c>
      <c r="D221" s="77" t="s">
        <v>2879</v>
      </c>
      <c r="E221" s="86">
        <v>405000</v>
      </c>
      <c r="F221" s="78"/>
      <c r="G221" s="78"/>
      <c r="H221" s="86">
        <v>405000</v>
      </c>
      <c r="I221" s="83"/>
      <c r="J221" s="83"/>
    </row>
    <row r="222" spans="1:10" ht="18.75" customHeight="1">
      <c r="A222" s="83">
        <v>51</v>
      </c>
      <c r="B222" s="75" t="s">
        <v>255</v>
      </c>
      <c r="C222" s="375">
        <v>1973</v>
      </c>
      <c r="D222" s="77" t="s">
        <v>2882</v>
      </c>
      <c r="E222" s="86">
        <v>405000</v>
      </c>
      <c r="F222" s="78"/>
      <c r="G222" s="78"/>
      <c r="H222" s="86">
        <v>405000</v>
      </c>
      <c r="I222" s="83"/>
      <c r="J222" s="83"/>
    </row>
    <row r="223" spans="1:10" ht="18.75" customHeight="1">
      <c r="A223" s="83">
        <v>52</v>
      </c>
      <c r="B223" s="75" t="s">
        <v>248</v>
      </c>
      <c r="C223" s="375">
        <v>1985</v>
      </c>
      <c r="D223" s="77" t="s">
        <v>2884</v>
      </c>
      <c r="E223" s="86">
        <v>405000</v>
      </c>
      <c r="F223" s="78"/>
      <c r="G223" s="78"/>
      <c r="H223" s="86">
        <f aca="true" t="shared" si="7" ref="H223:H229">SUM(E223:G223)</f>
        <v>405000</v>
      </c>
      <c r="I223" s="83"/>
      <c r="J223" s="83"/>
    </row>
    <row r="224" spans="1:10" ht="18.75" customHeight="1">
      <c r="A224" s="83">
        <v>53</v>
      </c>
      <c r="B224" s="75" t="s">
        <v>226</v>
      </c>
      <c r="C224" s="375">
        <v>1965</v>
      </c>
      <c r="D224" s="77" t="s">
        <v>2871</v>
      </c>
      <c r="E224" s="86">
        <v>405000</v>
      </c>
      <c r="F224" s="78"/>
      <c r="G224" s="78"/>
      <c r="H224" s="86">
        <f t="shared" si="7"/>
        <v>405000</v>
      </c>
      <c r="I224" s="83"/>
      <c r="J224" s="83"/>
    </row>
    <row r="225" spans="1:10" ht="18.75" customHeight="1">
      <c r="A225" s="83">
        <v>54</v>
      </c>
      <c r="B225" s="75" t="s">
        <v>208</v>
      </c>
      <c r="C225" s="375">
        <v>1973</v>
      </c>
      <c r="D225" s="77" t="s">
        <v>2882</v>
      </c>
      <c r="E225" s="86">
        <v>405000</v>
      </c>
      <c r="F225" s="78"/>
      <c r="G225" s="78"/>
      <c r="H225" s="86">
        <f t="shared" si="7"/>
        <v>405000</v>
      </c>
      <c r="I225" s="83"/>
      <c r="J225" s="83"/>
    </row>
    <row r="226" spans="1:10" ht="18.75" customHeight="1">
      <c r="A226" s="83">
        <v>55</v>
      </c>
      <c r="B226" s="75" t="s">
        <v>174</v>
      </c>
      <c r="C226" s="375">
        <v>1988</v>
      </c>
      <c r="D226" s="77" t="s">
        <v>2873</v>
      </c>
      <c r="E226" s="86">
        <v>405000</v>
      </c>
      <c r="F226" s="78"/>
      <c r="G226" s="78"/>
      <c r="H226" s="86">
        <f t="shared" si="7"/>
        <v>405000</v>
      </c>
      <c r="I226" s="83"/>
      <c r="J226" s="83"/>
    </row>
    <row r="227" spans="1:10" ht="18.75" customHeight="1">
      <c r="A227" s="83">
        <v>56</v>
      </c>
      <c r="B227" s="75" t="s">
        <v>216</v>
      </c>
      <c r="C227" s="375">
        <v>1985</v>
      </c>
      <c r="D227" s="77" t="s">
        <v>2882</v>
      </c>
      <c r="E227" s="86">
        <v>405000</v>
      </c>
      <c r="F227" s="78"/>
      <c r="G227" s="78"/>
      <c r="H227" s="86">
        <f t="shared" si="7"/>
        <v>405000</v>
      </c>
      <c r="I227" s="83"/>
      <c r="J227" s="83"/>
    </row>
    <row r="228" spans="1:10" ht="18.75" customHeight="1">
      <c r="A228" s="83">
        <v>57</v>
      </c>
      <c r="B228" s="75" t="s">
        <v>161</v>
      </c>
      <c r="C228" s="375">
        <v>1991</v>
      </c>
      <c r="D228" s="77" t="s">
        <v>2872</v>
      </c>
      <c r="E228" s="86">
        <v>405000</v>
      </c>
      <c r="F228" s="78"/>
      <c r="G228" s="78"/>
      <c r="H228" s="86">
        <f t="shared" si="7"/>
        <v>405000</v>
      </c>
      <c r="I228" s="83"/>
      <c r="J228" s="83"/>
    </row>
    <row r="229" spans="1:10" ht="18.75" customHeight="1">
      <c r="A229" s="83">
        <v>58</v>
      </c>
      <c r="B229" s="75" t="s">
        <v>1550</v>
      </c>
      <c r="C229" s="375">
        <v>1965</v>
      </c>
      <c r="D229" s="77" t="s">
        <v>281</v>
      </c>
      <c r="E229" s="86">
        <v>405000</v>
      </c>
      <c r="F229" s="78"/>
      <c r="G229" s="78"/>
      <c r="H229" s="86">
        <f t="shared" si="7"/>
        <v>405000</v>
      </c>
      <c r="I229" s="479"/>
      <c r="J229" s="479"/>
    </row>
    <row r="230" spans="1:10" ht="18.75" customHeight="1">
      <c r="A230" s="83">
        <v>59</v>
      </c>
      <c r="B230" s="77" t="s">
        <v>1111</v>
      </c>
      <c r="C230" s="375">
        <v>1976</v>
      </c>
      <c r="D230" s="77" t="s">
        <v>2879</v>
      </c>
      <c r="E230" s="86">
        <v>405000</v>
      </c>
      <c r="F230" s="78"/>
      <c r="G230" s="78"/>
      <c r="H230" s="86">
        <f aca="true" t="shared" si="8" ref="H230:H245">E230+G230</f>
        <v>405000</v>
      </c>
      <c r="I230" s="479"/>
      <c r="J230" s="479"/>
    </row>
    <row r="231" spans="1:10" ht="18.75" customHeight="1">
      <c r="A231" s="83">
        <v>61</v>
      </c>
      <c r="B231" s="96" t="s">
        <v>1613</v>
      </c>
      <c r="C231" s="97">
        <v>1964</v>
      </c>
      <c r="D231" s="98" t="s">
        <v>1614</v>
      </c>
      <c r="E231" s="99">
        <v>405000</v>
      </c>
      <c r="F231" s="100"/>
      <c r="G231" s="101"/>
      <c r="H231" s="99">
        <f t="shared" si="8"/>
        <v>405000</v>
      </c>
      <c r="I231" s="479"/>
      <c r="J231" s="483"/>
    </row>
    <row r="232" spans="1:10" ht="18.75" customHeight="1">
      <c r="A232" s="83">
        <v>62</v>
      </c>
      <c r="B232" s="96" t="s">
        <v>1615</v>
      </c>
      <c r="C232" s="97">
        <v>1960</v>
      </c>
      <c r="D232" s="98" t="s">
        <v>2455</v>
      </c>
      <c r="E232" s="99">
        <v>405000</v>
      </c>
      <c r="F232" s="100"/>
      <c r="G232" s="101"/>
      <c r="H232" s="99">
        <f t="shared" si="8"/>
        <v>405000</v>
      </c>
      <c r="I232" s="479"/>
      <c r="J232" s="483"/>
    </row>
    <row r="233" spans="1:10" ht="18.75" customHeight="1">
      <c r="A233" s="83">
        <v>63</v>
      </c>
      <c r="B233" s="75" t="s">
        <v>282</v>
      </c>
      <c r="C233" s="375">
        <v>2000</v>
      </c>
      <c r="D233" s="77" t="s">
        <v>2879</v>
      </c>
      <c r="E233" s="99">
        <v>405000</v>
      </c>
      <c r="F233" s="100"/>
      <c r="G233" s="101"/>
      <c r="H233" s="99">
        <f t="shared" si="8"/>
        <v>405000</v>
      </c>
      <c r="I233" s="83"/>
      <c r="J233" s="376"/>
    </row>
    <row r="234" spans="1:10" ht="18.75" customHeight="1">
      <c r="A234" s="83">
        <v>64</v>
      </c>
      <c r="B234" s="96" t="s">
        <v>2630</v>
      </c>
      <c r="C234" s="375">
        <v>1963</v>
      </c>
      <c r="D234" s="77" t="s">
        <v>2631</v>
      </c>
      <c r="E234" s="99">
        <v>405000</v>
      </c>
      <c r="F234" s="100"/>
      <c r="G234" s="101"/>
      <c r="H234" s="99">
        <f t="shared" si="8"/>
        <v>405000</v>
      </c>
      <c r="I234" s="83"/>
      <c r="J234" s="376"/>
    </row>
    <row r="235" spans="1:10" ht="18.75" customHeight="1">
      <c r="A235" s="83">
        <v>65</v>
      </c>
      <c r="B235" s="75" t="s">
        <v>2049</v>
      </c>
      <c r="C235" s="375">
        <v>1969</v>
      </c>
      <c r="D235" s="77" t="s">
        <v>2877</v>
      </c>
      <c r="E235" s="99">
        <v>405000</v>
      </c>
      <c r="F235" s="100"/>
      <c r="G235" s="101"/>
      <c r="H235" s="99">
        <f t="shared" si="8"/>
        <v>405000</v>
      </c>
      <c r="I235" s="83"/>
      <c r="J235" s="376"/>
    </row>
    <row r="236" spans="1:10" ht="18.75" customHeight="1">
      <c r="A236" s="83">
        <v>66</v>
      </c>
      <c r="B236" s="96" t="s">
        <v>2632</v>
      </c>
      <c r="C236" s="375">
        <v>1962</v>
      </c>
      <c r="D236" s="77" t="s">
        <v>2877</v>
      </c>
      <c r="E236" s="99">
        <v>405000</v>
      </c>
      <c r="F236" s="100"/>
      <c r="G236" s="101"/>
      <c r="H236" s="99">
        <f t="shared" si="8"/>
        <v>405000</v>
      </c>
      <c r="I236" s="83"/>
      <c r="J236" s="376"/>
    </row>
    <row r="237" spans="1:12" ht="18.75" customHeight="1">
      <c r="A237" s="83">
        <v>67</v>
      </c>
      <c r="B237" s="75" t="s">
        <v>931</v>
      </c>
      <c r="C237" s="375">
        <v>1997</v>
      </c>
      <c r="D237" s="77" t="s">
        <v>933</v>
      </c>
      <c r="E237" s="99">
        <v>405000</v>
      </c>
      <c r="F237" s="100"/>
      <c r="G237" s="101"/>
      <c r="H237" s="99">
        <f t="shared" si="8"/>
        <v>405000</v>
      </c>
      <c r="I237" s="83"/>
      <c r="J237" s="84" t="s">
        <v>934</v>
      </c>
      <c r="K237" s="1727"/>
      <c r="L237" s="108" t="s">
        <v>1101</v>
      </c>
    </row>
    <row r="238" spans="1:11" ht="18.75" customHeight="1">
      <c r="A238" s="83">
        <v>68</v>
      </c>
      <c r="B238" s="75" t="s">
        <v>278</v>
      </c>
      <c r="C238" s="375">
        <v>2001</v>
      </c>
      <c r="D238" s="77" t="s">
        <v>2882</v>
      </c>
      <c r="E238" s="99">
        <v>405000</v>
      </c>
      <c r="F238" s="100"/>
      <c r="G238" s="99"/>
      <c r="H238" s="99">
        <f t="shared" si="8"/>
        <v>405000</v>
      </c>
      <c r="I238" s="492"/>
      <c r="J238" s="84" t="s">
        <v>934</v>
      </c>
      <c r="K238" s="1727"/>
    </row>
    <row r="239" spans="1:11" ht="18.75" customHeight="1">
      <c r="A239" s="83">
        <v>69</v>
      </c>
      <c r="B239" s="75" t="s">
        <v>932</v>
      </c>
      <c r="C239" s="375">
        <v>1987</v>
      </c>
      <c r="D239" s="77" t="s">
        <v>2454</v>
      </c>
      <c r="E239" s="99">
        <v>405000</v>
      </c>
      <c r="F239" s="100"/>
      <c r="G239" s="99"/>
      <c r="H239" s="99">
        <f t="shared" si="8"/>
        <v>405000</v>
      </c>
      <c r="I239" s="492"/>
      <c r="J239" s="84"/>
      <c r="K239" s="1727"/>
    </row>
    <row r="240" spans="1:11" ht="18.75" customHeight="1">
      <c r="A240" s="83">
        <v>70</v>
      </c>
      <c r="B240" s="75" t="s">
        <v>705</v>
      </c>
      <c r="C240" s="77">
        <v>1965</v>
      </c>
      <c r="D240" s="77" t="s">
        <v>2206</v>
      </c>
      <c r="E240" s="99">
        <v>405000</v>
      </c>
      <c r="F240" s="100"/>
      <c r="G240" s="99"/>
      <c r="H240" s="99">
        <f t="shared" si="8"/>
        <v>405000</v>
      </c>
      <c r="I240" s="492"/>
      <c r="J240" s="84"/>
      <c r="K240" s="1727"/>
    </row>
    <row r="241" spans="1:11" ht="18.75" customHeight="1">
      <c r="A241" s="83">
        <v>71</v>
      </c>
      <c r="B241" s="75" t="s">
        <v>2207</v>
      </c>
      <c r="C241" s="77">
        <v>1962</v>
      </c>
      <c r="D241" s="77" t="s">
        <v>12</v>
      </c>
      <c r="E241" s="99">
        <v>405000</v>
      </c>
      <c r="F241" s="100"/>
      <c r="G241" s="99"/>
      <c r="H241" s="99">
        <f t="shared" si="8"/>
        <v>405000</v>
      </c>
      <c r="I241" s="492"/>
      <c r="J241" s="84"/>
      <c r="K241" s="1727"/>
    </row>
    <row r="242" spans="1:11" ht="18.75" customHeight="1">
      <c r="A242" s="83">
        <v>72</v>
      </c>
      <c r="B242" s="75" t="s">
        <v>2208</v>
      </c>
      <c r="C242" s="77">
        <v>1957</v>
      </c>
      <c r="D242" s="77" t="s">
        <v>2209</v>
      </c>
      <c r="E242" s="99">
        <v>405000</v>
      </c>
      <c r="F242" s="100"/>
      <c r="G242" s="99"/>
      <c r="H242" s="99">
        <f t="shared" si="8"/>
        <v>405000</v>
      </c>
      <c r="I242" s="492"/>
      <c r="J242" s="84"/>
      <c r="K242" s="1727"/>
    </row>
    <row r="243" spans="1:11" ht="18.75" customHeight="1">
      <c r="A243" s="83">
        <v>73</v>
      </c>
      <c r="B243" s="75" t="s">
        <v>2210</v>
      </c>
      <c r="C243" s="77">
        <v>1998</v>
      </c>
      <c r="D243" s="77" t="s">
        <v>2877</v>
      </c>
      <c r="E243" s="99">
        <v>405000</v>
      </c>
      <c r="F243" s="100"/>
      <c r="G243" s="99"/>
      <c r="H243" s="99">
        <f t="shared" si="8"/>
        <v>405000</v>
      </c>
      <c r="I243" s="492"/>
      <c r="J243" s="84"/>
      <c r="K243" s="1727"/>
    </row>
    <row r="244" spans="1:11" ht="18.75" customHeight="1">
      <c r="A244" s="83">
        <v>74</v>
      </c>
      <c r="B244" s="729" t="s">
        <v>1983</v>
      </c>
      <c r="C244" s="1113">
        <v>2001</v>
      </c>
      <c r="D244" s="713" t="s">
        <v>2882</v>
      </c>
      <c r="E244" s="1110">
        <v>405000</v>
      </c>
      <c r="F244" s="709"/>
      <c r="G244" s="1110">
        <v>-270000</v>
      </c>
      <c r="H244" s="1110">
        <f>G244+E244</f>
        <v>135000</v>
      </c>
      <c r="I244" s="1111"/>
      <c r="J244" s="1112" t="s">
        <v>1787</v>
      </c>
      <c r="K244" s="1727"/>
    </row>
    <row r="245" spans="1:11" ht="18.75" customHeight="1">
      <c r="A245" s="83">
        <v>75</v>
      </c>
      <c r="B245" s="75" t="s">
        <v>2211</v>
      </c>
      <c r="C245" s="77">
        <v>1984</v>
      </c>
      <c r="D245" s="77" t="s">
        <v>2877</v>
      </c>
      <c r="E245" s="99">
        <v>405000</v>
      </c>
      <c r="F245" s="100"/>
      <c r="G245" s="99"/>
      <c r="H245" s="99">
        <f t="shared" si="8"/>
        <v>405000</v>
      </c>
      <c r="I245" s="492"/>
      <c r="J245" s="84"/>
      <c r="K245" s="1727"/>
    </row>
    <row r="246" spans="1:10" ht="18.75" customHeight="1">
      <c r="A246" s="1717" t="s">
        <v>1093</v>
      </c>
      <c r="B246" s="1717"/>
      <c r="C246" s="1717"/>
      <c r="D246" s="1717"/>
      <c r="E246" s="486">
        <f>SUM(E173:E245)</f>
        <v>29565000</v>
      </c>
      <c r="F246" s="486">
        <f>SUM(F173:F232)</f>
        <v>0</v>
      </c>
      <c r="G246" s="486">
        <f>SUM(G239:G245)</f>
        <v>-270000</v>
      </c>
      <c r="H246" s="486">
        <f>SUM(H173:H245)</f>
        <v>29295000</v>
      </c>
      <c r="I246" s="79"/>
      <c r="J246" s="79"/>
    </row>
    <row r="247" spans="1:10" ht="18.75" customHeight="1">
      <c r="A247" s="1711" t="s">
        <v>260</v>
      </c>
      <c r="B247" s="1712"/>
      <c r="C247" s="1712"/>
      <c r="D247" s="1712"/>
      <c r="E247" s="1712"/>
      <c r="F247" s="1712"/>
      <c r="G247" s="1712"/>
      <c r="H247" s="1712"/>
      <c r="I247" s="1712"/>
      <c r="J247" s="1713"/>
    </row>
    <row r="248" spans="1:10" ht="18.75" customHeight="1">
      <c r="A248" s="83">
        <v>1</v>
      </c>
      <c r="B248" s="75" t="s">
        <v>261</v>
      </c>
      <c r="C248" s="375">
        <v>1947</v>
      </c>
      <c r="D248" s="77" t="s">
        <v>2871</v>
      </c>
      <c r="E248" s="93">
        <v>540000</v>
      </c>
      <c r="F248" s="78"/>
      <c r="G248" s="78"/>
      <c r="H248" s="93">
        <f>E248+G248</f>
        <v>540000</v>
      </c>
      <c r="I248" s="83"/>
      <c r="J248" s="83"/>
    </row>
    <row r="249" spans="1:10" ht="18.75" customHeight="1">
      <c r="A249" s="83">
        <v>2</v>
      </c>
      <c r="B249" s="75" t="s">
        <v>262</v>
      </c>
      <c r="C249" s="375">
        <v>1933</v>
      </c>
      <c r="D249" s="77" t="s">
        <v>2871</v>
      </c>
      <c r="E249" s="93">
        <v>540000</v>
      </c>
      <c r="F249" s="78"/>
      <c r="G249" s="78"/>
      <c r="H249" s="93">
        <f aca="true" t="shared" si="9" ref="H249:H260">E249+G249</f>
        <v>540000</v>
      </c>
      <c r="I249" s="83"/>
      <c r="J249" s="83"/>
    </row>
    <row r="250" spans="1:10" ht="18.75" customHeight="1">
      <c r="A250" s="83">
        <v>3</v>
      </c>
      <c r="B250" s="75" t="s">
        <v>271</v>
      </c>
      <c r="C250" s="375">
        <v>1953</v>
      </c>
      <c r="D250" s="77" t="s">
        <v>2871</v>
      </c>
      <c r="E250" s="93">
        <v>540000</v>
      </c>
      <c r="F250" s="78"/>
      <c r="G250" s="78"/>
      <c r="H250" s="93">
        <f t="shared" si="9"/>
        <v>540000</v>
      </c>
      <c r="I250" s="83"/>
      <c r="J250" s="83"/>
    </row>
    <row r="251" spans="1:10" ht="18.75" customHeight="1">
      <c r="A251" s="83">
        <v>4</v>
      </c>
      <c r="B251" s="75" t="s">
        <v>272</v>
      </c>
      <c r="C251" s="375">
        <v>1953</v>
      </c>
      <c r="D251" s="77" t="s">
        <v>2871</v>
      </c>
      <c r="E251" s="93">
        <v>540000</v>
      </c>
      <c r="F251" s="78"/>
      <c r="G251" s="78"/>
      <c r="H251" s="93">
        <f t="shared" si="9"/>
        <v>540000</v>
      </c>
      <c r="I251" s="83"/>
      <c r="J251" s="83"/>
    </row>
    <row r="252" spans="1:10" ht="18.75" customHeight="1">
      <c r="A252" s="83">
        <v>5</v>
      </c>
      <c r="B252" s="75" t="s">
        <v>263</v>
      </c>
      <c r="C252" s="375">
        <v>1948</v>
      </c>
      <c r="D252" s="77" t="s">
        <v>2877</v>
      </c>
      <c r="E252" s="93">
        <v>540000</v>
      </c>
      <c r="F252" s="78"/>
      <c r="G252" s="78"/>
      <c r="H252" s="93">
        <f t="shared" si="9"/>
        <v>540000</v>
      </c>
      <c r="I252" s="83"/>
      <c r="J252" s="83"/>
    </row>
    <row r="253" spans="1:10" ht="18.75" customHeight="1">
      <c r="A253" s="83">
        <v>6</v>
      </c>
      <c r="B253" s="75" t="s">
        <v>265</v>
      </c>
      <c r="C253" s="375">
        <v>1947</v>
      </c>
      <c r="D253" s="77" t="s">
        <v>93</v>
      </c>
      <c r="E253" s="93">
        <v>540000</v>
      </c>
      <c r="F253" s="78"/>
      <c r="G253" s="78"/>
      <c r="H253" s="93">
        <f t="shared" si="9"/>
        <v>540000</v>
      </c>
      <c r="I253" s="83"/>
      <c r="J253" s="83"/>
    </row>
    <row r="254" spans="1:10" ht="18.75" customHeight="1">
      <c r="A254" s="83">
        <v>7</v>
      </c>
      <c r="B254" s="75" t="s">
        <v>266</v>
      </c>
      <c r="C254" s="375">
        <v>1946</v>
      </c>
      <c r="D254" s="77" t="s">
        <v>2873</v>
      </c>
      <c r="E254" s="93">
        <v>540000</v>
      </c>
      <c r="F254" s="78"/>
      <c r="G254" s="78"/>
      <c r="H254" s="93">
        <f t="shared" si="9"/>
        <v>540000</v>
      </c>
      <c r="I254" s="83"/>
      <c r="J254" s="83"/>
    </row>
    <row r="255" spans="1:10" ht="18.75" customHeight="1">
      <c r="A255" s="83">
        <v>8</v>
      </c>
      <c r="B255" s="75" t="s">
        <v>267</v>
      </c>
      <c r="C255" s="375">
        <v>1943</v>
      </c>
      <c r="D255" s="77" t="s">
        <v>2879</v>
      </c>
      <c r="E255" s="93">
        <v>540000</v>
      </c>
      <c r="F255" s="78"/>
      <c r="G255" s="78"/>
      <c r="H255" s="93">
        <f t="shared" si="9"/>
        <v>540000</v>
      </c>
      <c r="I255" s="83"/>
      <c r="J255" s="83"/>
    </row>
    <row r="256" spans="1:10" ht="18.75" customHeight="1">
      <c r="A256" s="83">
        <v>9</v>
      </c>
      <c r="B256" s="75" t="s">
        <v>899</v>
      </c>
      <c r="C256" s="375">
        <v>1943</v>
      </c>
      <c r="D256" s="77" t="s">
        <v>2882</v>
      </c>
      <c r="E256" s="93">
        <v>540000</v>
      </c>
      <c r="F256" s="78"/>
      <c r="G256" s="78"/>
      <c r="H256" s="93">
        <f t="shared" si="9"/>
        <v>540000</v>
      </c>
      <c r="I256" s="83"/>
      <c r="J256" s="83"/>
    </row>
    <row r="257" spans="1:10" ht="18.75" customHeight="1">
      <c r="A257" s="83">
        <v>10</v>
      </c>
      <c r="B257" s="75" t="s">
        <v>269</v>
      </c>
      <c r="C257" s="375">
        <v>1948</v>
      </c>
      <c r="D257" s="77" t="s">
        <v>214</v>
      </c>
      <c r="E257" s="93">
        <v>540000</v>
      </c>
      <c r="F257" s="78"/>
      <c r="G257" s="78"/>
      <c r="H257" s="93">
        <f t="shared" si="9"/>
        <v>540000</v>
      </c>
      <c r="I257" s="83"/>
      <c r="J257" s="83"/>
    </row>
    <row r="258" spans="1:10" ht="18.75" customHeight="1">
      <c r="A258" s="83">
        <v>11</v>
      </c>
      <c r="B258" s="75" t="s">
        <v>1551</v>
      </c>
      <c r="C258" s="375">
        <v>1952</v>
      </c>
      <c r="D258" s="77" t="s">
        <v>2877</v>
      </c>
      <c r="E258" s="93">
        <v>540000</v>
      </c>
      <c r="F258" s="78"/>
      <c r="G258" s="78"/>
      <c r="H258" s="93">
        <f t="shared" si="9"/>
        <v>540000</v>
      </c>
      <c r="I258" s="83"/>
      <c r="J258" s="83"/>
    </row>
    <row r="259" spans="1:10" ht="18.75" customHeight="1">
      <c r="A259" s="83">
        <v>12</v>
      </c>
      <c r="B259" s="75" t="s">
        <v>1552</v>
      </c>
      <c r="C259" s="375">
        <v>1954</v>
      </c>
      <c r="D259" s="77" t="s">
        <v>132</v>
      </c>
      <c r="E259" s="93">
        <v>540000</v>
      </c>
      <c r="F259" s="78"/>
      <c r="G259" s="78"/>
      <c r="H259" s="93">
        <f t="shared" si="9"/>
        <v>540000</v>
      </c>
      <c r="I259" s="83"/>
      <c r="J259" s="83"/>
    </row>
    <row r="260" spans="1:10" ht="18.75" customHeight="1">
      <c r="A260" s="83">
        <v>13</v>
      </c>
      <c r="B260" s="75" t="s">
        <v>1553</v>
      </c>
      <c r="C260" s="375">
        <v>1938</v>
      </c>
      <c r="D260" s="77" t="s">
        <v>2877</v>
      </c>
      <c r="E260" s="93">
        <v>540000</v>
      </c>
      <c r="F260" s="78"/>
      <c r="G260" s="78"/>
      <c r="H260" s="93">
        <f t="shared" si="9"/>
        <v>540000</v>
      </c>
      <c r="I260" s="83"/>
      <c r="J260" s="83"/>
    </row>
    <row r="261" spans="1:10" ht="18.75" customHeight="1">
      <c r="A261" s="83">
        <v>14</v>
      </c>
      <c r="B261" s="75" t="s">
        <v>274</v>
      </c>
      <c r="C261" s="375">
        <v>1954</v>
      </c>
      <c r="D261" s="77" t="s">
        <v>2877</v>
      </c>
      <c r="E261" s="93">
        <v>540000</v>
      </c>
      <c r="F261" s="78"/>
      <c r="G261" s="78"/>
      <c r="H261" s="93">
        <v>540000</v>
      </c>
      <c r="I261" s="83"/>
      <c r="J261" s="83"/>
    </row>
    <row r="262" spans="1:10" ht="18.75" customHeight="1">
      <c r="A262" s="83">
        <v>15</v>
      </c>
      <c r="B262" s="75" t="s">
        <v>898</v>
      </c>
      <c r="C262" s="375">
        <v>1951</v>
      </c>
      <c r="D262" s="77" t="s">
        <v>2879</v>
      </c>
      <c r="E262" s="93">
        <v>540000</v>
      </c>
      <c r="F262" s="78"/>
      <c r="G262" s="469"/>
      <c r="H262" s="93">
        <v>540000</v>
      </c>
      <c r="I262" s="83"/>
      <c r="J262" s="83"/>
    </row>
    <row r="263" spans="1:10" ht="18.75" customHeight="1">
      <c r="A263" s="83">
        <v>16</v>
      </c>
      <c r="B263" s="75" t="s">
        <v>268</v>
      </c>
      <c r="C263" s="375">
        <v>1949</v>
      </c>
      <c r="D263" s="77" t="s">
        <v>2882</v>
      </c>
      <c r="E263" s="93">
        <v>540000</v>
      </c>
      <c r="F263" s="78"/>
      <c r="G263" s="469"/>
      <c r="H263" s="93">
        <f aca="true" t="shared" si="10" ref="H263:H273">SUM(E263:G263)</f>
        <v>540000</v>
      </c>
      <c r="I263" s="83"/>
      <c r="J263" s="83"/>
    </row>
    <row r="264" spans="1:10" ht="18.75" customHeight="1">
      <c r="A264" s="83">
        <v>17</v>
      </c>
      <c r="B264" s="75" t="s">
        <v>270</v>
      </c>
      <c r="C264" s="375">
        <v>1949</v>
      </c>
      <c r="D264" s="77" t="s">
        <v>2882</v>
      </c>
      <c r="E264" s="93">
        <v>540000</v>
      </c>
      <c r="F264" s="78"/>
      <c r="G264" s="469"/>
      <c r="H264" s="93">
        <f t="shared" si="10"/>
        <v>540000</v>
      </c>
      <c r="I264" s="83"/>
      <c r="J264" s="83"/>
    </row>
    <row r="265" spans="1:10" ht="18.75" customHeight="1">
      <c r="A265" s="83">
        <v>18</v>
      </c>
      <c r="B265" s="75" t="s">
        <v>264</v>
      </c>
      <c r="C265" s="375">
        <v>1939</v>
      </c>
      <c r="D265" s="77" t="s">
        <v>2872</v>
      </c>
      <c r="E265" s="93">
        <v>540000</v>
      </c>
      <c r="F265" s="78"/>
      <c r="G265" s="469"/>
      <c r="H265" s="93">
        <f t="shared" si="10"/>
        <v>540000</v>
      </c>
      <c r="I265" s="83"/>
      <c r="J265" s="83"/>
    </row>
    <row r="266" spans="1:10" ht="18.75" customHeight="1">
      <c r="A266" s="83">
        <v>19</v>
      </c>
      <c r="B266" s="125" t="s">
        <v>172</v>
      </c>
      <c r="C266" s="467">
        <v>1956</v>
      </c>
      <c r="D266" s="125" t="s">
        <v>2873</v>
      </c>
      <c r="E266" s="93">
        <v>540000</v>
      </c>
      <c r="F266" s="469"/>
      <c r="G266" s="469"/>
      <c r="H266" s="93">
        <f t="shared" si="10"/>
        <v>540000</v>
      </c>
      <c r="I266" s="83"/>
      <c r="J266" s="373"/>
    </row>
    <row r="267" spans="1:10" ht="18.75" customHeight="1">
      <c r="A267" s="83">
        <v>20</v>
      </c>
      <c r="B267" s="125" t="s">
        <v>213</v>
      </c>
      <c r="C267" s="467">
        <v>1956</v>
      </c>
      <c r="D267" s="125" t="s">
        <v>214</v>
      </c>
      <c r="E267" s="93">
        <v>540000</v>
      </c>
      <c r="F267" s="469"/>
      <c r="G267" s="469"/>
      <c r="H267" s="93">
        <f t="shared" si="10"/>
        <v>540000</v>
      </c>
      <c r="I267" s="83"/>
      <c r="J267" s="373"/>
    </row>
    <row r="268" spans="1:10" ht="18.75" customHeight="1">
      <c r="A268" s="83">
        <v>21</v>
      </c>
      <c r="B268" s="75" t="s">
        <v>160</v>
      </c>
      <c r="C268" s="375">
        <v>1956</v>
      </c>
      <c r="D268" s="77" t="s">
        <v>2872</v>
      </c>
      <c r="E268" s="93">
        <v>540000</v>
      </c>
      <c r="F268" s="78"/>
      <c r="G268" s="469"/>
      <c r="H268" s="93">
        <f t="shared" si="10"/>
        <v>540000</v>
      </c>
      <c r="I268" s="83"/>
      <c r="J268" s="373"/>
    </row>
    <row r="269" spans="1:10" ht="18.75" customHeight="1">
      <c r="A269" s="83">
        <v>22</v>
      </c>
      <c r="B269" s="96" t="s">
        <v>1616</v>
      </c>
      <c r="C269" s="97">
        <v>1955</v>
      </c>
      <c r="D269" s="77" t="s">
        <v>2873</v>
      </c>
      <c r="E269" s="93">
        <v>540000</v>
      </c>
      <c r="F269" s="100"/>
      <c r="G269" s="374"/>
      <c r="H269" s="93">
        <f t="shared" si="10"/>
        <v>540000</v>
      </c>
      <c r="I269" s="83"/>
      <c r="J269" s="373"/>
    </row>
    <row r="270" spans="1:10" ht="18.75" customHeight="1">
      <c r="A270" s="83">
        <v>23</v>
      </c>
      <c r="B270" s="96" t="s">
        <v>154</v>
      </c>
      <c r="C270" s="97">
        <v>1941</v>
      </c>
      <c r="D270" s="77" t="s">
        <v>2634</v>
      </c>
      <c r="E270" s="93">
        <v>540000</v>
      </c>
      <c r="F270" s="100"/>
      <c r="G270" s="374"/>
      <c r="H270" s="93">
        <f t="shared" si="10"/>
        <v>540000</v>
      </c>
      <c r="I270" s="83"/>
      <c r="J270" s="373"/>
    </row>
    <row r="271" spans="1:10" ht="18.75" customHeight="1">
      <c r="A271" s="83">
        <v>24</v>
      </c>
      <c r="B271" s="96" t="s">
        <v>2635</v>
      </c>
      <c r="C271" s="97">
        <v>1956</v>
      </c>
      <c r="D271" s="77" t="s">
        <v>12</v>
      </c>
      <c r="E271" s="93">
        <v>540000</v>
      </c>
      <c r="F271" s="100"/>
      <c r="G271" s="374"/>
      <c r="H271" s="93">
        <f t="shared" si="10"/>
        <v>540000</v>
      </c>
      <c r="I271" s="83"/>
      <c r="J271" s="373"/>
    </row>
    <row r="272" spans="1:10" ht="18.75" customHeight="1">
      <c r="A272" s="83">
        <v>25</v>
      </c>
      <c r="B272" s="118" t="s">
        <v>2204</v>
      </c>
      <c r="C272" s="108">
        <v>1939</v>
      </c>
      <c r="D272" s="77" t="s">
        <v>2205</v>
      </c>
      <c r="E272" s="93">
        <v>540000</v>
      </c>
      <c r="F272" s="100"/>
      <c r="G272" s="374"/>
      <c r="H272" s="93">
        <f>SUM(E272:G272)</f>
        <v>540000</v>
      </c>
      <c r="I272" s="83"/>
      <c r="J272" s="373"/>
    </row>
    <row r="273" spans="1:10" ht="18.75" customHeight="1">
      <c r="A273" s="83">
        <v>26</v>
      </c>
      <c r="B273" s="815" t="s">
        <v>1783</v>
      </c>
      <c r="C273" s="692">
        <v>1956</v>
      </c>
      <c r="D273" s="713" t="s">
        <v>2873</v>
      </c>
      <c r="E273" s="710">
        <v>540000</v>
      </c>
      <c r="F273" s="709"/>
      <c r="G273" s="1109"/>
      <c r="H273" s="710">
        <f t="shared" si="10"/>
        <v>540000</v>
      </c>
      <c r="I273" s="83"/>
      <c r="J273" s="373"/>
    </row>
    <row r="274" spans="1:10" ht="18.75" customHeight="1">
      <c r="A274" s="1717" t="s">
        <v>1093</v>
      </c>
      <c r="B274" s="1717"/>
      <c r="C274" s="1717"/>
      <c r="D274" s="1717"/>
      <c r="E274" s="484">
        <f>SUM(E248:E273)</f>
        <v>14040000</v>
      </c>
      <c r="F274" s="484">
        <f>SUM(F248:F268)</f>
        <v>0</v>
      </c>
      <c r="G274" s="374"/>
      <c r="H274" s="484">
        <f>G274+E274</f>
        <v>14040000</v>
      </c>
      <c r="I274" s="79"/>
      <c r="J274" s="79"/>
    </row>
    <row r="275" spans="1:10" ht="18.75" customHeight="1">
      <c r="A275" s="1711" t="s">
        <v>1784</v>
      </c>
      <c r="B275" s="1712"/>
      <c r="C275" s="1712"/>
      <c r="D275" s="1712"/>
      <c r="E275" s="1712"/>
      <c r="F275" s="1712"/>
      <c r="G275" s="1712"/>
      <c r="H275" s="1712"/>
      <c r="I275" s="1712"/>
      <c r="J275" s="1713"/>
    </row>
    <row r="276" spans="1:10" ht="18.75" customHeight="1">
      <c r="A276" s="83">
        <v>1</v>
      </c>
      <c r="B276" s="75" t="s">
        <v>275</v>
      </c>
      <c r="C276" s="375">
        <v>2001</v>
      </c>
      <c r="D276" s="77" t="s">
        <v>2877</v>
      </c>
      <c r="E276" s="93">
        <v>540000</v>
      </c>
      <c r="F276" s="78"/>
      <c r="G276" s="78"/>
      <c r="H276" s="93">
        <v>540000</v>
      </c>
      <c r="I276" s="83"/>
      <c r="J276" s="83"/>
    </row>
    <row r="277" spans="1:10" ht="18.75" customHeight="1">
      <c r="A277" s="83">
        <v>2</v>
      </c>
      <c r="B277" s="75" t="s">
        <v>276</v>
      </c>
      <c r="C277" s="375">
        <v>2004</v>
      </c>
      <c r="D277" s="77" t="s">
        <v>2872</v>
      </c>
      <c r="E277" s="93">
        <v>540000</v>
      </c>
      <c r="F277" s="78"/>
      <c r="G277" s="78"/>
      <c r="H277" s="93">
        <v>540000</v>
      </c>
      <c r="I277" s="83"/>
      <c r="J277" s="83"/>
    </row>
    <row r="278" spans="1:10" ht="18.75" customHeight="1">
      <c r="A278" s="83">
        <v>3</v>
      </c>
      <c r="B278" s="75" t="s">
        <v>2043</v>
      </c>
      <c r="C278" s="375">
        <v>2003</v>
      </c>
      <c r="D278" s="77" t="s">
        <v>2872</v>
      </c>
      <c r="E278" s="93">
        <v>540000</v>
      </c>
      <c r="F278" s="78"/>
      <c r="G278" s="78"/>
      <c r="H278" s="93">
        <v>540000</v>
      </c>
      <c r="I278" s="83"/>
      <c r="J278" s="83"/>
    </row>
    <row r="279" spans="1:10" ht="18.75" customHeight="1">
      <c r="A279" s="83">
        <v>4</v>
      </c>
      <c r="B279" s="75" t="s">
        <v>1617</v>
      </c>
      <c r="C279" s="375">
        <v>2004</v>
      </c>
      <c r="D279" s="77" t="s">
        <v>2872</v>
      </c>
      <c r="E279" s="93">
        <v>540000</v>
      </c>
      <c r="F279" s="78"/>
      <c r="G279" s="78"/>
      <c r="H279" s="93">
        <v>540000</v>
      </c>
      <c r="I279" s="83"/>
      <c r="J279" s="83"/>
    </row>
    <row r="280" spans="1:10" ht="18.75" customHeight="1">
      <c r="A280" s="83">
        <v>5</v>
      </c>
      <c r="B280" s="125" t="s">
        <v>280</v>
      </c>
      <c r="C280" s="375">
        <v>2005</v>
      </c>
      <c r="D280" s="77" t="s">
        <v>2875</v>
      </c>
      <c r="E280" s="93">
        <v>540000</v>
      </c>
      <c r="F280" s="78"/>
      <c r="G280" s="78"/>
      <c r="H280" s="93">
        <v>540000</v>
      </c>
      <c r="I280" s="83"/>
      <c r="J280" s="83"/>
    </row>
    <row r="281" spans="1:10" ht="18.75" customHeight="1">
      <c r="A281" s="83">
        <v>6</v>
      </c>
      <c r="B281" s="75" t="s">
        <v>283</v>
      </c>
      <c r="C281" s="375">
        <v>2011</v>
      </c>
      <c r="D281" s="77" t="s">
        <v>247</v>
      </c>
      <c r="E281" s="93">
        <v>540000</v>
      </c>
      <c r="F281" s="78"/>
      <c r="G281" s="78"/>
      <c r="H281" s="93">
        <v>540000</v>
      </c>
      <c r="I281" s="83"/>
      <c r="J281" s="83"/>
    </row>
    <row r="282" spans="1:10" ht="18.75" customHeight="1">
      <c r="A282" s="83">
        <v>7</v>
      </c>
      <c r="B282" s="75" t="s">
        <v>277</v>
      </c>
      <c r="C282" s="375">
        <v>2006</v>
      </c>
      <c r="D282" s="77" t="s">
        <v>2882</v>
      </c>
      <c r="E282" s="93">
        <v>540000</v>
      </c>
      <c r="F282" s="78"/>
      <c r="G282" s="78"/>
      <c r="H282" s="93">
        <v>540000</v>
      </c>
      <c r="I282" s="83"/>
      <c r="J282" s="83"/>
    </row>
    <row r="283" spans="1:10" ht="18.75" customHeight="1">
      <c r="A283" s="83">
        <v>8</v>
      </c>
      <c r="B283" s="75" t="s">
        <v>279</v>
      </c>
      <c r="C283" s="375">
        <v>2005</v>
      </c>
      <c r="D283" s="77" t="s">
        <v>2882</v>
      </c>
      <c r="E283" s="93">
        <v>540000</v>
      </c>
      <c r="F283" s="78"/>
      <c r="G283" s="78"/>
      <c r="H283" s="93">
        <v>540000</v>
      </c>
      <c r="I283" s="83"/>
      <c r="J283" s="83"/>
    </row>
    <row r="284" spans="1:10" ht="18.75" customHeight="1">
      <c r="A284" s="83">
        <v>9</v>
      </c>
      <c r="B284" s="75" t="s">
        <v>284</v>
      </c>
      <c r="C284" s="375">
        <v>2007</v>
      </c>
      <c r="D284" s="77" t="s">
        <v>2882</v>
      </c>
      <c r="E284" s="93">
        <v>540000</v>
      </c>
      <c r="F284" s="78"/>
      <c r="G284" s="78"/>
      <c r="H284" s="93">
        <v>540000</v>
      </c>
      <c r="I284" s="83"/>
      <c r="J284" s="83"/>
    </row>
    <row r="285" spans="1:10" ht="18.75" customHeight="1">
      <c r="A285" s="83">
        <v>10</v>
      </c>
      <c r="B285" s="75" t="s">
        <v>2434</v>
      </c>
      <c r="C285" s="375">
        <v>2009</v>
      </c>
      <c r="D285" s="77" t="s">
        <v>2882</v>
      </c>
      <c r="E285" s="93">
        <v>540000</v>
      </c>
      <c r="F285" s="78"/>
      <c r="G285" s="78"/>
      <c r="H285" s="93">
        <f>SUM(E285:G285)</f>
        <v>540000</v>
      </c>
      <c r="I285" s="83"/>
      <c r="J285" s="83"/>
    </row>
    <row r="286" spans="1:10" ht="18.75" customHeight="1">
      <c r="A286" s="83">
        <v>11</v>
      </c>
      <c r="B286" s="729" t="s">
        <v>1983</v>
      </c>
      <c r="C286" s="708">
        <v>2001</v>
      </c>
      <c r="D286" s="713" t="s">
        <v>2882</v>
      </c>
      <c r="E286" s="710">
        <v>0</v>
      </c>
      <c r="F286" s="707"/>
      <c r="G286" s="707"/>
      <c r="H286" s="710">
        <f>SUM(E286:G286)</f>
        <v>0</v>
      </c>
      <c r="I286" s="83" t="s">
        <v>1785</v>
      </c>
      <c r="J286" s="83" t="s">
        <v>1786</v>
      </c>
    </row>
    <row r="287" spans="1:10" ht="18.75" customHeight="1">
      <c r="A287" s="83">
        <v>12</v>
      </c>
      <c r="B287" s="75" t="s">
        <v>1195</v>
      </c>
      <c r="C287" s="375">
        <v>2014</v>
      </c>
      <c r="D287" s="77" t="s">
        <v>93</v>
      </c>
      <c r="E287" s="93">
        <v>540000</v>
      </c>
      <c r="F287" s="78"/>
      <c r="G287" s="78"/>
      <c r="H287" s="93">
        <f>SUM(E287:G287)</f>
        <v>540000</v>
      </c>
      <c r="I287" s="83"/>
      <c r="J287" s="83"/>
    </row>
    <row r="288" spans="1:10" ht="18.75" customHeight="1">
      <c r="A288" s="83">
        <v>13</v>
      </c>
      <c r="B288" s="75" t="s">
        <v>2636</v>
      </c>
      <c r="C288" s="375">
        <v>2006</v>
      </c>
      <c r="D288" s="77" t="s">
        <v>2637</v>
      </c>
      <c r="E288" s="93">
        <v>540000</v>
      </c>
      <c r="F288" s="78"/>
      <c r="G288" s="78"/>
      <c r="H288" s="93">
        <f>SUM(E288:G288)</f>
        <v>540000</v>
      </c>
      <c r="I288" s="83"/>
      <c r="J288" s="83"/>
    </row>
    <row r="289" spans="1:10" ht="18.75" customHeight="1">
      <c r="A289" s="83">
        <v>14</v>
      </c>
      <c r="B289" s="75" t="s">
        <v>2638</v>
      </c>
      <c r="C289" s="375">
        <v>2016</v>
      </c>
      <c r="D289" s="77" t="s">
        <v>2639</v>
      </c>
      <c r="E289" s="93">
        <v>540000</v>
      </c>
      <c r="F289" s="78"/>
      <c r="G289" s="78"/>
      <c r="H289" s="93">
        <f>SUM(E289:G289)</f>
        <v>540000</v>
      </c>
      <c r="I289" s="83"/>
      <c r="J289" s="83"/>
    </row>
    <row r="290" spans="1:10" ht="18.75" customHeight="1">
      <c r="A290" s="83">
        <v>15</v>
      </c>
      <c r="B290" s="118" t="s">
        <v>1247</v>
      </c>
      <c r="C290" s="108">
        <v>2014</v>
      </c>
      <c r="D290" s="77" t="s">
        <v>91</v>
      </c>
      <c r="E290" s="93">
        <v>540000</v>
      </c>
      <c r="F290" s="78"/>
      <c r="G290" s="78"/>
      <c r="H290" s="93">
        <f>G290+E290</f>
        <v>540000</v>
      </c>
      <c r="I290" s="83"/>
      <c r="J290" s="83"/>
    </row>
    <row r="291" spans="1:10" ht="18.75" customHeight="1">
      <c r="A291" s="1723" t="s">
        <v>1093</v>
      </c>
      <c r="B291" s="1724"/>
      <c r="C291" s="1724"/>
      <c r="D291" s="1725"/>
      <c r="E291" s="493">
        <f>SUM(E276:E290)</f>
        <v>7560000</v>
      </c>
      <c r="F291" s="494"/>
      <c r="G291" s="494"/>
      <c r="H291" s="493">
        <f>E291+G291</f>
        <v>7560000</v>
      </c>
      <c r="I291" s="79"/>
      <c r="J291" s="79"/>
    </row>
    <row r="292" spans="1:10" ht="18.75" customHeight="1">
      <c r="A292" s="1711" t="s">
        <v>1091</v>
      </c>
      <c r="B292" s="1712"/>
      <c r="C292" s="1712"/>
      <c r="D292" s="1712"/>
      <c r="E292" s="1712"/>
      <c r="F292" s="1712"/>
      <c r="G292" s="1712"/>
      <c r="H292" s="1712"/>
      <c r="I292" s="1712"/>
      <c r="J292" s="1713"/>
    </row>
    <row r="293" spans="1:10" ht="18.75" customHeight="1">
      <c r="A293" s="375">
        <v>1</v>
      </c>
      <c r="B293" s="75" t="s">
        <v>292</v>
      </c>
      <c r="C293" s="375">
        <v>1983</v>
      </c>
      <c r="D293" s="77" t="s">
        <v>2884</v>
      </c>
      <c r="E293" s="93">
        <v>540000</v>
      </c>
      <c r="F293" s="78"/>
      <c r="G293" s="78"/>
      <c r="H293" s="93">
        <v>540000</v>
      </c>
      <c r="I293" s="83"/>
      <c r="J293" s="88"/>
    </row>
    <row r="294" spans="1:10" ht="18.75" customHeight="1">
      <c r="A294" s="375">
        <v>2</v>
      </c>
      <c r="B294" s="75" t="s">
        <v>796</v>
      </c>
      <c r="C294" s="375">
        <v>1977</v>
      </c>
      <c r="D294" s="77" t="s">
        <v>2871</v>
      </c>
      <c r="E294" s="93">
        <v>540000</v>
      </c>
      <c r="F294" s="78"/>
      <c r="G294" s="78"/>
      <c r="H294" s="93">
        <v>540000</v>
      </c>
      <c r="I294" s="83"/>
      <c r="J294" s="88"/>
    </row>
    <row r="295" spans="1:10" ht="18.75" customHeight="1">
      <c r="A295" s="375">
        <v>3</v>
      </c>
      <c r="B295" s="75" t="s">
        <v>286</v>
      </c>
      <c r="C295" s="375">
        <v>1970</v>
      </c>
      <c r="D295" s="77" t="s">
        <v>2871</v>
      </c>
      <c r="E295" s="93">
        <v>540000</v>
      </c>
      <c r="F295" s="78"/>
      <c r="G295" s="78"/>
      <c r="H295" s="93">
        <v>540000</v>
      </c>
      <c r="I295" s="83"/>
      <c r="J295" s="88"/>
    </row>
    <row r="296" spans="1:10" ht="18.75" customHeight="1">
      <c r="A296" s="375">
        <v>4</v>
      </c>
      <c r="B296" s="75" t="s">
        <v>1989</v>
      </c>
      <c r="C296" s="375">
        <v>1968</v>
      </c>
      <c r="D296" s="77" t="s">
        <v>2877</v>
      </c>
      <c r="E296" s="93">
        <v>540000</v>
      </c>
      <c r="F296" s="78"/>
      <c r="G296" s="78"/>
      <c r="H296" s="93">
        <v>540000</v>
      </c>
      <c r="I296" s="83"/>
      <c r="J296" s="88"/>
    </row>
    <row r="297" spans="1:10" ht="18.75" customHeight="1">
      <c r="A297" s="375">
        <v>5</v>
      </c>
      <c r="B297" s="75" t="s">
        <v>307</v>
      </c>
      <c r="C297" s="375">
        <v>1993</v>
      </c>
      <c r="D297" s="77" t="s">
        <v>2875</v>
      </c>
      <c r="E297" s="93">
        <v>540000</v>
      </c>
      <c r="F297" s="78"/>
      <c r="G297" s="78"/>
      <c r="H297" s="93">
        <v>540000</v>
      </c>
      <c r="I297" s="83"/>
      <c r="J297" s="88"/>
    </row>
    <row r="298" spans="1:10" ht="18.75" customHeight="1">
      <c r="A298" s="375">
        <v>6</v>
      </c>
      <c r="B298" s="75" t="s">
        <v>288</v>
      </c>
      <c r="C298" s="375">
        <v>1994</v>
      </c>
      <c r="D298" s="77" t="s">
        <v>2873</v>
      </c>
      <c r="E298" s="93">
        <v>540000</v>
      </c>
      <c r="F298" s="78"/>
      <c r="G298" s="78"/>
      <c r="H298" s="93">
        <v>540000</v>
      </c>
      <c r="I298" s="83"/>
      <c r="J298" s="88"/>
    </row>
    <row r="299" spans="1:10" ht="18.75" customHeight="1">
      <c r="A299" s="375">
        <v>7</v>
      </c>
      <c r="B299" s="75" t="s">
        <v>290</v>
      </c>
      <c r="C299" s="375">
        <v>1985</v>
      </c>
      <c r="D299" s="77" t="s">
        <v>2879</v>
      </c>
      <c r="E299" s="93">
        <v>540000</v>
      </c>
      <c r="F299" s="78"/>
      <c r="G299" s="78"/>
      <c r="H299" s="93">
        <v>540000</v>
      </c>
      <c r="I299" s="83"/>
      <c r="J299" s="88"/>
    </row>
    <row r="300" spans="1:10" ht="18.75" customHeight="1">
      <c r="A300" s="375">
        <v>8</v>
      </c>
      <c r="B300" s="75" t="s">
        <v>293</v>
      </c>
      <c r="C300" s="375">
        <v>1984</v>
      </c>
      <c r="D300" s="77" t="s">
        <v>2879</v>
      </c>
      <c r="E300" s="93">
        <v>540000</v>
      </c>
      <c r="F300" s="78"/>
      <c r="G300" s="78"/>
      <c r="H300" s="93">
        <v>540000</v>
      </c>
      <c r="I300" s="83"/>
      <c r="J300" s="88"/>
    </row>
    <row r="301" spans="1:10" ht="18.75" customHeight="1">
      <c r="A301" s="375">
        <v>9</v>
      </c>
      <c r="B301" s="75" t="s">
        <v>298</v>
      </c>
      <c r="C301" s="375">
        <v>1998</v>
      </c>
      <c r="D301" s="77" t="s">
        <v>215</v>
      </c>
      <c r="E301" s="93">
        <v>540000</v>
      </c>
      <c r="F301" s="78"/>
      <c r="G301" s="78"/>
      <c r="H301" s="93">
        <v>540000</v>
      </c>
      <c r="I301" s="83"/>
      <c r="J301" s="88"/>
    </row>
    <row r="302" spans="1:10" ht="18.75" customHeight="1">
      <c r="A302" s="375">
        <v>10</v>
      </c>
      <c r="B302" s="75" t="s">
        <v>1554</v>
      </c>
      <c r="C302" s="375">
        <v>1966</v>
      </c>
      <c r="D302" s="77" t="s">
        <v>215</v>
      </c>
      <c r="E302" s="93">
        <v>540000</v>
      </c>
      <c r="F302" s="428"/>
      <c r="G302" s="428"/>
      <c r="H302" s="93">
        <v>540000</v>
      </c>
      <c r="I302" s="479"/>
      <c r="J302" s="471"/>
    </row>
    <row r="303" spans="1:10" ht="18.75" customHeight="1">
      <c r="A303" s="375">
        <v>11</v>
      </c>
      <c r="B303" s="75" t="s">
        <v>304</v>
      </c>
      <c r="C303" s="375">
        <v>1992</v>
      </c>
      <c r="D303" s="77" t="s">
        <v>91</v>
      </c>
      <c r="E303" s="93">
        <v>540000</v>
      </c>
      <c r="F303" s="78"/>
      <c r="G303" s="78"/>
      <c r="H303" s="93">
        <v>540000</v>
      </c>
      <c r="I303" s="83"/>
      <c r="J303" s="88"/>
    </row>
    <row r="304" spans="1:10" ht="18.75" customHeight="1">
      <c r="A304" s="375">
        <v>12</v>
      </c>
      <c r="B304" s="75" t="s">
        <v>305</v>
      </c>
      <c r="C304" s="375">
        <v>1969</v>
      </c>
      <c r="D304" s="77" t="s">
        <v>91</v>
      </c>
      <c r="E304" s="93">
        <v>540000</v>
      </c>
      <c r="F304" s="78"/>
      <c r="G304" s="78"/>
      <c r="H304" s="93">
        <v>540000</v>
      </c>
      <c r="I304" s="83"/>
      <c r="J304" s="88"/>
    </row>
    <row r="305" spans="1:10" ht="18.75" customHeight="1">
      <c r="A305" s="375">
        <v>13</v>
      </c>
      <c r="B305" s="75" t="s">
        <v>306</v>
      </c>
      <c r="C305" s="375">
        <v>1966</v>
      </c>
      <c r="D305" s="77" t="s">
        <v>2871</v>
      </c>
      <c r="E305" s="93">
        <v>540000</v>
      </c>
      <c r="F305" s="78"/>
      <c r="G305" s="78"/>
      <c r="H305" s="93">
        <v>540000</v>
      </c>
      <c r="I305" s="83"/>
      <c r="J305" s="88"/>
    </row>
    <row r="306" spans="1:10" ht="18.75" customHeight="1">
      <c r="A306" s="375">
        <v>14</v>
      </c>
      <c r="B306" s="75" t="s">
        <v>300</v>
      </c>
      <c r="C306" s="375">
        <v>1992</v>
      </c>
      <c r="D306" s="77" t="s">
        <v>2877</v>
      </c>
      <c r="E306" s="93">
        <v>540000</v>
      </c>
      <c r="F306" s="78"/>
      <c r="G306" s="78"/>
      <c r="H306" s="93">
        <v>540000</v>
      </c>
      <c r="I306" s="83"/>
      <c r="J306" s="88"/>
    </row>
    <row r="307" spans="1:10" ht="18.75" customHeight="1">
      <c r="A307" s="375">
        <v>15</v>
      </c>
      <c r="B307" s="75" t="s">
        <v>1016</v>
      </c>
      <c r="C307" s="375">
        <v>1970</v>
      </c>
      <c r="D307" s="77" t="s">
        <v>2877</v>
      </c>
      <c r="E307" s="93">
        <v>540000</v>
      </c>
      <c r="F307" s="78"/>
      <c r="G307" s="78"/>
      <c r="H307" s="93">
        <v>540000</v>
      </c>
      <c r="I307" s="83"/>
      <c r="J307" s="88"/>
    </row>
    <row r="308" spans="1:10" ht="18.75" customHeight="1">
      <c r="A308" s="375">
        <v>16</v>
      </c>
      <c r="B308" s="75" t="s">
        <v>299</v>
      </c>
      <c r="C308" s="375">
        <v>1966</v>
      </c>
      <c r="D308" s="77" t="s">
        <v>2879</v>
      </c>
      <c r="E308" s="93">
        <v>540000</v>
      </c>
      <c r="F308" s="78"/>
      <c r="G308" s="78"/>
      <c r="H308" s="93">
        <v>540000</v>
      </c>
      <c r="I308" s="83"/>
      <c r="J308" s="88"/>
    </row>
    <row r="309" spans="1:10" ht="18.75" customHeight="1">
      <c r="A309" s="375">
        <v>17</v>
      </c>
      <c r="B309" s="75" t="s">
        <v>308</v>
      </c>
      <c r="C309" s="375">
        <v>1981</v>
      </c>
      <c r="D309" s="77" t="s">
        <v>2879</v>
      </c>
      <c r="E309" s="93">
        <v>540000</v>
      </c>
      <c r="F309" s="78"/>
      <c r="G309" s="78"/>
      <c r="H309" s="93">
        <v>540000</v>
      </c>
      <c r="I309" s="83"/>
      <c r="J309" s="88"/>
    </row>
    <row r="310" spans="1:10" ht="18.75" customHeight="1">
      <c r="A310" s="375">
        <v>18</v>
      </c>
      <c r="B310" s="75" t="s">
        <v>309</v>
      </c>
      <c r="C310" s="375">
        <v>1960</v>
      </c>
      <c r="D310" s="77" t="s">
        <v>2879</v>
      </c>
      <c r="E310" s="93">
        <v>540000</v>
      </c>
      <c r="F310" s="78"/>
      <c r="G310" s="78"/>
      <c r="H310" s="93">
        <v>540000</v>
      </c>
      <c r="I310" s="83"/>
      <c r="J310" s="88"/>
    </row>
    <row r="311" spans="1:10" ht="18.75" customHeight="1">
      <c r="A311" s="375">
        <v>19</v>
      </c>
      <c r="B311" s="75" t="s">
        <v>310</v>
      </c>
      <c r="C311" s="375">
        <v>1973</v>
      </c>
      <c r="D311" s="77" t="s">
        <v>2879</v>
      </c>
      <c r="E311" s="93">
        <v>540000</v>
      </c>
      <c r="F311" s="78"/>
      <c r="G311" s="78"/>
      <c r="H311" s="93">
        <v>540000</v>
      </c>
      <c r="I311" s="83"/>
      <c r="J311" s="88"/>
    </row>
    <row r="312" spans="1:10" ht="18.75" customHeight="1">
      <c r="A312" s="375">
        <v>21</v>
      </c>
      <c r="B312" s="75" t="s">
        <v>291</v>
      </c>
      <c r="C312" s="375">
        <v>1997</v>
      </c>
      <c r="D312" s="77" t="s">
        <v>2873</v>
      </c>
      <c r="E312" s="93">
        <v>540000</v>
      </c>
      <c r="F312" s="78"/>
      <c r="G312" s="78"/>
      <c r="H312" s="93">
        <f aca="true" t="shared" si="11" ref="H312:H317">SUM(E312:G312)</f>
        <v>540000</v>
      </c>
      <c r="I312" s="83"/>
      <c r="J312" s="88"/>
    </row>
    <row r="313" spans="1:10" ht="18.75" customHeight="1">
      <c r="A313" s="375">
        <v>22</v>
      </c>
      <c r="B313" s="75" t="s">
        <v>289</v>
      </c>
      <c r="C313" s="375">
        <v>1962</v>
      </c>
      <c r="D313" s="77" t="s">
        <v>2879</v>
      </c>
      <c r="E313" s="93">
        <v>540000</v>
      </c>
      <c r="F313" s="78"/>
      <c r="G313" s="78"/>
      <c r="H313" s="93">
        <f t="shared" si="11"/>
        <v>540000</v>
      </c>
      <c r="I313" s="83"/>
      <c r="J313" s="88"/>
    </row>
    <row r="314" spans="1:10" ht="18.75" customHeight="1">
      <c r="A314" s="375">
        <v>23</v>
      </c>
      <c r="B314" s="75" t="s">
        <v>285</v>
      </c>
      <c r="C314" s="375">
        <v>1960</v>
      </c>
      <c r="D314" s="77" t="s">
        <v>2872</v>
      </c>
      <c r="E314" s="93">
        <v>540000</v>
      </c>
      <c r="F314" s="78"/>
      <c r="G314" s="78"/>
      <c r="H314" s="93">
        <f t="shared" si="11"/>
        <v>540000</v>
      </c>
      <c r="I314" s="83"/>
      <c r="J314" s="88"/>
    </row>
    <row r="315" spans="1:10" ht="18.75" customHeight="1">
      <c r="A315" s="375">
        <v>24</v>
      </c>
      <c r="B315" s="75" t="s">
        <v>287</v>
      </c>
      <c r="C315" s="375">
        <v>1968</v>
      </c>
      <c r="D315" s="77" t="s">
        <v>2872</v>
      </c>
      <c r="E315" s="93">
        <v>540000</v>
      </c>
      <c r="F315" s="78"/>
      <c r="G315" s="78"/>
      <c r="H315" s="93">
        <f t="shared" si="11"/>
        <v>540000</v>
      </c>
      <c r="I315" s="83"/>
      <c r="J315" s="88"/>
    </row>
    <row r="316" spans="1:10" ht="18.75" customHeight="1">
      <c r="A316" s="375">
        <v>25</v>
      </c>
      <c r="B316" s="96" t="s">
        <v>333</v>
      </c>
      <c r="C316" s="97">
        <v>2000</v>
      </c>
      <c r="D316" s="98" t="s">
        <v>2871</v>
      </c>
      <c r="E316" s="102">
        <v>540000</v>
      </c>
      <c r="F316" s="100"/>
      <c r="G316" s="103"/>
      <c r="H316" s="102">
        <f t="shared" si="11"/>
        <v>540000</v>
      </c>
      <c r="I316" s="83"/>
      <c r="J316" s="88"/>
    </row>
    <row r="317" spans="1:10" ht="18.75" customHeight="1">
      <c r="A317" s="375">
        <v>26</v>
      </c>
      <c r="B317" s="96" t="s">
        <v>2312</v>
      </c>
      <c r="C317" s="97">
        <v>1964</v>
      </c>
      <c r="D317" s="98" t="s">
        <v>1105</v>
      </c>
      <c r="E317" s="102">
        <v>540000</v>
      </c>
      <c r="F317" s="100"/>
      <c r="G317" s="103"/>
      <c r="H317" s="102">
        <f t="shared" si="11"/>
        <v>540000</v>
      </c>
      <c r="I317" s="83"/>
      <c r="J317" s="88"/>
    </row>
    <row r="318" spans="1:10" ht="18.75" customHeight="1">
      <c r="A318" s="1487" t="s">
        <v>1093</v>
      </c>
      <c r="B318" s="1487"/>
      <c r="C318" s="1487"/>
      <c r="D318" s="1487"/>
      <c r="E318" s="495">
        <f>SUM(E293:E317)</f>
        <v>13500000</v>
      </c>
      <c r="F318" s="495">
        <f>SUM(F293:F317)</f>
        <v>0</v>
      </c>
      <c r="G318" s="495">
        <f>SUM(G293:G317)</f>
        <v>0</v>
      </c>
      <c r="H318" s="495">
        <f>SUM(H293:H317)</f>
        <v>13500000</v>
      </c>
      <c r="I318" s="83"/>
      <c r="J318" s="88"/>
    </row>
    <row r="319" spans="1:10" ht="18.75" customHeight="1">
      <c r="A319" s="1714" t="s">
        <v>1922</v>
      </c>
      <c r="B319" s="1715"/>
      <c r="C319" s="1715"/>
      <c r="D319" s="1715"/>
      <c r="E319" s="1715"/>
      <c r="F319" s="1715"/>
      <c r="G319" s="1715"/>
      <c r="H319" s="1715"/>
      <c r="I319" s="1715"/>
      <c r="J319" s="1716"/>
    </row>
    <row r="320" spans="1:10" ht="18.75" customHeight="1">
      <c r="A320" s="375">
        <v>1</v>
      </c>
      <c r="B320" s="75" t="s">
        <v>321</v>
      </c>
      <c r="C320" s="375">
        <v>1954</v>
      </c>
      <c r="D320" s="77" t="s">
        <v>2884</v>
      </c>
      <c r="E320" s="93">
        <v>675000</v>
      </c>
      <c r="F320" s="78"/>
      <c r="G320" s="78"/>
      <c r="H320" s="93">
        <v>675000</v>
      </c>
      <c r="I320" s="83"/>
      <c r="J320" s="88"/>
    </row>
    <row r="321" spans="1:10" ht="18.75" customHeight="1">
      <c r="A321" s="375">
        <v>2</v>
      </c>
      <c r="B321" s="75" t="s">
        <v>311</v>
      </c>
      <c r="C321" s="375">
        <v>1929</v>
      </c>
      <c r="D321" s="77" t="s">
        <v>12</v>
      </c>
      <c r="E321" s="93">
        <v>675000</v>
      </c>
      <c r="F321" s="78"/>
      <c r="G321" s="78"/>
      <c r="H321" s="93">
        <v>675000</v>
      </c>
      <c r="I321" s="83"/>
      <c r="J321" s="88"/>
    </row>
    <row r="322" spans="1:10" ht="18.75" customHeight="1">
      <c r="A322" s="375">
        <v>3</v>
      </c>
      <c r="B322" s="75" t="s">
        <v>1277</v>
      </c>
      <c r="C322" s="375">
        <v>1957</v>
      </c>
      <c r="D322" s="77" t="s">
        <v>2882</v>
      </c>
      <c r="E322" s="93">
        <v>675000</v>
      </c>
      <c r="F322" s="78"/>
      <c r="G322" s="78"/>
      <c r="H322" s="93">
        <f>G322+E322</f>
        <v>675000</v>
      </c>
      <c r="I322" s="83"/>
      <c r="J322" s="88"/>
    </row>
    <row r="323" spans="1:10" ht="18.75" customHeight="1">
      <c r="A323" s="375">
        <v>4</v>
      </c>
      <c r="B323" s="75" t="s">
        <v>313</v>
      </c>
      <c r="C323" s="375">
        <v>1931</v>
      </c>
      <c r="D323" s="77" t="s">
        <v>2872</v>
      </c>
      <c r="E323" s="93">
        <v>675000</v>
      </c>
      <c r="F323" s="78"/>
      <c r="G323" s="78"/>
      <c r="H323" s="93">
        <v>675000</v>
      </c>
      <c r="I323" s="83"/>
      <c r="J323" s="88"/>
    </row>
    <row r="324" spans="1:10" ht="18.75" customHeight="1">
      <c r="A324" s="375">
        <v>5</v>
      </c>
      <c r="B324" s="75" t="s">
        <v>2824</v>
      </c>
      <c r="C324" s="375">
        <v>1931</v>
      </c>
      <c r="D324" s="77" t="s">
        <v>2872</v>
      </c>
      <c r="E324" s="93">
        <v>675000</v>
      </c>
      <c r="F324" s="78"/>
      <c r="G324" s="78"/>
      <c r="H324" s="93">
        <v>675000</v>
      </c>
      <c r="I324" s="83"/>
      <c r="J324" s="88"/>
    </row>
    <row r="325" spans="1:10" ht="18.75" customHeight="1">
      <c r="A325" s="375">
        <v>6</v>
      </c>
      <c r="B325" s="75" t="s">
        <v>900</v>
      </c>
      <c r="C325" s="375">
        <v>1945</v>
      </c>
      <c r="D325" s="77" t="s">
        <v>2872</v>
      </c>
      <c r="E325" s="93">
        <v>675000</v>
      </c>
      <c r="F325" s="78"/>
      <c r="G325" s="78"/>
      <c r="H325" s="93">
        <v>675000</v>
      </c>
      <c r="I325" s="83"/>
      <c r="J325" s="88"/>
    </row>
    <row r="326" spans="1:10" ht="18.75" customHeight="1">
      <c r="A326" s="375">
        <v>7</v>
      </c>
      <c r="B326" s="75" t="s">
        <v>314</v>
      </c>
      <c r="C326" s="375">
        <v>1932</v>
      </c>
      <c r="D326" s="77" t="s">
        <v>2873</v>
      </c>
      <c r="E326" s="93">
        <v>675000</v>
      </c>
      <c r="F326" s="78"/>
      <c r="G326" s="78"/>
      <c r="H326" s="93">
        <v>675000</v>
      </c>
      <c r="I326" s="83"/>
      <c r="J326" s="88"/>
    </row>
    <row r="327" spans="1:10" ht="18.75" customHeight="1">
      <c r="A327" s="375">
        <v>8</v>
      </c>
      <c r="B327" s="75" t="s">
        <v>315</v>
      </c>
      <c r="C327" s="375">
        <v>1932</v>
      </c>
      <c r="D327" s="77" t="s">
        <v>2873</v>
      </c>
      <c r="E327" s="93">
        <v>675000</v>
      </c>
      <c r="F327" s="78"/>
      <c r="G327" s="78"/>
      <c r="H327" s="93">
        <v>675000</v>
      </c>
      <c r="I327" s="83"/>
      <c r="J327" s="88"/>
    </row>
    <row r="328" spans="1:10" ht="18.75" customHeight="1">
      <c r="A328" s="375">
        <v>9</v>
      </c>
      <c r="B328" s="75" t="s">
        <v>316</v>
      </c>
      <c r="C328" s="375">
        <v>1927</v>
      </c>
      <c r="D328" s="77" t="s">
        <v>2873</v>
      </c>
      <c r="E328" s="93">
        <v>675000</v>
      </c>
      <c r="F328" s="78"/>
      <c r="G328" s="78"/>
      <c r="H328" s="93">
        <v>675000</v>
      </c>
      <c r="I328" s="83"/>
      <c r="J328" s="88"/>
    </row>
    <row r="329" spans="1:10" ht="18.75" customHeight="1">
      <c r="A329" s="375">
        <v>10</v>
      </c>
      <c r="B329" s="75" t="s">
        <v>317</v>
      </c>
      <c r="C329" s="375">
        <v>1943</v>
      </c>
      <c r="D329" s="77" t="s">
        <v>2647</v>
      </c>
      <c r="E329" s="93">
        <v>675000</v>
      </c>
      <c r="F329" s="78"/>
      <c r="G329" s="78"/>
      <c r="H329" s="93">
        <v>675000</v>
      </c>
      <c r="I329" s="83"/>
      <c r="J329" s="88"/>
    </row>
    <row r="330" spans="1:10" ht="18.75" customHeight="1">
      <c r="A330" s="375">
        <v>11</v>
      </c>
      <c r="B330" s="85" t="s">
        <v>148</v>
      </c>
      <c r="C330" s="83">
        <v>1935</v>
      </c>
      <c r="D330" s="80" t="s">
        <v>2872</v>
      </c>
      <c r="E330" s="93">
        <v>675000</v>
      </c>
      <c r="F330" s="78"/>
      <c r="G330" s="78"/>
      <c r="H330" s="93">
        <f>SUM(E330:G330)</f>
        <v>675000</v>
      </c>
      <c r="I330" s="83"/>
      <c r="J330" s="471"/>
    </row>
    <row r="331" spans="1:10" ht="18.75" customHeight="1">
      <c r="A331" s="375">
        <v>12</v>
      </c>
      <c r="B331" s="75" t="s">
        <v>323</v>
      </c>
      <c r="C331" s="375">
        <v>1927</v>
      </c>
      <c r="D331" s="77" t="s">
        <v>2884</v>
      </c>
      <c r="E331" s="93">
        <v>675000</v>
      </c>
      <c r="F331" s="78"/>
      <c r="G331" s="78"/>
      <c r="H331" s="93">
        <v>675000</v>
      </c>
      <c r="I331" s="83"/>
      <c r="J331" s="88"/>
    </row>
    <row r="332" spans="1:10" ht="18.75" customHeight="1">
      <c r="A332" s="375">
        <v>13</v>
      </c>
      <c r="B332" s="75" t="s">
        <v>322</v>
      </c>
      <c r="C332" s="375">
        <v>1938</v>
      </c>
      <c r="D332" s="77" t="s">
        <v>91</v>
      </c>
      <c r="E332" s="93">
        <v>675000</v>
      </c>
      <c r="F332" s="78"/>
      <c r="G332" s="78"/>
      <c r="H332" s="93">
        <v>675000</v>
      </c>
      <c r="I332" s="83"/>
      <c r="J332" s="88"/>
    </row>
    <row r="333" spans="1:10" ht="18.75" customHeight="1">
      <c r="A333" s="375">
        <v>14</v>
      </c>
      <c r="B333" s="75" t="s">
        <v>326</v>
      </c>
      <c r="C333" s="375">
        <v>1938</v>
      </c>
      <c r="D333" s="77" t="s">
        <v>2873</v>
      </c>
      <c r="E333" s="93">
        <v>675000</v>
      </c>
      <c r="F333" s="78"/>
      <c r="G333" s="78"/>
      <c r="H333" s="93">
        <v>675000</v>
      </c>
      <c r="I333" s="83"/>
      <c r="J333" s="88"/>
    </row>
    <row r="334" spans="1:10" ht="18.75" customHeight="1">
      <c r="A334" s="375">
        <v>15</v>
      </c>
      <c r="B334" s="75" t="s">
        <v>324</v>
      </c>
      <c r="C334" s="375">
        <v>1934</v>
      </c>
      <c r="D334" s="77" t="s">
        <v>2879</v>
      </c>
      <c r="E334" s="93">
        <v>675000</v>
      </c>
      <c r="F334" s="78"/>
      <c r="G334" s="78"/>
      <c r="H334" s="93">
        <v>675000</v>
      </c>
      <c r="I334" s="83"/>
      <c r="J334" s="88"/>
    </row>
    <row r="335" spans="1:10" ht="18.75" customHeight="1">
      <c r="A335" s="375">
        <v>16</v>
      </c>
      <c r="B335" s="75" t="s">
        <v>1401</v>
      </c>
      <c r="C335" s="375">
        <v>1949</v>
      </c>
      <c r="D335" s="77" t="s">
        <v>2882</v>
      </c>
      <c r="E335" s="93">
        <v>675000</v>
      </c>
      <c r="F335" s="78"/>
      <c r="G335" s="78"/>
      <c r="H335" s="93">
        <v>675000</v>
      </c>
      <c r="I335" s="83"/>
      <c r="J335" s="88"/>
    </row>
    <row r="336" spans="1:10" ht="18.75" customHeight="1">
      <c r="A336" s="375">
        <v>17</v>
      </c>
      <c r="B336" s="75" t="s">
        <v>325</v>
      </c>
      <c r="C336" s="375">
        <v>1937</v>
      </c>
      <c r="D336" s="77" t="s">
        <v>389</v>
      </c>
      <c r="E336" s="93">
        <v>675000</v>
      </c>
      <c r="F336" s="78"/>
      <c r="G336" s="78"/>
      <c r="H336" s="93">
        <v>675000</v>
      </c>
      <c r="I336" s="83"/>
      <c r="J336" s="88"/>
    </row>
    <row r="337" spans="1:10" ht="18.75" customHeight="1">
      <c r="A337" s="375">
        <v>18</v>
      </c>
      <c r="B337" s="75" t="s">
        <v>312</v>
      </c>
      <c r="C337" s="375">
        <v>1923</v>
      </c>
      <c r="D337" s="77" t="s">
        <v>12</v>
      </c>
      <c r="E337" s="93">
        <v>675000</v>
      </c>
      <c r="F337" s="78"/>
      <c r="G337" s="78"/>
      <c r="H337" s="93">
        <f aca="true" t="shared" si="12" ref="H337:H343">SUM(E337:G337)</f>
        <v>675000</v>
      </c>
      <c r="I337" s="83"/>
      <c r="J337" s="88"/>
    </row>
    <row r="338" spans="1:10" ht="18.75" customHeight="1">
      <c r="A338" s="375">
        <v>19</v>
      </c>
      <c r="B338" s="75" t="s">
        <v>320</v>
      </c>
      <c r="C338" s="375">
        <v>1937</v>
      </c>
      <c r="D338" s="77" t="s">
        <v>2879</v>
      </c>
      <c r="E338" s="93">
        <v>675000</v>
      </c>
      <c r="F338" s="78"/>
      <c r="G338" s="78"/>
      <c r="H338" s="93">
        <f t="shared" si="12"/>
        <v>675000</v>
      </c>
      <c r="I338" s="83"/>
      <c r="J338" s="88"/>
    </row>
    <row r="339" spans="1:10" ht="18.75" customHeight="1">
      <c r="A339" s="375">
        <v>20</v>
      </c>
      <c r="B339" s="75" t="s">
        <v>318</v>
      </c>
      <c r="C339" s="375">
        <v>1927</v>
      </c>
      <c r="D339" s="77" t="s">
        <v>2882</v>
      </c>
      <c r="E339" s="93">
        <v>675000</v>
      </c>
      <c r="F339" s="78"/>
      <c r="G339" s="78"/>
      <c r="H339" s="93">
        <f t="shared" si="12"/>
        <v>675000</v>
      </c>
      <c r="I339" s="83"/>
      <c r="J339" s="88"/>
    </row>
    <row r="340" spans="1:10" ht="18.75" customHeight="1">
      <c r="A340" s="375">
        <v>21</v>
      </c>
      <c r="B340" s="75" t="s">
        <v>273</v>
      </c>
      <c r="C340" s="375">
        <v>1954</v>
      </c>
      <c r="D340" s="77" t="s">
        <v>2882</v>
      </c>
      <c r="E340" s="93">
        <v>675000</v>
      </c>
      <c r="F340" s="78"/>
      <c r="G340" s="78"/>
      <c r="H340" s="93">
        <f t="shared" si="12"/>
        <v>675000</v>
      </c>
      <c r="I340" s="83"/>
      <c r="J340" s="88"/>
    </row>
    <row r="341" spans="1:10" ht="18.75" customHeight="1">
      <c r="A341" s="375">
        <v>22</v>
      </c>
      <c r="B341" s="96" t="s">
        <v>1619</v>
      </c>
      <c r="C341" s="97">
        <v>1942</v>
      </c>
      <c r="D341" s="98" t="s">
        <v>1620</v>
      </c>
      <c r="E341" s="102">
        <v>675000</v>
      </c>
      <c r="F341" s="100"/>
      <c r="G341" s="100"/>
      <c r="H341" s="102">
        <f t="shared" si="12"/>
        <v>675000</v>
      </c>
      <c r="I341" s="83"/>
      <c r="J341" s="496"/>
    </row>
    <row r="342" spans="1:10" ht="18.75" customHeight="1">
      <c r="A342" s="375">
        <v>23</v>
      </c>
      <c r="B342" s="96" t="s">
        <v>301</v>
      </c>
      <c r="C342" s="97">
        <v>1950</v>
      </c>
      <c r="D342" s="98" t="s">
        <v>2461</v>
      </c>
      <c r="E342" s="102">
        <v>675000</v>
      </c>
      <c r="F342" s="100"/>
      <c r="G342" s="100"/>
      <c r="H342" s="102">
        <f t="shared" si="12"/>
        <v>675000</v>
      </c>
      <c r="I342" s="83"/>
      <c r="J342" s="496"/>
    </row>
    <row r="343" spans="1:10" ht="18.75" customHeight="1">
      <c r="A343" s="375">
        <v>24</v>
      </c>
      <c r="B343" s="96" t="s">
        <v>2627</v>
      </c>
      <c r="C343" s="97">
        <v>1943</v>
      </c>
      <c r="D343" s="98" t="s">
        <v>225</v>
      </c>
      <c r="E343" s="102">
        <v>675000</v>
      </c>
      <c r="F343" s="100"/>
      <c r="G343" s="100"/>
      <c r="H343" s="102">
        <f t="shared" si="12"/>
        <v>675000</v>
      </c>
      <c r="I343" s="83"/>
      <c r="J343" s="496"/>
    </row>
    <row r="344" spans="1:10" ht="18.75" customHeight="1">
      <c r="A344" s="375">
        <v>25</v>
      </c>
      <c r="B344" s="96" t="s">
        <v>2264</v>
      </c>
      <c r="C344" s="97">
        <v>1940</v>
      </c>
      <c r="D344" s="98" t="s">
        <v>2265</v>
      </c>
      <c r="E344" s="102">
        <v>675000</v>
      </c>
      <c r="F344" s="100"/>
      <c r="G344" s="100"/>
      <c r="H344" s="102">
        <f>G344+E344</f>
        <v>675000</v>
      </c>
      <c r="I344" s="83"/>
      <c r="J344" s="496"/>
    </row>
    <row r="345" spans="1:10" ht="18.75" customHeight="1">
      <c r="A345" s="1717" t="s">
        <v>1093</v>
      </c>
      <c r="B345" s="1726"/>
      <c r="C345" s="1726"/>
      <c r="D345" s="1726"/>
      <c r="E345" s="495">
        <f>SUM(E320:E344)</f>
        <v>16875000</v>
      </c>
      <c r="F345" s="497"/>
      <c r="G345" s="731"/>
      <c r="H345" s="495">
        <f>E345+G345</f>
        <v>16875000</v>
      </c>
      <c r="I345" s="83"/>
      <c r="J345" s="88"/>
    </row>
    <row r="346" spans="1:10" ht="18.75" customHeight="1">
      <c r="A346" s="1711" t="s">
        <v>1921</v>
      </c>
      <c r="B346" s="1712"/>
      <c r="C346" s="1712"/>
      <c r="D346" s="1712"/>
      <c r="E346" s="1712"/>
      <c r="F346" s="1712"/>
      <c r="G346" s="1712"/>
      <c r="H346" s="1712"/>
      <c r="I346" s="1712"/>
      <c r="J346" s="1713"/>
    </row>
    <row r="347" spans="1:10" ht="18.75" customHeight="1">
      <c r="A347" s="375">
        <v>1</v>
      </c>
      <c r="B347" s="75" t="s">
        <v>331</v>
      </c>
      <c r="C347" s="375">
        <v>2012</v>
      </c>
      <c r="D347" s="77" t="s">
        <v>91</v>
      </c>
      <c r="E347" s="93">
        <v>675000</v>
      </c>
      <c r="F347" s="78"/>
      <c r="G347" s="78"/>
      <c r="H347" s="93">
        <v>675000</v>
      </c>
      <c r="I347" s="83"/>
      <c r="J347" s="88"/>
    </row>
    <row r="348" spans="1:10" ht="18.75" customHeight="1">
      <c r="A348" s="375">
        <v>2</v>
      </c>
      <c r="B348" s="75" t="s">
        <v>328</v>
      </c>
      <c r="C348" s="375">
        <v>2004</v>
      </c>
      <c r="D348" s="77" t="s">
        <v>12</v>
      </c>
      <c r="E348" s="93">
        <v>675000</v>
      </c>
      <c r="F348" s="78"/>
      <c r="G348" s="78"/>
      <c r="H348" s="93">
        <v>675000</v>
      </c>
      <c r="I348" s="83"/>
      <c r="J348" s="88"/>
    </row>
    <row r="349" spans="1:10" ht="18.75" customHeight="1">
      <c r="A349" s="375">
        <v>3</v>
      </c>
      <c r="B349" s="75" t="s">
        <v>330</v>
      </c>
      <c r="C349" s="375">
        <v>2006</v>
      </c>
      <c r="D349" s="77" t="s">
        <v>2875</v>
      </c>
      <c r="E349" s="93">
        <v>675000</v>
      </c>
      <c r="F349" s="78"/>
      <c r="G349" s="78"/>
      <c r="H349" s="93">
        <v>675000</v>
      </c>
      <c r="I349" s="83"/>
      <c r="J349" s="88"/>
    </row>
    <row r="350" spans="1:10" ht="18.75" customHeight="1">
      <c r="A350" s="375">
        <v>4</v>
      </c>
      <c r="B350" s="75" t="s">
        <v>327</v>
      </c>
      <c r="C350" s="375">
        <v>2008</v>
      </c>
      <c r="D350" s="77" t="s">
        <v>2882</v>
      </c>
      <c r="E350" s="93">
        <v>675000</v>
      </c>
      <c r="F350" s="78"/>
      <c r="G350" s="78"/>
      <c r="H350" s="93">
        <v>675000</v>
      </c>
      <c r="I350" s="83"/>
      <c r="J350" s="88"/>
    </row>
    <row r="351" spans="1:10" ht="18.75" customHeight="1">
      <c r="A351" s="375">
        <v>5</v>
      </c>
      <c r="B351" s="75" t="s">
        <v>1555</v>
      </c>
      <c r="C351" s="375">
        <v>2015</v>
      </c>
      <c r="D351" s="77" t="s">
        <v>2882</v>
      </c>
      <c r="E351" s="93">
        <v>675000</v>
      </c>
      <c r="F351" s="78"/>
      <c r="G351" s="78"/>
      <c r="H351" s="93">
        <v>675000</v>
      </c>
      <c r="I351" s="83"/>
      <c r="J351" s="88"/>
    </row>
    <row r="352" spans="1:10" ht="18.75" customHeight="1">
      <c r="A352" s="375">
        <v>6</v>
      </c>
      <c r="B352" s="75" t="s">
        <v>332</v>
      </c>
      <c r="C352" s="375">
        <v>2002</v>
      </c>
      <c r="D352" s="77" t="s">
        <v>2879</v>
      </c>
      <c r="E352" s="93">
        <v>675000</v>
      </c>
      <c r="F352" s="78"/>
      <c r="G352" s="78"/>
      <c r="H352" s="93">
        <v>675000</v>
      </c>
      <c r="I352" s="83"/>
      <c r="J352" s="88"/>
    </row>
    <row r="353" spans="1:10" ht="18.75" customHeight="1">
      <c r="A353" s="375">
        <v>7</v>
      </c>
      <c r="B353" s="75" t="s">
        <v>329</v>
      </c>
      <c r="C353" s="375">
        <v>2004</v>
      </c>
      <c r="D353" s="77" t="s">
        <v>2872</v>
      </c>
      <c r="E353" s="93">
        <v>675000</v>
      </c>
      <c r="F353" s="78"/>
      <c r="G353" s="78"/>
      <c r="H353" s="93">
        <f>SUM(E353:G353)</f>
        <v>675000</v>
      </c>
      <c r="I353" s="83"/>
      <c r="J353" s="88"/>
    </row>
    <row r="354" spans="1:10" ht="18.75" customHeight="1">
      <c r="A354" s="375">
        <v>8</v>
      </c>
      <c r="B354" s="75" t="s">
        <v>668</v>
      </c>
      <c r="C354" s="375">
        <v>2004</v>
      </c>
      <c r="D354" s="77" t="s">
        <v>2882</v>
      </c>
      <c r="E354" s="93">
        <v>675000</v>
      </c>
      <c r="F354" s="78"/>
      <c r="G354" s="78"/>
      <c r="H354" s="93">
        <f>SUM(E354:G354)</f>
        <v>675000</v>
      </c>
      <c r="I354" s="83"/>
      <c r="J354" s="88"/>
    </row>
    <row r="355" spans="1:10" ht="18.75" customHeight="1">
      <c r="A355" s="1717" t="s">
        <v>1093</v>
      </c>
      <c r="B355" s="1717"/>
      <c r="C355" s="1717"/>
      <c r="D355" s="1717"/>
      <c r="E355" s="498">
        <f>SUM(E347:E354)</f>
        <v>5400000</v>
      </c>
      <c r="F355" s="480"/>
      <c r="G355" s="494"/>
      <c r="H355" s="498">
        <f>E355+G355</f>
        <v>5400000</v>
      </c>
      <c r="I355" s="83"/>
      <c r="J355" s="88"/>
    </row>
    <row r="356" spans="1:10" ht="18.75" customHeight="1">
      <c r="A356" s="1711" t="s">
        <v>348</v>
      </c>
      <c r="B356" s="1712"/>
      <c r="C356" s="1712"/>
      <c r="D356" s="1712"/>
      <c r="E356" s="1712"/>
      <c r="F356" s="1712"/>
      <c r="G356" s="1712"/>
      <c r="H356" s="1712"/>
      <c r="I356" s="1712"/>
      <c r="J356" s="1713"/>
    </row>
    <row r="357" spans="1:10" ht="18.75" customHeight="1">
      <c r="A357" s="83">
        <v>1</v>
      </c>
      <c r="B357" s="75" t="s">
        <v>2216</v>
      </c>
      <c r="C357" s="375">
        <v>1956</v>
      </c>
      <c r="D357" s="77" t="s">
        <v>2884</v>
      </c>
      <c r="E357" s="93">
        <v>270000</v>
      </c>
      <c r="F357" s="78"/>
      <c r="G357" s="78"/>
      <c r="H357" s="93">
        <f>E357+G357</f>
        <v>270000</v>
      </c>
      <c r="I357" s="83"/>
      <c r="J357" s="83"/>
    </row>
    <row r="358" spans="1:10" ht="18.75" customHeight="1">
      <c r="A358" s="83">
        <v>2</v>
      </c>
      <c r="B358" s="75" t="s">
        <v>373</v>
      </c>
      <c r="C358" s="375">
        <v>1953</v>
      </c>
      <c r="D358" s="77" t="s">
        <v>2884</v>
      </c>
      <c r="E358" s="93">
        <v>270000</v>
      </c>
      <c r="F358" s="78"/>
      <c r="G358" s="78"/>
      <c r="H358" s="93">
        <f aca="true" t="shared" si="13" ref="H358:H409">E358+G358</f>
        <v>270000</v>
      </c>
      <c r="I358" s="83"/>
      <c r="J358" s="88"/>
    </row>
    <row r="359" spans="1:10" ht="18.75" customHeight="1">
      <c r="A359" s="83">
        <v>3</v>
      </c>
      <c r="B359" s="75" t="s">
        <v>350</v>
      </c>
      <c r="C359" s="375">
        <v>1973</v>
      </c>
      <c r="D359" s="77" t="s">
        <v>2871</v>
      </c>
      <c r="E359" s="93">
        <v>270000</v>
      </c>
      <c r="F359" s="78"/>
      <c r="G359" s="78"/>
      <c r="H359" s="93">
        <f t="shared" si="13"/>
        <v>270000</v>
      </c>
      <c r="I359" s="83"/>
      <c r="J359" s="83"/>
    </row>
    <row r="360" spans="1:10" ht="18.75" customHeight="1">
      <c r="A360" s="83">
        <v>4</v>
      </c>
      <c r="B360" s="75" t="s">
        <v>351</v>
      </c>
      <c r="C360" s="375">
        <v>1973</v>
      </c>
      <c r="D360" s="77" t="s">
        <v>2871</v>
      </c>
      <c r="E360" s="93">
        <v>270000</v>
      </c>
      <c r="F360" s="78"/>
      <c r="G360" s="78"/>
      <c r="H360" s="93">
        <f t="shared" si="13"/>
        <v>270000</v>
      </c>
      <c r="I360" s="83"/>
      <c r="J360" s="83"/>
    </row>
    <row r="361" spans="1:10" ht="18.75" customHeight="1">
      <c r="A361" s="83">
        <v>5</v>
      </c>
      <c r="B361" s="75" t="s">
        <v>352</v>
      </c>
      <c r="C361" s="375">
        <v>1967</v>
      </c>
      <c r="D361" s="77" t="s">
        <v>2871</v>
      </c>
      <c r="E361" s="93">
        <v>270000</v>
      </c>
      <c r="F361" s="78"/>
      <c r="G361" s="78"/>
      <c r="H361" s="93">
        <f t="shared" si="13"/>
        <v>270000</v>
      </c>
      <c r="I361" s="83"/>
      <c r="J361" s="83"/>
    </row>
    <row r="362" spans="1:10" ht="18.75" customHeight="1">
      <c r="A362" s="83">
        <v>7</v>
      </c>
      <c r="B362" s="75" t="s">
        <v>361</v>
      </c>
      <c r="C362" s="375">
        <v>1937</v>
      </c>
      <c r="D362" s="77" t="s">
        <v>2871</v>
      </c>
      <c r="E362" s="93">
        <v>270000</v>
      </c>
      <c r="F362" s="78"/>
      <c r="G362" s="78"/>
      <c r="H362" s="93">
        <f t="shared" si="13"/>
        <v>270000</v>
      </c>
      <c r="I362" s="83"/>
      <c r="J362" s="88"/>
    </row>
    <row r="363" spans="1:10" ht="18.75" customHeight="1">
      <c r="A363" s="83">
        <v>8</v>
      </c>
      <c r="B363" s="75" t="s">
        <v>323</v>
      </c>
      <c r="C363" s="375">
        <v>1927</v>
      </c>
      <c r="D363" s="77" t="s">
        <v>2884</v>
      </c>
      <c r="E363" s="93">
        <v>270000</v>
      </c>
      <c r="F363" s="78"/>
      <c r="G363" s="78"/>
      <c r="H363" s="93">
        <f t="shared" si="13"/>
        <v>270000</v>
      </c>
      <c r="I363" s="83"/>
      <c r="J363" s="88"/>
    </row>
    <row r="364" spans="1:10" ht="18.75" customHeight="1">
      <c r="A364" s="83">
        <v>9</v>
      </c>
      <c r="B364" s="75" t="s">
        <v>157</v>
      </c>
      <c r="C364" s="375">
        <v>1962</v>
      </c>
      <c r="D364" s="77" t="s">
        <v>2871</v>
      </c>
      <c r="E364" s="93">
        <v>270000</v>
      </c>
      <c r="F364" s="78"/>
      <c r="G364" s="78"/>
      <c r="H364" s="93">
        <f t="shared" si="13"/>
        <v>270000</v>
      </c>
      <c r="I364" s="83"/>
      <c r="J364" s="88"/>
    </row>
    <row r="365" spans="1:10" ht="18.75" customHeight="1">
      <c r="A365" s="83">
        <v>10</v>
      </c>
      <c r="B365" s="75" t="s">
        <v>159</v>
      </c>
      <c r="C365" s="375">
        <v>1962</v>
      </c>
      <c r="D365" s="77" t="s">
        <v>91</v>
      </c>
      <c r="E365" s="93">
        <v>270000</v>
      </c>
      <c r="F365" s="78"/>
      <c r="G365" s="78"/>
      <c r="H365" s="93">
        <f t="shared" si="13"/>
        <v>270000</v>
      </c>
      <c r="I365" s="83"/>
      <c r="J365" s="83"/>
    </row>
    <row r="366" spans="1:10" ht="18.75" customHeight="1">
      <c r="A366" s="83">
        <v>11</v>
      </c>
      <c r="B366" s="75" t="s">
        <v>305</v>
      </c>
      <c r="C366" s="375">
        <v>1970</v>
      </c>
      <c r="D366" s="77" t="s">
        <v>91</v>
      </c>
      <c r="E366" s="93">
        <v>270000</v>
      </c>
      <c r="F366" s="78"/>
      <c r="G366" s="78"/>
      <c r="H366" s="93">
        <f t="shared" si="13"/>
        <v>270000</v>
      </c>
      <c r="I366" s="83"/>
      <c r="J366" s="83"/>
    </row>
    <row r="367" spans="1:10" ht="18.75" customHeight="1">
      <c r="A367" s="83">
        <v>12</v>
      </c>
      <c r="B367" s="75" t="s">
        <v>2018</v>
      </c>
      <c r="C367" s="375">
        <v>1979</v>
      </c>
      <c r="D367" s="77" t="s">
        <v>91</v>
      </c>
      <c r="E367" s="93">
        <v>270000</v>
      </c>
      <c r="F367" s="78"/>
      <c r="G367" s="78"/>
      <c r="H367" s="93">
        <f t="shared" si="13"/>
        <v>270000</v>
      </c>
      <c r="I367" s="83"/>
      <c r="J367" s="88"/>
    </row>
    <row r="368" spans="1:10" ht="18.75" customHeight="1">
      <c r="A368" s="83">
        <v>13</v>
      </c>
      <c r="B368" s="75" t="s">
        <v>362</v>
      </c>
      <c r="C368" s="375">
        <v>1967</v>
      </c>
      <c r="D368" s="77" t="s">
        <v>12</v>
      </c>
      <c r="E368" s="93">
        <v>270000</v>
      </c>
      <c r="F368" s="78"/>
      <c r="G368" s="78"/>
      <c r="H368" s="93">
        <f t="shared" si="13"/>
        <v>270000</v>
      </c>
      <c r="I368" s="83"/>
      <c r="J368" s="88"/>
    </row>
    <row r="369" spans="1:10" ht="18.75" customHeight="1">
      <c r="A369" s="83">
        <v>14</v>
      </c>
      <c r="B369" s="75" t="s">
        <v>2837</v>
      </c>
      <c r="C369" s="375">
        <v>1918</v>
      </c>
      <c r="D369" s="77" t="s">
        <v>12</v>
      </c>
      <c r="E369" s="93">
        <v>270000</v>
      </c>
      <c r="F369" s="78"/>
      <c r="G369" s="78"/>
      <c r="H369" s="93">
        <f t="shared" si="13"/>
        <v>270000</v>
      </c>
      <c r="I369" s="83"/>
      <c r="J369" s="88"/>
    </row>
    <row r="370" spans="1:10" ht="18.75" customHeight="1">
      <c r="A370" s="83">
        <v>15</v>
      </c>
      <c r="B370" s="75" t="s">
        <v>369</v>
      </c>
      <c r="C370" s="375">
        <v>1976</v>
      </c>
      <c r="D370" s="77" t="s">
        <v>12</v>
      </c>
      <c r="E370" s="93">
        <v>270000</v>
      </c>
      <c r="F370" s="78"/>
      <c r="G370" s="78"/>
      <c r="H370" s="93">
        <f t="shared" si="13"/>
        <v>270000</v>
      </c>
      <c r="I370" s="83"/>
      <c r="J370" s="88"/>
    </row>
    <row r="371" spans="1:10" ht="18.75" customHeight="1">
      <c r="A371" s="83">
        <v>16</v>
      </c>
      <c r="B371" s="75" t="s">
        <v>2049</v>
      </c>
      <c r="C371" s="375">
        <v>1969</v>
      </c>
      <c r="D371" s="77" t="s">
        <v>2877</v>
      </c>
      <c r="E371" s="93">
        <v>270000</v>
      </c>
      <c r="F371" s="78"/>
      <c r="G371" s="78"/>
      <c r="H371" s="93">
        <f t="shared" si="13"/>
        <v>270000</v>
      </c>
      <c r="I371" s="83"/>
      <c r="J371" s="83"/>
    </row>
    <row r="372" spans="1:10" ht="18.75" customHeight="1">
      <c r="A372" s="83">
        <v>17</v>
      </c>
      <c r="B372" s="75" t="s">
        <v>353</v>
      </c>
      <c r="C372" s="375">
        <v>1991</v>
      </c>
      <c r="D372" s="77" t="s">
        <v>2877</v>
      </c>
      <c r="E372" s="93">
        <v>270000</v>
      </c>
      <c r="F372" s="78"/>
      <c r="G372" s="78"/>
      <c r="H372" s="93">
        <f t="shared" si="13"/>
        <v>270000</v>
      </c>
      <c r="I372" s="83"/>
      <c r="J372" s="83"/>
    </row>
    <row r="373" spans="1:10" ht="18.75" customHeight="1">
      <c r="A373" s="83">
        <v>18</v>
      </c>
      <c r="B373" s="75" t="s">
        <v>254</v>
      </c>
      <c r="C373" s="375">
        <v>1967</v>
      </c>
      <c r="D373" s="77" t="s">
        <v>2877</v>
      </c>
      <c r="E373" s="93">
        <v>270000</v>
      </c>
      <c r="F373" s="78"/>
      <c r="G373" s="78"/>
      <c r="H373" s="93">
        <f t="shared" si="13"/>
        <v>270000</v>
      </c>
      <c r="I373" s="83"/>
      <c r="J373" s="88"/>
    </row>
    <row r="374" spans="1:10" ht="18.75" customHeight="1">
      <c r="A374" s="83">
        <v>19</v>
      </c>
      <c r="B374" s="75" t="s">
        <v>349</v>
      </c>
      <c r="C374" s="375">
        <v>1958</v>
      </c>
      <c r="D374" s="77" t="s">
        <v>2872</v>
      </c>
      <c r="E374" s="93">
        <v>270000</v>
      </c>
      <c r="F374" s="78"/>
      <c r="G374" s="78"/>
      <c r="H374" s="93">
        <f t="shared" si="13"/>
        <v>270000</v>
      </c>
      <c r="I374" s="83"/>
      <c r="J374" s="83"/>
    </row>
    <row r="375" spans="1:10" ht="18.75" customHeight="1">
      <c r="A375" s="83">
        <v>20</v>
      </c>
      <c r="B375" s="75" t="s">
        <v>287</v>
      </c>
      <c r="C375" s="375">
        <v>1968</v>
      </c>
      <c r="D375" s="77" t="s">
        <v>2872</v>
      </c>
      <c r="E375" s="93">
        <v>270000</v>
      </c>
      <c r="F375" s="78"/>
      <c r="G375" s="78"/>
      <c r="H375" s="93">
        <f t="shared" si="13"/>
        <v>270000</v>
      </c>
      <c r="I375" s="83"/>
      <c r="J375" s="83"/>
    </row>
    <row r="376" spans="1:10" ht="18.75" customHeight="1">
      <c r="A376" s="83">
        <v>21</v>
      </c>
      <c r="B376" s="75" t="s">
        <v>363</v>
      </c>
      <c r="C376" s="375">
        <v>1971</v>
      </c>
      <c r="D376" s="77" t="s">
        <v>2872</v>
      </c>
      <c r="E376" s="93">
        <v>270000</v>
      </c>
      <c r="F376" s="78"/>
      <c r="G376" s="78"/>
      <c r="H376" s="93">
        <f t="shared" si="13"/>
        <v>270000</v>
      </c>
      <c r="I376" s="83"/>
      <c r="J376" s="88"/>
    </row>
    <row r="377" spans="1:10" ht="18.75" customHeight="1">
      <c r="A377" s="83">
        <v>22</v>
      </c>
      <c r="B377" s="118" t="s">
        <v>2824</v>
      </c>
      <c r="C377" s="375">
        <v>1931</v>
      </c>
      <c r="D377" s="77" t="s">
        <v>2872</v>
      </c>
      <c r="E377" s="93">
        <v>270000</v>
      </c>
      <c r="F377" s="78"/>
      <c r="G377" s="78"/>
      <c r="H377" s="93">
        <f t="shared" si="13"/>
        <v>270000</v>
      </c>
      <c r="I377" s="83"/>
      <c r="J377" s="88"/>
    </row>
    <row r="378" spans="1:10" ht="18.75" customHeight="1">
      <c r="A378" s="83">
        <v>23</v>
      </c>
      <c r="B378" s="75" t="s">
        <v>371</v>
      </c>
      <c r="C378" s="375">
        <v>1978</v>
      </c>
      <c r="D378" s="77" t="s">
        <v>2872</v>
      </c>
      <c r="E378" s="93">
        <v>270000</v>
      </c>
      <c r="F378" s="78"/>
      <c r="G378" s="78"/>
      <c r="H378" s="93">
        <f t="shared" si="13"/>
        <v>270000</v>
      </c>
      <c r="I378" s="83"/>
      <c r="J378" s="88"/>
    </row>
    <row r="379" spans="1:10" ht="18.75" customHeight="1">
      <c r="A379" s="83">
        <v>24</v>
      </c>
      <c r="B379" s="75" t="s">
        <v>901</v>
      </c>
      <c r="C379" s="375">
        <v>1979</v>
      </c>
      <c r="D379" s="77" t="s">
        <v>2872</v>
      </c>
      <c r="E379" s="93">
        <v>270000</v>
      </c>
      <c r="F379" s="78"/>
      <c r="G379" s="499"/>
      <c r="H379" s="93">
        <f t="shared" si="13"/>
        <v>270000</v>
      </c>
      <c r="I379" s="83"/>
      <c r="J379" s="88"/>
    </row>
    <row r="380" spans="1:10" ht="18.75" customHeight="1">
      <c r="A380" s="83">
        <v>25</v>
      </c>
      <c r="B380" s="75" t="s">
        <v>354</v>
      </c>
      <c r="C380" s="375">
        <v>1972</v>
      </c>
      <c r="D380" s="77" t="s">
        <v>2875</v>
      </c>
      <c r="E380" s="93">
        <v>270000</v>
      </c>
      <c r="F380" s="78"/>
      <c r="G380" s="78"/>
      <c r="H380" s="93">
        <f t="shared" si="13"/>
        <v>270000</v>
      </c>
      <c r="I380" s="83"/>
      <c r="J380" s="83"/>
    </row>
    <row r="381" spans="1:10" ht="18.75" customHeight="1">
      <c r="A381" s="83">
        <v>26</v>
      </c>
      <c r="B381" s="75" t="s">
        <v>370</v>
      </c>
      <c r="C381" s="375">
        <v>1978</v>
      </c>
      <c r="D381" s="77" t="s">
        <v>2875</v>
      </c>
      <c r="E381" s="93">
        <v>270000</v>
      </c>
      <c r="F381" s="78"/>
      <c r="G381" s="78"/>
      <c r="H381" s="93">
        <f t="shared" si="13"/>
        <v>270000</v>
      </c>
      <c r="I381" s="83"/>
      <c r="J381" s="88"/>
    </row>
    <row r="382" spans="1:10" ht="18.75" customHeight="1">
      <c r="A382" s="83">
        <v>27</v>
      </c>
      <c r="B382" s="75" t="s">
        <v>355</v>
      </c>
      <c r="C382" s="375">
        <v>1962</v>
      </c>
      <c r="D382" s="77" t="s">
        <v>2873</v>
      </c>
      <c r="E382" s="93">
        <v>270000</v>
      </c>
      <c r="F382" s="78"/>
      <c r="G382" s="78"/>
      <c r="H382" s="93">
        <f t="shared" si="13"/>
        <v>270000</v>
      </c>
      <c r="I382" s="83"/>
      <c r="J382" s="83"/>
    </row>
    <row r="383" spans="1:10" ht="18.75" customHeight="1">
      <c r="A383" s="83">
        <v>28</v>
      </c>
      <c r="B383" s="75" t="s">
        <v>360</v>
      </c>
      <c r="C383" s="375">
        <v>1972</v>
      </c>
      <c r="D383" s="77" t="s">
        <v>2873</v>
      </c>
      <c r="E383" s="93">
        <v>270000</v>
      </c>
      <c r="F383" s="78"/>
      <c r="G383" s="78"/>
      <c r="H383" s="93">
        <f t="shared" si="13"/>
        <v>270000</v>
      </c>
      <c r="I383" s="83"/>
      <c r="J383" s="88"/>
    </row>
    <row r="384" spans="1:10" ht="18.75" customHeight="1">
      <c r="A384" s="83">
        <v>29</v>
      </c>
      <c r="B384" s="75" t="s">
        <v>364</v>
      </c>
      <c r="C384" s="375">
        <v>1958</v>
      </c>
      <c r="D384" s="77" t="s">
        <v>2873</v>
      </c>
      <c r="E384" s="93">
        <v>270000</v>
      </c>
      <c r="F384" s="78"/>
      <c r="G384" s="78"/>
      <c r="H384" s="93">
        <f t="shared" si="13"/>
        <v>270000</v>
      </c>
      <c r="I384" s="83"/>
      <c r="J384" s="88"/>
    </row>
    <row r="385" spans="1:10" ht="18.75" customHeight="1">
      <c r="A385" s="83">
        <v>30</v>
      </c>
      <c r="B385" s="75" t="s">
        <v>365</v>
      </c>
      <c r="C385" s="375">
        <v>1968</v>
      </c>
      <c r="D385" s="77" t="s">
        <v>2873</v>
      </c>
      <c r="E385" s="93">
        <v>270000</v>
      </c>
      <c r="F385" s="78"/>
      <c r="G385" s="78"/>
      <c r="H385" s="93">
        <f t="shared" si="13"/>
        <v>270000</v>
      </c>
      <c r="I385" s="83"/>
      <c r="J385" s="88"/>
    </row>
    <row r="386" spans="1:10" ht="18.75" customHeight="1">
      <c r="A386" s="83">
        <v>31</v>
      </c>
      <c r="B386" s="75" t="s">
        <v>326</v>
      </c>
      <c r="C386" s="375">
        <v>1938</v>
      </c>
      <c r="D386" s="77" t="s">
        <v>2873</v>
      </c>
      <c r="E386" s="93">
        <v>270000</v>
      </c>
      <c r="F386" s="78"/>
      <c r="G386" s="94"/>
      <c r="H386" s="93">
        <f t="shared" si="13"/>
        <v>270000</v>
      </c>
      <c r="I386" s="83"/>
      <c r="J386" s="88"/>
    </row>
    <row r="387" spans="1:10" ht="18.75" customHeight="1">
      <c r="A387" s="83">
        <v>32</v>
      </c>
      <c r="B387" s="75" t="s">
        <v>316</v>
      </c>
      <c r="C387" s="375">
        <v>1968</v>
      </c>
      <c r="D387" s="77" t="s">
        <v>2873</v>
      </c>
      <c r="E387" s="93">
        <v>270000</v>
      </c>
      <c r="F387" s="78"/>
      <c r="G387" s="78"/>
      <c r="H387" s="93">
        <f t="shared" si="13"/>
        <v>270000</v>
      </c>
      <c r="I387" s="83"/>
      <c r="J387" s="88"/>
    </row>
    <row r="388" spans="1:10" ht="18.75" customHeight="1">
      <c r="A388" s="83">
        <v>33</v>
      </c>
      <c r="B388" s="75" t="s">
        <v>324</v>
      </c>
      <c r="C388" s="375">
        <v>1937</v>
      </c>
      <c r="D388" s="77" t="s">
        <v>2879</v>
      </c>
      <c r="E388" s="93">
        <v>270000</v>
      </c>
      <c r="F388" s="78"/>
      <c r="G388" s="78"/>
      <c r="H388" s="93">
        <f t="shared" si="13"/>
        <v>270000</v>
      </c>
      <c r="I388" s="83"/>
      <c r="J388" s="88"/>
    </row>
    <row r="389" spans="1:10" ht="18.75" customHeight="1">
      <c r="A389" s="83">
        <v>34</v>
      </c>
      <c r="B389" s="75" t="s">
        <v>308</v>
      </c>
      <c r="C389" s="375">
        <v>1978</v>
      </c>
      <c r="D389" s="77" t="s">
        <v>2879</v>
      </c>
      <c r="E389" s="93">
        <v>270000</v>
      </c>
      <c r="F389" s="78"/>
      <c r="G389" s="78"/>
      <c r="H389" s="93">
        <f t="shared" si="13"/>
        <v>270000</v>
      </c>
      <c r="I389" s="79"/>
      <c r="J389" s="465"/>
    </row>
    <row r="390" spans="1:10" ht="18.75" customHeight="1">
      <c r="A390" s="83">
        <v>35</v>
      </c>
      <c r="B390" s="75" t="s">
        <v>356</v>
      </c>
      <c r="C390" s="375">
        <v>1964</v>
      </c>
      <c r="D390" s="77" t="s">
        <v>2879</v>
      </c>
      <c r="E390" s="93">
        <v>270000</v>
      </c>
      <c r="F390" s="78"/>
      <c r="G390" s="78"/>
      <c r="H390" s="93">
        <f t="shared" si="13"/>
        <v>270000</v>
      </c>
      <c r="I390" s="83"/>
      <c r="J390" s="88"/>
    </row>
    <row r="391" spans="1:10" ht="18.75" customHeight="1">
      <c r="A391" s="83">
        <v>36</v>
      </c>
      <c r="B391" s="75" t="s">
        <v>357</v>
      </c>
      <c r="C391" s="375">
        <v>1945</v>
      </c>
      <c r="D391" s="77" t="s">
        <v>2879</v>
      </c>
      <c r="E391" s="93">
        <v>270000</v>
      </c>
      <c r="F391" s="78"/>
      <c r="G391" s="78"/>
      <c r="H391" s="93">
        <f t="shared" si="13"/>
        <v>270000</v>
      </c>
      <c r="I391" s="83"/>
      <c r="J391" s="88"/>
    </row>
    <row r="392" spans="1:10" ht="18.75" customHeight="1">
      <c r="A392" s="83">
        <v>37</v>
      </c>
      <c r="B392" s="75" t="s">
        <v>358</v>
      </c>
      <c r="C392" s="375">
        <v>1937</v>
      </c>
      <c r="D392" s="77" t="s">
        <v>2879</v>
      </c>
      <c r="E392" s="93">
        <v>270000</v>
      </c>
      <c r="F392" s="78"/>
      <c r="G392" s="78"/>
      <c r="H392" s="93">
        <f t="shared" si="13"/>
        <v>270000</v>
      </c>
      <c r="I392" s="83"/>
      <c r="J392" s="88"/>
    </row>
    <row r="393" spans="1:10" ht="18.75" customHeight="1">
      <c r="A393" s="83">
        <v>38</v>
      </c>
      <c r="B393" s="77" t="s">
        <v>1919</v>
      </c>
      <c r="C393" s="375">
        <v>1967</v>
      </c>
      <c r="D393" s="77" t="s">
        <v>2879</v>
      </c>
      <c r="E393" s="93">
        <v>270000</v>
      </c>
      <c r="F393" s="78"/>
      <c r="G393" s="78"/>
      <c r="H393" s="93">
        <f t="shared" si="13"/>
        <v>270000</v>
      </c>
      <c r="I393" s="83"/>
      <c r="J393" s="88"/>
    </row>
    <row r="394" spans="1:10" ht="18.75" customHeight="1">
      <c r="A394" s="83">
        <v>39</v>
      </c>
      <c r="B394" s="77" t="s">
        <v>1920</v>
      </c>
      <c r="C394" s="375">
        <v>1967</v>
      </c>
      <c r="D394" s="77" t="s">
        <v>2879</v>
      </c>
      <c r="E394" s="93">
        <v>270000</v>
      </c>
      <c r="F394" s="78"/>
      <c r="G394" s="78"/>
      <c r="H394" s="93">
        <f t="shared" si="13"/>
        <v>270000</v>
      </c>
      <c r="I394" s="83"/>
      <c r="J394" s="88"/>
    </row>
    <row r="395" spans="1:10" ht="18.75" customHeight="1">
      <c r="A395" s="83">
        <v>40</v>
      </c>
      <c r="B395" s="77" t="s">
        <v>293</v>
      </c>
      <c r="C395" s="375">
        <v>1983</v>
      </c>
      <c r="D395" s="77" t="s">
        <v>2879</v>
      </c>
      <c r="E395" s="93">
        <v>270000</v>
      </c>
      <c r="F395" s="78"/>
      <c r="G395" s="78"/>
      <c r="H395" s="93">
        <f t="shared" si="13"/>
        <v>270000</v>
      </c>
      <c r="I395" s="83"/>
      <c r="J395" s="88"/>
    </row>
    <row r="396" spans="1:10" ht="18.75" customHeight="1">
      <c r="A396" s="83">
        <v>41</v>
      </c>
      <c r="B396" s="77" t="s">
        <v>1244</v>
      </c>
      <c r="C396" s="375">
        <v>1966</v>
      </c>
      <c r="D396" s="77" t="s">
        <v>2879</v>
      </c>
      <c r="E396" s="93">
        <v>270000</v>
      </c>
      <c r="F396" s="78"/>
      <c r="G396" s="78"/>
      <c r="H396" s="93">
        <f t="shared" si="13"/>
        <v>270000</v>
      </c>
      <c r="I396" s="83"/>
      <c r="J396" s="88"/>
    </row>
    <row r="397" spans="1:10" ht="18.75" customHeight="1">
      <c r="A397" s="83">
        <v>42</v>
      </c>
      <c r="B397" s="75" t="s">
        <v>320</v>
      </c>
      <c r="C397" s="500">
        <v>1937</v>
      </c>
      <c r="D397" s="77" t="s">
        <v>2879</v>
      </c>
      <c r="E397" s="93">
        <v>270000</v>
      </c>
      <c r="F397" s="78"/>
      <c r="G397" s="78"/>
      <c r="H397" s="93">
        <f t="shared" si="13"/>
        <v>270000</v>
      </c>
      <c r="I397" s="83"/>
      <c r="J397" s="88"/>
    </row>
    <row r="398" spans="1:10" ht="18.75" customHeight="1">
      <c r="A398" s="83">
        <v>43</v>
      </c>
      <c r="B398" s="75" t="s">
        <v>359</v>
      </c>
      <c r="C398" s="375">
        <v>1993</v>
      </c>
      <c r="D398" s="77" t="s">
        <v>2882</v>
      </c>
      <c r="E398" s="93">
        <v>270000</v>
      </c>
      <c r="F398" s="78"/>
      <c r="G398" s="78"/>
      <c r="H398" s="93">
        <f t="shared" si="13"/>
        <v>270000</v>
      </c>
      <c r="I398" s="83"/>
      <c r="J398" s="88"/>
    </row>
    <row r="399" spans="1:10" ht="18.75" customHeight="1">
      <c r="A399" s="83">
        <v>44</v>
      </c>
      <c r="B399" s="75" t="s">
        <v>366</v>
      </c>
      <c r="C399" s="375">
        <v>1960</v>
      </c>
      <c r="D399" s="77" t="s">
        <v>2882</v>
      </c>
      <c r="E399" s="93">
        <v>270000</v>
      </c>
      <c r="F399" s="78"/>
      <c r="G399" s="78"/>
      <c r="H399" s="93">
        <f t="shared" si="13"/>
        <v>270000</v>
      </c>
      <c r="I399" s="83"/>
      <c r="J399" s="88"/>
    </row>
    <row r="400" spans="1:10" ht="18.75" customHeight="1">
      <c r="A400" s="83">
        <v>45</v>
      </c>
      <c r="B400" s="75" t="s">
        <v>368</v>
      </c>
      <c r="C400" s="375">
        <v>1971</v>
      </c>
      <c r="D400" s="77" t="s">
        <v>2882</v>
      </c>
      <c r="E400" s="93">
        <v>270000</v>
      </c>
      <c r="F400" s="78"/>
      <c r="G400" s="78"/>
      <c r="H400" s="93">
        <f t="shared" si="13"/>
        <v>270000</v>
      </c>
      <c r="I400" s="83"/>
      <c r="J400" s="88"/>
    </row>
    <row r="401" spans="1:10" ht="18.75" customHeight="1">
      <c r="A401" s="83">
        <v>46</v>
      </c>
      <c r="B401" s="75" t="s">
        <v>318</v>
      </c>
      <c r="C401" s="500">
        <v>1937</v>
      </c>
      <c r="D401" s="77" t="s">
        <v>2882</v>
      </c>
      <c r="E401" s="93">
        <v>270000</v>
      </c>
      <c r="F401" s="78"/>
      <c r="G401" s="78"/>
      <c r="H401" s="93">
        <f t="shared" si="13"/>
        <v>270000</v>
      </c>
      <c r="I401" s="83"/>
      <c r="J401" s="88"/>
    </row>
    <row r="402" spans="1:10" ht="18.75" customHeight="1">
      <c r="A402" s="83">
        <v>47</v>
      </c>
      <c r="B402" s="75" t="s">
        <v>1988</v>
      </c>
      <c r="C402" s="375">
        <v>1970</v>
      </c>
      <c r="D402" s="77" t="s">
        <v>2882</v>
      </c>
      <c r="E402" s="93">
        <v>270000</v>
      </c>
      <c r="F402" s="78"/>
      <c r="G402" s="94"/>
      <c r="H402" s="93">
        <f t="shared" si="13"/>
        <v>270000</v>
      </c>
      <c r="I402" s="83"/>
      <c r="J402" s="88"/>
    </row>
    <row r="403" spans="1:10" ht="18.75" customHeight="1">
      <c r="A403" s="83">
        <v>48</v>
      </c>
      <c r="B403" s="75" t="s">
        <v>367</v>
      </c>
      <c r="C403" s="375">
        <v>1979</v>
      </c>
      <c r="D403" s="77" t="s">
        <v>2647</v>
      </c>
      <c r="E403" s="93">
        <v>270000</v>
      </c>
      <c r="F403" s="78"/>
      <c r="G403" s="469"/>
      <c r="H403" s="93">
        <f t="shared" si="13"/>
        <v>270000</v>
      </c>
      <c r="I403" s="83"/>
      <c r="J403" s="88"/>
    </row>
    <row r="404" spans="1:10" ht="18.75" customHeight="1">
      <c r="A404" s="83">
        <v>49</v>
      </c>
      <c r="B404" s="75" t="s">
        <v>325</v>
      </c>
      <c r="C404" s="500">
        <v>1937</v>
      </c>
      <c r="D404" s="77" t="s">
        <v>389</v>
      </c>
      <c r="E404" s="93">
        <v>270000</v>
      </c>
      <c r="F404" s="78"/>
      <c r="G404" s="469"/>
      <c r="H404" s="93">
        <f t="shared" si="13"/>
        <v>270000</v>
      </c>
      <c r="I404" s="83"/>
      <c r="J404" s="88"/>
    </row>
    <row r="405" spans="1:10" ht="18.75" customHeight="1">
      <c r="A405" s="83">
        <v>50</v>
      </c>
      <c r="B405" s="75" t="s">
        <v>372</v>
      </c>
      <c r="C405" s="375">
        <v>1966</v>
      </c>
      <c r="D405" s="77" t="s">
        <v>215</v>
      </c>
      <c r="E405" s="93">
        <v>270000</v>
      </c>
      <c r="F405" s="78"/>
      <c r="G405" s="469"/>
      <c r="H405" s="93">
        <f t="shared" si="13"/>
        <v>270000</v>
      </c>
      <c r="I405" s="83"/>
      <c r="J405" s="88"/>
    </row>
    <row r="406" spans="1:10" ht="18.75" customHeight="1">
      <c r="A406" s="83">
        <v>51</v>
      </c>
      <c r="B406" s="75" t="s">
        <v>372</v>
      </c>
      <c r="C406" s="375">
        <v>1962</v>
      </c>
      <c r="D406" s="77" t="s">
        <v>2452</v>
      </c>
      <c r="E406" s="93">
        <v>270000</v>
      </c>
      <c r="F406" s="78"/>
      <c r="G406" s="469"/>
      <c r="H406" s="93">
        <f t="shared" si="13"/>
        <v>270000</v>
      </c>
      <c r="I406" s="83"/>
      <c r="J406" s="88"/>
    </row>
    <row r="407" spans="1:10" ht="18.75" customHeight="1">
      <c r="A407" s="83">
        <v>52</v>
      </c>
      <c r="B407" s="75" t="s">
        <v>1103</v>
      </c>
      <c r="C407" s="375">
        <v>1969</v>
      </c>
      <c r="D407" s="77" t="s">
        <v>215</v>
      </c>
      <c r="E407" s="93">
        <v>270000</v>
      </c>
      <c r="F407" s="78"/>
      <c r="G407" s="93"/>
      <c r="H407" s="93">
        <f t="shared" si="13"/>
        <v>270000</v>
      </c>
      <c r="I407" s="83"/>
      <c r="J407" s="84"/>
    </row>
    <row r="408" spans="1:10" ht="18.75" customHeight="1">
      <c r="A408" s="83">
        <v>53</v>
      </c>
      <c r="B408" s="75" t="s">
        <v>1104</v>
      </c>
      <c r="C408" s="375">
        <v>1989</v>
      </c>
      <c r="D408" s="77" t="s">
        <v>1105</v>
      </c>
      <c r="E408" s="93">
        <v>270000</v>
      </c>
      <c r="F408" s="78"/>
      <c r="G408" s="93"/>
      <c r="H408" s="93">
        <f t="shared" si="13"/>
        <v>270000</v>
      </c>
      <c r="I408" s="83"/>
      <c r="J408" s="84"/>
    </row>
    <row r="409" spans="1:10" ht="18.75" customHeight="1">
      <c r="A409" s="83">
        <v>54</v>
      </c>
      <c r="B409" s="75" t="s">
        <v>1106</v>
      </c>
      <c r="C409" s="375">
        <v>1936</v>
      </c>
      <c r="D409" s="77" t="s">
        <v>1107</v>
      </c>
      <c r="E409" s="93">
        <v>270000</v>
      </c>
      <c r="F409" s="78"/>
      <c r="G409" s="93"/>
      <c r="H409" s="93">
        <f t="shared" si="13"/>
        <v>270000</v>
      </c>
      <c r="I409" s="83"/>
      <c r="J409" s="84"/>
    </row>
    <row r="410" spans="1:10" ht="18.75" customHeight="1">
      <c r="A410" s="83">
        <v>55</v>
      </c>
      <c r="B410" s="75" t="s">
        <v>1618</v>
      </c>
      <c r="C410" s="375">
        <v>1940</v>
      </c>
      <c r="D410" s="77" t="s">
        <v>660</v>
      </c>
      <c r="E410" s="93">
        <v>270000</v>
      </c>
      <c r="F410" s="78"/>
      <c r="G410" s="93"/>
      <c r="H410" s="93">
        <f>SUM(E410:G410)</f>
        <v>270000</v>
      </c>
      <c r="I410" s="83"/>
      <c r="J410" s="84"/>
    </row>
    <row r="411" spans="1:10" ht="18.75" customHeight="1">
      <c r="A411" s="83">
        <v>56</v>
      </c>
      <c r="B411" s="75" t="s">
        <v>661</v>
      </c>
      <c r="C411" s="375">
        <v>1950</v>
      </c>
      <c r="D411" s="77" t="s">
        <v>662</v>
      </c>
      <c r="E411" s="93">
        <v>270000</v>
      </c>
      <c r="F411" s="78"/>
      <c r="G411" s="93"/>
      <c r="H411" s="93">
        <f>SUM(E411:G411)</f>
        <v>270000</v>
      </c>
      <c r="I411" s="83" t="s">
        <v>1101</v>
      </c>
      <c r="J411" s="84"/>
    </row>
    <row r="412" spans="1:10" ht="18.75" customHeight="1">
      <c r="A412" s="83">
        <v>57</v>
      </c>
      <c r="B412" s="75" t="s">
        <v>1619</v>
      </c>
      <c r="C412" s="375">
        <v>1942</v>
      </c>
      <c r="D412" s="77" t="s">
        <v>1107</v>
      </c>
      <c r="E412" s="93">
        <v>270000</v>
      </c>
      <c r="F412" s="78"/>
      <c r="G412" s="93"/>
      <c r="H412" s="93">
        <f>SUM(E412:G412)</f>
        <v>270000</v>
      </c>
      <c r="I412" s="83"/>
      <c r="J412" s="84"/>
    </row>
    <row r="413" spans="1:10" ht="18.75" customHeight="1">
      <c r="A413" s="83">
        <v>58</v>
      </c>
      <c r="B413" s="75" t="s">
        <v>148</v>
      </c>
      <c r="C413" s="375">
        <v>1935</v>
      </c>
      <c r="D413" s="77" t="s">
        <v>225</v>
      </c>
      <c r="E413" s="93">
        <v>270000</v>
      </c>
      <c r="F413" s="78"/>
      <c r="G413" s="93"/>
      <c r="H413" s="93">
        <f>E413+G413</f>
        <v>270000</v>
      </c>
      <c r="I413" s="83"/>
      <c r="J413" s="84"/>
    </row>
    <row r="414" spans="1:10" ht="18.75" customHeight="1">
      <c r="A414" s="83">
        <v>59</v>
      </c>
      <c r="B414" s="118" t="s">
        <v>1674</v>
      </c>
      <c r="C414" s="108">
        <v>1975</v>
      </c>
      <c r="D414" s="77" t="s">
        <v>1105</v>
      </c>
      <c r="E414" s="93">
        <v>270000</v>
      </c>
      <c r="F414" s="78"/>
      <c r="G414" s="93"/>
      <c r="H414" s="93">
        <f>E414+G414</f>
        <v>270000</v>
      </c>
      <c r="I414" s="83"/>
      <c r="J414" s="84"/>
    </row>
    <row r="415" spans="1:10" ht="18.75" customHeight="1">
      <c r="A415" s="83">
        <v>60</v>
      </c>
      <c r="B415" s="118" t="s">
        <v>1549</v>
      </c>
      <c r="C415" s="108">
        <v>1964</v>
      </c>
      <c r="D415" s="77" t="s">
        <v>1105</v>
      </c>
      <c r="E415" s="93">
        <v>270000</v>
      </c>
      <c r="F415" s="78"/>
      <c r="G415" s="93">
        <v>270000</v>
      </c>
      <c r="H415" s="93">
        <f>E415+G415</f>
        <v>540000</v>
      </c>
      <c r="I415" s="83"/>
      <c r="J415" s="84"/>
    </row>
    <row r="416" spans="1:10" ht="18.75" customHeight="1">
      <c r="A416" s="83">
        <v>61</v>
      </c>
      <c r="B416" s="815" t="s">
        <v>2264</v>
      </c>
      <c r="C416" s="692">
        <v>1940</v>
      </c>
      <c r="D416" s="692" t="s">
        <v>2631</v>
      </c>
      <c r="E416" s="710">
        <v>270000</v>
      </c>
      <c r="F416" s="692"/>
      <c r="G416" s="824">
        <v>0</v>
      </c>
      <c r="H416" s="710">
        <f>E416+G416</f>
        <v>270000</v>
      </c>
      <c r="I416" s="704"/>
      <c r="J416" s="501"/>
    </row>
    <row r="417" spans="1:11" ht="18.75" customHeight="1">
      <c r="A417" s="1717" t="s">
        <v>1093</v>
      </c>
      <c r="B417" s="1717"/>
      <c r="C417" s="1717"/>
      <c r="D417" s="1717"/>
      <c r="E417" s="498">
        <f>SUM(E357:E416)</f>
        <v>16200000</v>
      </c>
      <c r="F417" s="498">
        <f>SUM(F357:F413)</f>
        <v>0</v>
      </c>
      <c r="G417" s="473">
        <f>SUM(G415:G416)</f>
        <v>270000</v>
      </c>
      <c r="H417" s="498">
        <f>E417+G417</f>
        <v>16470000</v>
      </c>
      <c r="I417" s="83"/>
      <c r="J417" s="88"/>
      <c r="K417" s="108" t="s">
        <v>1101</v>
      </c>
    </row>
    <row r="418" spans="1:10" ht="18.75" customHeight="1">
      <c r="A418" s="79"/>
      <c r="B418" s="474" t="s">
        <v>679</v>
      </c>
      <c r="C418" s="475"/>
      <c r="D418" s="475"/>
      <c r="E418" s="475"/>
      <c r="F418" s="475"/>
      <c r="G418" s="475"/>
      <c r="H418" s="475"/>
      <c r="I418" s="475"/>
      <c r="J418" s="476"/>
    </row>
    <row r="419" spans="1:10" ht="18.75" customHeight="1">
      <c r="A419" s="83">
        <v>1</v>
      </c>
      <c r="B419" s="85" t="s">
        <v>2453</v>
      </c>
      <c r="C419" s="83">
        <v>1992</v>
      </c>
      <c r="D419" s="80" t="s">
        <v>2454</v>
      </c>
      <c r="E419" s="86">
        <v>405000</v>
      </c>
      <c r="F419" s="78"/>
      <c r="G419" s="78"/>
      <c r="H419" s="86">
        <f>E419+G419</f>
        <v>405000</v>
      </c>
      <c r="I419" s="83"/>
      <c r="J419" s="88" t="s">
        <v>1101</v>
      </c>
    </row>
    <row r="420" spans="1:10" ht="18.75" customHeight="1">
      <c r="A420" s="83">
        <v>2</v>
      </c>
      <c r="B420" s="85" t="s">
        <v>216</v>
      </c>
      <c r="C420" s="83">
        <v>1985</v>
      </c>
      <c r="D420" s="80" t="s">
        <v>2882</v>
      </c>
      <c r="E420" s="86">
        <v>405000</v>
      </c>
      <c r="F420" s="78"/>
      <c r="G420" s="78"/>
      <c r="H420" s="86">
        <f>E420+G420</f>
        <v>405000</v>
      </c>
      <c r="I420" s="83"/>
      <c r="J420" s="88"/>
    </row>
    <row r="421" spans="1:10" ht="18.75" customHeight="1">
      <c r="A421" s="83">
        <v>3</v>
      </c>
      <c r="B421" s="85" t="s">
        <v>2211</v>
      </c>
      <c r="C421" s="83">
        <v>1984</v>
      </c>
      <c r="D421" s="80" t="s">
        <v>2877</v>
      </c>
      <c r="E421" s="86">
        <v>405000</v>
      </c>
      <c r="F421" s="78"/>
      <c r="G421" s="78"/>
      <c r="H421" s="86">
        <f>G421+E421</f>
        <v>405000</v>
      </c>
      <c r="I421" s="83"/>
      <c r="J421" s="84" t="s">
        <v>2261</v>
      </c>
    </row>
    <row r="422" spans="1:10" ht="18.75" customHeight="1">
      <c r="A422" s="83">
        <v>4</v>
      </c>
      <c r="B422" s="85" t="s">
        <v>2262</v>
      </c>
      <c r="C422" s="83">
        <v>1987</v>
      </c>
      <c r="D422" s="80" t="s">
        <v>2454</v>
      </c>
      <c r="E422" s="86">
        <v>405000</v>
      </c>
      <c r="F422" s="78"/>
      <c r="G422" s="78"/>
      <c r="H422" s="86">
        <f>E422+G422</f>
        <v>405000</v>
      </c>
      <c r="I422" s="83"/>
      <c r="J422" s="84" t="s">
        <v>2263</v>
      </c>
    </row>
    <row r="423" spans="1:10" ht="18.75" customHeight="1">
      <c r="A423" s="1487" t="s">
        <v>1093</v>
      </c>
      <c r="B423" s="1487"/>
      <c r="C423" s="1487"/>
      <c r="D423" s="1487"/>
      <c r="E423" s="81">
        <f>SUM(E419:E422)</f>
        <v>1620000</v>
      </c>
      <c r="F423" s="78"/>
      <c r="G423" s="487">
        <f>SUM(G421:G422)</f>
        <v>0</v>
      </c>
      <c r="H423" s="81">
        <f>SUM(E423:G423)</f>
        <v>1620000</v>
      </c>
      <c r="I423" s="83"/>
      <c r="J423" s="88"/>
    </row>
    <row r="424" spans="1:10" ht="18.75" customHeight="1">
      <c r="A424" s="107">
        <v>23</v>
      </c>
      <c r="B424" s="1692" t="s">
        <v>409</v>
      </c>
      <c r="C424" s="1693"/>
      <c r="D424" s="1693"/>
      <c r="E424" s="1693"/>
      <c r="F424" s="1693"/>
      <c r="G424" s="1693"/>
      <c r="H424" s="1693"/>
      <c r="I424" s="1693"/>
      <c r="J424" s="1694"/>
    </row>
    <row r="425" spans="1:10" ht="18.75" customHeight="1">
      <c r="A425" s="107">
        <v>1</v>
      </c>
      <c r="B425" s="1586"/>
      <c r="C425" s="1587"/>
      <c r="D425" s="1588"/>
      <c r="E425" s="460"/>
      <c r="F425" s="502"/>
      <c r="G425" s="503"/>
      <c r="H425" s="460"/>
      <c r="I425" s="502"/>
      <c r="J425" s="502"/>
    </row>
    <row r="426" spans="1:10" ht="18.75" customHeight="1">
      <c r="A426" s="375"/>
      <c r="B426" s="1728"/>
      <c r="C426" s="1729"/>
      <c r="D426" s="1730"/>
      <c r="E426" s="461"/>
      <c r="F426" s="81"/>
      <c r="G426" s="493"/>
      <c r="H426" s="461"/>
      <c r="I426" s="83"/>
      <c r="J426" s="88"/>
    </row>
    <row r="427" spans="1:12" ht="18.75" customHeight="1">
      <c r="A427" s="1487" t="s">
        <v>1137</v>
      </c>
      <c r="B427" s="1487"/>
      <c r="C427" s="1487"/>
      <c r="D427" s="1487"/>
      <c r="E427" s="493">
        <f>E423+E417+E355+E345+E318+E291+E274+E246+E171+E168+E160+E157+E16+E13+E10+E426</f>
        <v>146340000</v>
      </c>
      <c r="F427" s="493"/>
      <c r="G427" s="493">
        <f>G426+G423+G417+G355+G345+G318+G291+G274+G246+G171+G168+G160+G157+G16+G13+G10</f>
        <v>1350000</v>
      </c>
      <c r="H427" s="493">
        <f>H423+H417+H355+H345+H318+H291+H274+H246+H171+H168+H160+H157+H16+H13+H10+H426</f>
        <v>147690000</v>
      </c>
      <c r="I427" s="465"/>
      <c r="J427" s="504"/>
      <c r="L427" s="108" t="s">
        <v>1101</v>
      </c>
    </row>
    <row r="428" spans="1:10" ht="18.75" customHeight="1">
      <c r="A428" s="1731" t="s">
        <v>1789</v>
      </c>
      <c r="B428" s="1731"/>
      <c r="C428" s="1731"/>
      <c r="D428" s="1731"/>
      <c r="E428" s="1731"/>
      <c r="F428" s="1731"/>
      <c r="G428" s="1731"/>
      <c r="H428" s="1731"/>
      <c r="I428" s="1731"/>
      <c r="J428" s="1731"/>
    </row>
    <row r="429" spans="1:10" ht="18.75" customHeight="1">
      <c r="A429" s="136"/>
      <c r="B429" s="105"/>
      <c r="C429" s="137"/>
      <c r="D429" s="1695" t="s">
        <v>1790</v>
      </c>
      <c r="E429" s="1695"/>
      <c r="F429" s="1695"/>
      <c r="G429" s="1695"/>
      <c r="H429" s="1695"/>
      <c r="I429" s="1695"/>
      <c r="J429" s="1695"/>
    </row>
    <row r="430" spans="1:10" ht="18.75" customHeight="1">
      <c r="A430" s="136"/>
      <c r="B430" s="57" t="s">
        <v>1605</v>
      </c>
      <c r="C430" s="137"/>
      <c r="D430" s="57" t="s">
        <v>1606</v>
      </c>
      <c r="E430" s="57" t="s">
        <v>1607</v>
      </c>
      <c r="F430" s="57"/>
      <c r="G430" s="57"/>
      <c r="H430" s="57"/>
      <c r="I430" s="57"/>
      <c r="J430" s="138"/>
    </row>
    <row r="431" spans="1:10" ht="18.75" customHeight="1">
      <c r="A431" s="136"/>
      <c r="B431" s="140"/>
      <c r="C431" s="137"/>
      <c r="D431" s="95"/>
      <c r="E431" s="140"/>
      <c r="F431" s="140"/>
      <c r="G431" s="140"/>
      <c r="H431" s="140"/>
      <c r="I431" s="140"/>
      <c r="J431" s="140"/>
    </row>
    <row r="432" spans="1:10" ht="18.75" customHeight="1">
      <c r="A432" s="136"/>
      <c r="B432" s="140"/>
      <c r="C432" s="137"/>
      <c r="D432" s="95"/>
      <c r="E432" s="140"/>
      <c r="F432" s="140"/>
      <c r="G432" s="140"/>
      <c r="H432" s="140"/>
      <c r="I432" s="140"/>
      <c r="J432" s="140"/>
    </row>
    <row r="433" spans="1:10" ht="18.75" customHeight="1">
      <c r="A433" s="136"/>
      <c r="B433" s="505" t="s">
        <v>1935</v>
      </c>
      <c r="C433" s="505" t="s">
        <v>1098</v>
      </c>
      <c r="D433" s="505"/>
      <c r="E433" s="505"/>
      <c r="F433" s="141"/>
      <c r="G433" s="142"/>
      <c r="H433" s="142"/>
      <c r="I433" s="141"/>
      <c r="J433" s="141"/>
    </row>
    <row r="434" spans="1:10" ht="18.75" customHeight="1">
      <c r="A434" s="1418" t="s">
        <v>408</v>
      </c>
      <c r="B434" s="1418"/>
      <c r="C434" s="1418"/>
      <c r="D434" s="1418"/>
      <c r="E434" s="1418"/>
      <c r="F434" s="1418"/>
      <c r="G434" s="1418"/>
      <c r="H434" s="1418"/>
      <c r="I434" s="1418"/>
      <c r="J434" s="1418"/>
    </row>
    <row r="435" spans="1:10" ht="18.75" customHeight="1">
      <c r="A435" s="136"/>
      <c r="B435" s="57" t="s">
        <v>1621</v>
      </c>
      <c r="C435" s="1418" t="s">
        <v>427</v>
      </c>
      <c r="D435" s="1418"/>
      <c r="E435" s="1418"/>
      <c r="F435" s="1418"/>
      <c r="G435" s="1418"/>
      <c r="H435" s="1418"/>
      <c r="I435" s="58"/>
      <c r="J435" s="56"/>
    </row>
    <row r="436" spans="1:10" ht="18.75" customHeight="1">
      <c r="A436" s="136"/>
      <c r="B436" s="141"/>
      <c r="C436" s="141"/>
      <c r="D436" s="141"/>
      <c r="E436" s="141"/>
      <c r="F436" s="141"/>
      <c r="G436" s="142"/>
      <c r="H436" s="142"/>
      <c r="I436" s="141"/>
      <c r="J436" s="141"/>
    </row>
  </sheetData>
  <mergeCells count="49">
    <mergeCell ref="K237:K245"/>
    <mergeCell ref="B426:D426"/>
    <mergeCell ref="C435:H435"/>
    <mergeCell ref="A427:D427"/>
    <mergeCell ref="A428:J428"/>
    <mergeCell ref="D429:J429"/>
    <mergeCell ref="A434:J434"/>
    <mergeCell ref="A423:D423"/>
    <mergeCell ref="B424:J424"/>
    <mergeCell ref="B425:D425"/>
    <mergeCell ref="A345:D345"/>
    <mergeCell ref="A346:J346"/>
    <mergeCell ref="A355:D355"/>
    <mergeCell ref="A356:J356"/>
    <mergeCell ref="A160:D160"/>
    <mergeCell ref="A161:J161"/>
    <mergeCell ref="A158:J158"/>
    <mergeCell ref="A11:J11"/>
    <mergeCell ref="A14:J14"/>
    <mergeCell ref="A17:J17"/>
    <mergeCell ref="A16:D16"/>
    <mergeCell ref="A168:D168"/>
    <mergeCell ref="A169:J169"/>
    <mergeCell ref="A171:D171"/>
    <mergeCell ref="A417:D417"/>
    <mergeCell ref="A274:D274"/>
    <mergeCell ref="A275:J275"/>
    <mergeCell ref="A291:D291"/>
    <mergeCell ref="A292:J292"/>
    <mergeCell ref="A318:D318"/>
    <mergeCell ref="A319:J319"/>
    <mergeCell ref="A247:J247"/>
    <mergeCell ref="A172:J172"/>
    <mergeCell ref="J5:J6"/>
    <mergeCell ref="A13:D13"/>
    <mergeCell ref="A10:D10"/>
    <mergeCell ref="E5:E6"/>
    <mergeCell ref="D5:D6"/>
    <mergeCell ref="I5:I6"/>
    <mergeCell ref="A246:D246"/>
    <mergeCell ref="A7:J7"/>
    <mergeCell ref="H5:H6"/>
    <mergeCell ref="A2:B2"/>
    <mergeCell ref="B5:B6"/>
    <mergeCell ref="C5:C6"/>
    <mergeCell ref="F5:G5"/>
    <mergeCell ref="B3:J3"/>
    <mergeCell ref="A4:J4"/>
    <mergeCell ref="A5:A6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User</cp:lastModifiedBy>
  <cp:lastPrinted>2017-11-10T01:22:50Z</cp:lastPrinted>
  <dcterms:created xsi:type="dcterms:W3CDTF">2015-05-14T03:41:27Z</dcterms:created>
  <dcterms:modified xsi:type="dcterms:W3CDTF">2017-11-14T00:58:36Z</dcterms:modified>
  <cp:category/>
  <cp:version/>
  <cp:contentType/>
  <cp:contentStatus/>
</cp:coreProperties>
</file>