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50" tabRatio="955" firstSheet="5" activeTab="12"/>
  </bookViews>
  <sheets>
    <sheet name="4A DB HN" sheetId="1" r:id="rId1"/>
    <sheet name="4B DB HCN" sheetId="2" r:id="rId2"/>
    <sheet name="SO SANH" sheetId="3" r:id="rId3"/>
    <sheet name="4C NGHÈO THIẾU HỤT" sheetId="4" r:id="rId4"/>
    <sheet name="4D NGHEO THIEU HUT DA CHIEU" sheetId="5" r:id="rId5"/>
    <sheet name="4Đ CẬN NGHÈO THIẾU HỤT" sheetId="6" r:id="rId6"/>
    <sheet name="4E PT HN THEO NHOM DOI TUONG" sheetId="7" r:id="rId7"/>
    <sheet name="4G DANH SACH HO NGHEO" sheetId="8" r:id="rId8"/>
    <sheet name="4H DANH SACH HO CAN NGHEO" sheetId="9" r:id="rId9"/>
    <sheet name="MAU 5A" sheetId="10" r:id="rId10"/>
    <sheet name="MAU 5B" sheetId="11" r:id="rId11"/>
    <sheet name="MAU 5C" sheetId="12" r:id="rId12"/>
    <sheet name="hộ có kn thoát nghèo" sheetId="13" r:id="rId13"/>
    <sheet name="Sheet1" sheetId="14" r:id="rId14"/>
  </sheets>
  <externalReferences>
    <externalReference r:id="rId17"/>
  </externalReferences>
  <definedNames/>
  <calcPr fullCalcOnLoad="1"/>
</workbook>
</file>

<file path=xl/comments4.xml><?xml version="1.0" encoding="utf-8"?>
<comments xmlns="http://schemas.openxmlformats.org/spreadsheetml/2006/main">
  <authors>
    <author>Thai Son</author>
  </authors>
  <commentList>
    <comment ref="N9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comments5.xml><?xml version="1.0" encoding="utf-8"?>
<comments xmlns="http://schemas.openxmlformats.org/spreadsheetml/2006/main">
  <authors>
    <author>Thai Son</author>
  </authors>
  <commentList>
    <comment ref="N9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comments6.xml><?xml version="1.0" encoding="utf-8"?>
<comments xmlns="http://schemas.openxmlformats.org/spreadsheetml/2006/main">
  <authors>
    <author>Thai Son</author>
  </authors>
  <commentList>
    <comment ref="N7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sharedStrings.xml><?xml version="1.0" encoding="utf-8"?>
<sst xmlns="http://schemas.openxmlformats.org/spreadsheetml/2006/main" count="4488" uniqueCount="1541">
  <si>
    <t>TT</t>
  </si>
  <si>
    <t>Khu vực/Địa bàn</t>
  </si>
  <si>
    <t>Số hộ</t>
  </si>
  <si>
    <t>Tỷ lệ</t>
  </si>
  <si>
    <t>5=4/2</t>
  </si>
  <si>
    <t>7=6/10</t>
  </si>
  <si>
    <t>9=8/10</t>
  </si>
  <si>
    <t>11=10/1</t>
  </si>
  <si>
    <t>BIỂU 4 B</t>
  </si>
  <si>
    <t>Diễn biến hộ CẬN NGHÈO trong năm</t>
  </si>
  <si>
    <t>Số hộ CẬN NGHÈO phát sinh</t>
  </si>
  <si>
    <t>Số hộ thoát 
CẬN NGHÈO</t>
  </si>
  <si>
    <t>Số hộ tái
CẬN NGHÈO</t>
  </si>
  <si>
    <t>Số hộ
thoát NGHÈO</t>
  </si>
  <si>
    <t>Số hộ tái
NGHÈO</t>
  </si>
  <si>
    <t>Số hộ  NGHÈO phát sinh</t>
  </si>
  <si>
    <t>CỘNG HÒA XÃ HỘI CHỦ NGHĨA VIỆT NAM</t>
  </si>
  <si>
    <t>Độc lập - Tự do - Hạnh phúc</t>
  </si>
  <si>
    <t>Mẫu số 4C</t>
  </si>
  <si>
    <t>Khu vực/ Đơn vị</t>
  </si>
  <si>
    <t xml:space="preserve">Trong đó số hộ nghèo thiếu hụt các chỉ số về </t>
  </si>
  <si>
    <t xml:space="preserve">Tỷ lệ thiếu hụt các chỉ số so với tổng số hộ nghèo </t>
  </si>
  <si>
    <t>Ghi chú: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</si>
  <si>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</si>
  <si>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</si>
  <si>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</si>
  <si>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</si>
  <si>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</si>
  <si>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</si>
  <si>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</si>
  <si>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</si>
  <si>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</si>
  <si>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</si>
  <si>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TỔNG CỘNG</t>
  </si>
  <si>
    <t xml:space="preserve">Phân tích hộ CẬN NGHÈO theo mức độ thiếu hụt tiếp cận các dịch vụ xã hội cơ bản </t>
  </si>
  <si>
    <t>Tổng số hộ CẬN NGHÈO</t>
  </si>
  <si>
    <t>Tổng số hộ NGHÈO</t>
  </si>
  <si>
    <t>PHÂN TÍCH HỘ NGHÈO THEO CÁC NHÓM ĐỐI TƯỢNG</t>
  </si>
  <si>
    <t>Đơn vị</t>
  </si>
  <si>
    <t>tổng số hộ 
dân cư</t>
  </si>
  <si>
    <t>số hộ 
DTTS</t>
  </si>
  <si>
    <t>Hộ nghèo theo các nhóm đối tượng</t>
  </si>
  <si>
    <t>A</t>
  </si>
  <si>
    <t>B</t>
  </si>
  <si>
    <t>Tổng số 
hộ nghèo</t>
  </si>
  <si>
    <t>Mẫu số 4D</t>
  </si>
  <si>
    <t>BIỂU 4E</t>
  </si>
  <si>
    <t>ỦY BAN NHÂN DÂN</t>
  </si>
  <si>
    <t>Hộ nghèo thuộc 
Chính sách BTXH</t>
  </si>
  <si>
    <t xml:space="preserve">Trong đó số hộ CẬN nghèo thiếu hụt các chỉ số về </t>
  </si>
  <si>
    <t xml:space="preserve">Tỷ lệ thiếu hụt các chỉ số so với tổng số hộ CẬN nghèo </t>
  </si>
  <si>
    <t>Hộ nghèo
thuộc chính sách ưu đãi NCC</t>
  </si>
  <si>
    <t>Tổng số hộ dân cư cuối năm</t>
  </si>
  <si>
    <t>Số hộ nghèo đầu năm 
2018</t>
  </si>
  <si>
    <t>Số hộ nghèo cuối năm 2018</t>
  </si>
  <si>
    <t>Ghi chú</t>
  </si>
  <si>
    <t>10 = (2-4)+(6+8)</t>
  </si>
  <si>
    <t>TỔNG HỢP DIỄN BIẾN KẾT QUẢ GIẢM SỐ HỘ CẬN NGHÈO CUỐI  NĂM 2018</t>
  </si>
  <si>
    <t>Số hộ CẬN NGHÈO đầu năm 
2018</t>
  </si>
  <si>
    <t>Số hộ CẬN NGHÈO cuối năm 2018</t>
  </si>
  <si>
    <t>Tổng số hộ NGHÈO thiếu hụt ĐA CHIỀU</t>
  </si>
  <si>
    <t xml:space="preserve">Phân tích HỘ NGHÈO THIẾU HỤT ĐA CHIỀU THEO TỪNG CHỈ SỐ THIẾU HỤT TIẾP CẬN CÁC DỊCH VỤ XÃ HỘI CƠ BẢN </t>
  </si>
  <si>
    <t>Hộ NGHÈO 
về thu nhập</t>
  </si>
  <si>
    <t>HN thiếu 
hụt tiếp cận các dịch vụ xã hội cơ bản</t>
  </si>
  <si>
    <t>MẪU TỔNG HỢP CHI TIẾT CÁC CHỈ SỐ THIẾU HỤT THEO DANH SÁCH HỘ NGHÈO ĐỂ THỰC HIỆN CHÍNH SÁCH 
THEO NGHỊ QUYẾT SỐ 71/NQ-CP NGÀY 31/5/2018 CỦA CHÍNH PHỦ</t>
  </si>
  <si>
    <t>Họ và tên 
chủ hộ</t>
  </si>
  <si>
    <t>địa chỉ</t>
  </si>
  <si>
    <t>Điểm 
phiếu B</t>
  </si>
  <si>
    <t>Phân Loại 
Hộ</t>
  </si>
  <si>
    <t>Tổng số
chỉ số thiếu hụt của hộ Gia đình</t>
  </si>
  <si>
    <t>các chỉ số thiếu hụt
(đánh số 1 vào ô thiếu hụt tương ứng)</t>
  </si>
  <si>
    <t>NGƯỜI LẬP</t>
  </si>
  <si>
    <t>TM. UBND</t>
  </si>
  <si>
    <t>MẪU TỔNG HỢP CHI TIẾT CÁC CHỈ SỐ THIẾU HỤT THEO DANH SÁCH HỘ CẬN NGHÈO ĐỂ THỰC HIỆN CHÍNH SÁCH THEO NGHỊ QUYẾT SỐ 71/NQ-CP NGÀY 31/5/2018 CỦA CHÍNH PHỦ</t>
  </si>
  <si>
    <t>thôn,
 bản, kp</t>
  </si>
  <si>
    <t xml:space="preserve">Phụ lục số 5c:      Tổng hợp hộ nghèo phân theo chủ hộ là thành viên các đoàn thể 
</t>
  </si>
  <si>
    <t xml:space="preserve">Hộ khác
hộ NCT </t>
  </si>
  <si>
    <t>Hội Nông dân</t>
  </si>
  <si>
    <t>Hội Liên hiệp Phụ nữ</t>
  </si>
  <si>
    <t xml:space="preserve">Đoàn Thanh niên </t>
  </si>
  <si>
    <t>Hội Cựu chiến binh</t>
  </si>
  <si>
    <t>Tổng cộng</t>
  </si>
  <si>
    <t>Tổng số hộ nghèo đầu năm 2018</t>
  </si>
  <si>
    <t>Chủ hộ nghèo (thuộc Đoàn thể) đầu năm 2018</t>
  </si>
  <si>
    <t xml:space="preserve">Tổng số hộ nghèo giảm trong năm 2018 </t>
  </si>
  <si>
    <t>Số hộ nghèo (thuộc đoàn thể) giảm trong năm 2018</t>
  </si>
  <si>
    <t xml:space="preserve">Tổng số hộ nghèo ĐẦU năm 2019 </t>
  </si>
  <si>
    <t>Chủ hộ nghèo (thuộc Đoàn thể) ĐẦU năm 2019</t>
  </si>
  <si>
    <t>PHỤ LỤC SỐ 5A</t>
  </si>
  <si>
    <t>Tổng số 
hộ dân cư</t>
  </si>
  <si>
    <t>Tổng số 
khẩu trên địa bàn</t>
  </si>
  <si>
    <t>Hộ nghèo</t>
  </si>
  <si>
    <t>Số Hộ
 nghèo</t>
  </si>
  <si>
    <t>Số khẩu</t>
  </si>
  <si>
    <t>Tỷ 
lệ Hộ nghèo</t>
  </si>
  <si>
    <t>Số Hộ Cận
 nghèo</t>
  </si>
  <si>
    <t>Tỷ 
lệ Hộ Cận nghèo</t>
  </si>
  <si>
    <t>Hộ Cận nghèo</t>
  </si>
  <si>
    <t>5=3/1</t>
  </si>
  <si>
    <t>8=6/1</t>
  </si>
  <si>
    <t>Tổng số hộ, khẩu nghèo</t>
  </si>
  <si>
    <t>Trong đó</t>
  </si>
  <si>
    <t>Số hộ nghèo</t>
  </si>
  <si>
    <t>Số khẩu nghèo</t>
  </si>
  <si>
    <t>Hộ nghèo thiếu hụt các dịch vụ xã hội cơ bản</t>
  </si>
  <si>
    <t> B</t>
  </si>
  <si>
    <t> 1</t>
  </si>
  <si>
    <t> 4</t>
  </si>
  <si>
    <t>5 </t>
  </si>
  <si>
    <t>6 </t>
  </si>
  <si>
    <t>Hộ nghèo về thu nhập</t>
  </si>
  <si>
    <t>HUYỆN CAM LỘ</t>
  </si>
  <si>
    <t>Xã Cam An</t>
  </si>
  <si>
    <t>Xã Cam Thanh</t>
  </si>
  <si>
    <t>Xã Cam Thủy</t>
  </si>
  <si>
    <t>Xã Cam Hiếu</t>
  </si>
  <si>
    <t>TT Cam Lộ</t>
  </si>
  <si>
    <t>Xã Cam Tuyền</t>
  </si>
  <si>
    <t>Xã Cam Thành</t>
  </si>
  <si>
    <t>Xã Cam Chính</t>
  </si>
  <si>
    <t>Xã Cam Nghĩa</t>
  </si>
  <si>
    <t>Tổng số hộ dân cư cuối năm 2018</t>
  </si>
  <si>
    <t>Diễn biến hộ nghèo trong năm 2018</t>
  </si>
  <si>
    <t>Xã/thị trấn</t>
  </si>
  <si>
    <t>Dân số (Tổng số hộ)</t>
  </si>
  <si>
    <t>Hộ cận nghèo</t>
  </si>
  <si>
    <t>Tỷ lệ %</t>
  </si>
  <si>
    <t>Số hộ cận nghèo</t>
  </si>
  <si>
    <t>13=9-4</t>
  </si>
  <si>
    <t>14=10-5</t>
  </si>
  <si>
    <t>15=11-6</t>
  </si>
  <si>
    <t>16=12-7</t>
  </si>
  <si>
    <t>Tổng cộng</t>
  </si>
  <si>
    <t xml:space="preserve"> </t>
  </si>
  <si>
    <t xml:space="preserve">      Số lượng, tỷ lệ HN, hộ CN đầu
 năm 2018 </t>
  </si>
  <si>
    <t xml:space="preserve">      Số lượng, tỷ lệ HN, hộ CN cuối
 năm 2018 </t>
  </si>
  <si>
    <t>So sánh cuối năm 2018 với đầu năm 2018
Hộ giảm(-)
hộ tăng(+)</t>
  </si>
  <si>
    <t xml:space="preserve">Phân tích HỘ NGHÈO  theo mức độ thiếu hụt tiếp cận các dịch vụ xã hội cơ bản </t>
  </si>
  <si>
    <t>BC CHÍNH THỨC</t>
  </si>
  <si>
    <t>SO SÁNH KẾT QUẢ GIẢM SỐ HỘ NGHÈO , HỘ CẬN NGHÈO NĂM 2018 VÀ NĂM 2019</t>
  </si>
  <si>
    <t>Trần Văn Quang</t>
  </si>
  <si>
    <t>Phi Thừa</t>
  </si>
  <si>
    <t>N1</t>
  </si>
  <si>
    <t>Hoàng Thị Thức</t>
  </si>
  <si>
    <t>Mai Thị Con</t>
  </si>
  <si>
    <t>Hà Thị Nậy</t>
  </si>
  <si>
    <t>Kim Đâu 1</t>
  </si>
  <si>
    <t>Trần Thị Cháu</t>
  </si>
  <si>
    <t>Lê Văn Tý</t>
  </si>
  <si>
    <t>Trần Thị Hòa</t>
  </si>
  <si>
    <t>Trần Thị Thương</t>
  </si>
  <si>
    <t>Kim Đâu 2</t>
  </si>
  <si>
    <t>Nguyễn Thị Huệ</t>
  </si>
  <si>
    <t>Trần Yến</t>
  </si>
  <si>
    <t>Trần Thị Tuyết</t>
  </si>
  <si>
    <t>Phạm Thị Thẻn</t>
  </si>
  <si>
    <t>Lê Thị Hoa</t>
  </si>
  <si>
    <t>Hoàng Thị Ký</t>
  </si>
  <si>
    <t>Hà Thị Hiền</t>
  </si>
  <si>
    <t>Võ Thị Quy</t>
  </si>
  <si>
    <t>Lê Thị Nga</t>
  </si>
  <si>
    <t>Trần Thị Xá</t>
  </si>
  <si>
    <t>Võ Thị Cúc</t>
  </si>
  <si>
    <t>Nguyễn Thị Cơ</t>
  </si>
  <si>
    <t>N2</t>
  </si>
  <si>
    <t>Hà Thị Biên</t>
  </si>
  <si>
    <t>Kim Đâu 3</t>
  </si>
  <si>
    <t>Nguyễn Thị Xanh</t>
  </si>
  <si>
    <t>Hà Thị Kim Hằng</t>
  </si>
  <si>
    <t>Đặng Thị Thỉ</t>
  </si>
  <si>
    <t>Hà Thị Kim Thúy</t>
  </si>
  <si>
    <t>Nguyễn Thị Xuân</t>
  </si>
  <si>
    <t>Trần Thị Hiền</t>
  </si>
  <si>
    <t>Trần Thị Mùi</t>
  </si>
  <si>
    <t>Hà Xuân Vũ</t>
  </si>
  <si>
    <t>Hà Thị Mỹ Hoa</t>
  </si>
  <si>
    <t>Trần Phú</t>
  </si>
  <si>
    <t>Kim Đâu 4</t>
  </si>
  <si>
    <t>Hoàng Thị Thu Cẩm</t>
  </si>
  <si>
    <t>Trần Thị Giõ</t>
  </si>
  <si>
    <t>Trần Thị Lá</t>
  </si>
  <si>
    <t>Nguyễn Thị Lành</t>
  </si>
  <si>
    <t>PL.Phường</t>
  </si>
  <si>
    <t>Đặng Thị Triêm</t>
  </si>
  <si>
    <t>Cẩm Thạch</t>
  </si>
  <si>
    <t>Bùi Thị Huế</t>
  </si>
  <si>
    <t>Nguyễn Văn Yên</t>
  </si>
  <si>
    <t>An Xuân</t>
  </si>
  <si>
    <t>Trần Thị Cam</t>
  </si>
  <si>
    <t>Phan Văn Thân</t>
  </si>
  <si>
    <t>Nguyễn Mua</t>
  </si>
  <si>
    <t>Phổ Lại</t>
  </si>
  <si>
    <t>Dương Thị Nậy</t>
  </si>
  <si>
    <t>Trần Thị Thiện</t>
  </si>
  <si>
    <t>Trần Trê</t>
  </si>
  <si>
    <t>Tống Thị Thương</t>
  </si>
  <si>
    <t>Nguyễn Mậu</t>
  </si>
  <si>
    <t>Trần Thị Lụt</t>
  </si>
  <si>
    <t>Nguyễn Thị Diệp</t>
  </si>
  <si>
    <t>Phú Hậu</t>
  </si>
  <si>
    <t>Phạm Thế Tài</t>
  </si>
  <si>
    <t>Nguyễn Thị Manh</t>
  </si>
  <si>
    <t>Phạm Thị Hồng</t>
  </si>
  <si>
    <t>Nguyễn Thị Thí</t>
  </si>
  <si>
    <t>Hoàng Thị Hán</t>
  </si>
  <si>
    <t>Mỹ Hòa</t>
  </si>
  <si>
    <t>Đoàn Thị Lưu</t>
  </si>
  <si>
    <t>Hà Thị Dõ</t>
  </si>
  <si>
    <t>Nguyễn Thị Mỵ</t>
  </si>
  <si>
    <t>Vũ Thị Mão</t>
  </si>
  <si>
    <t>Ngô Thị Thiện</t>
  </si>
  <si>
    <t>Hoàng Thị Mừng</t>
  </si>
  <si>
    <t>Trúc Khê</t>
  </si>
  <si>
    <t>Hoàng Thị Xây</t>
  </si>
  <si>
    <t>Hoàng Thị Dẫn</t>
  </si>
  <si>
    <t>Nguyễn Thị Trà</t>
  </si>
  <si>
    <t>Đô Thị Liên</t>
  </si>
  <si>
    <t>Nguyễn Thị Hoa</t>
  </si>
  <si>
    <t>Nguyễn Văn Đình Phú</t>
  </si>
  <si>
    <t>Phạm Văn Bốn</t>
  </si>
  <si>
    <t>Trúc Kinh</t>
  </si>
  <si>
    <t>Phạm Thị Mỹ Thu</t>
  </si>
  <si>
    <t>Trương Thị Chắt</t>
  </si>
  <si>
    <t>Hoàng Thị Xuân</t>
  </si>
  <si>
    <t>Hoàng Nghệ</t>
  </si>
  <si>
    <t>Bùi Thị Niệm</t>
  </si>
  <si>
    <t>Hoàng Thị Thí</t>
  </si>
  <si>
    <t>Bùi Văn Đáng</t>
  </si>
  <si>
    <t>Bùi Thị Giỏ</t>
  </si>
  <si>
    <t>Trúc kinh</t>
  </si>
  <si>
    <t>Hoàng Thị Con</t>
  </si>
  <si>
    <t>Phạm Thị Gái</t>
  </si>
  <si>
    <t>Lê Thị Tơ</t>
  </si>
  <si>
    <t>Phạm Thị Thuận</t>
  </si>
  <si>
    <t>Bùi Thị Mãi</t>
  </si>
  <si>
    <t>CAM AN</t>
  </si>
  <si>
    <t>Dương Thị Diệu Ái</t>
  </si>
  <si>
    <t>CN</t>
  </si>
  <si>
    <t>Lê Văn Giang</t>
  </si>
  <si>
    <t>Tô Văn Thiện</t>
  </si>
  <si>
    <t>Nguyễn Ngọc Nhiệm</t>
  </si>
  <si>
    <t>Hoàng Văn Chiến</t>
  </si>
  <si>
    <t>Trần Chính Trung</t>
  </si>
  <si>
    <t>Võ Văn Quý</t>
  </si>
  <si>
    <t>Võ Thị Ngọc</t>
  </si>
  <si>
    <t>Hoàng Thị Mai</t>
  </si>
  <si>
    <t>Phạm Thị Mai</t>
  </si>
  <si>
    <t>Hoàng Trợ</t>
  </si>
  <si>
    <t>Trần Thị Huệ</t>
  </si>
  <si>
    <t>Trần Phước Lâm</t>
  </si>
  <si>
    <t>Trần Thị Gái</t>
  </si>
  <si>
    <t>Trần Thị Tu</t>
  </si>
  <si>
    <t>Cao Văn Minh</t>
  </si>
  <si>
    <t>Trần Thị Thòi</t>
  </si>
  <si>
    <t>Hồ Thị Bưởi</t>
  </si>
  <si>
    <t>Bùi Thị Hoa</t>
  </si>
  <si>
    <t>Bùi Minh Thành</t>
  </si>
  <si>
    <t>Nguyễn Viết Hiền</t>
  </si>
  <si>
    <t>Hoàng Chiến</t>
  </si>
  <si>
    <t>Trần Văn Minh</t>
  </si>
  <si>
    <t>Hoàng Thị Nậy</t>
  </si>
  <si>
    <t>Nguyễn Thị Hiệp</t>
  </si>
  <si>
    <t>Trương Thị Phương</t>
  </si>
  <si>
    <t>Lê Thị Bông</t>
  </si>
  <si>
    <t>Hoàng Thị Hường</t>
  </si>
  <si>
    <t>Lê Thị Thúy</t>
  </si>
  <si>
    <t>Lê Thị Đá</t>
  </si>
  <si>
    <t>Lê Hữu Huy</t>
  </si>
  <si>
    <t>Trần Vĩnh Thái</t>
  </si>
  <si>
    <t>Hoàng Thị Hoa</t>
  </si>
  <si>
    <t>Nguyễn Thị Thắm</t>
  </si>
  <si>
    <t>Trần Kim Nam</t>
  </si>
  <si>
    <t>Dương Thị Hai</t>
  </si>
  <si>
    <t>Trịnh Văn Minh</t>
  </si>
  <si>
    <t>Lương Thanh Quý</t>
  </si>
  <si>
    <t>Dương Công Thuận</t>
  </si>
  <si>
    <t>Nguyễn Lương Vũ</t>
  </si>
  <si>
    <t>Lê Thị Tuyết</t>
  </si>
  <si>
    <t>Xuân Khê</t>
  </si>
  <si>
    <t>Ngô Phước</t>
  </si>
  <si>
    <t>Tạ Văn Liệu</t>
  </si>
  <si>
    <t>Hà Thị Em</t>
  </si>
  <si>
    <t>Ngô Thị Ưu</t>
  </si>
  <si>
    <t>Hoàng Xuân Quảng</t>
  </si>
  <si>
    <t>Hoàng Diên</t>
  </si>
  <si>
    <t>Hoàng Thị Minh</t>
  </si>
  <si>
    <t>Hoàng Tú</t>
  </si>
  <si>
    <t>Hoàng Diệu</t>
  </si>
  <si>
    <t>Võ Thị Chiêm</t>
  </si>
  <si>
    <t>Trương Thị Huệ</t>
  </si>
  <si>
    <t>Hoàng Thị Cẩm Hằng</t>
  </si>
  <si>
    <t>Bùi Thị Quýt</t>
  </si>
  <si>
    <t>Bùi Tuấn</t>
  </si>
  <si>
    <t>Kiều Thị Linh Lan</t>
  </si>
  <si>
    <t>Lê Tất</t>
  </si>
  <si>
    <t>Phạm Toản</t>
  </si>
  <si>
    <t>Nguyễn Thị Thu</t>
  </si>
  <si>
    <t>Ngô Đồng</t>
  </si>
  <si>
    <t>Nguyễn Tấn Tâm</t>
  </si>
  <si>
    <t>Nguyễn Tấn Toàn</t>
  </si>
  <si>
    <t>Nguyễn Tấn Thắng</t>
  </si>
  <si>
    <t>Nguyễn Thị Thảo Uyên</t>
  </si>
  <si>
    <t>Phước Tuyền</t>
  </si>
  <si>
    <t>Hồ Thị Thu Hằng</t>
  </si>
  <si>
    <t>Bành Thị Kiều Hoa</t>
  </si>
  <si>
    <t xml:space="preserve">Tân Định </t>
  </si>
  <si>
    <t>Trần Bá Thiều</t>
  </si>
  <si>
    <t>Thái Thị Mùi</t>
  </si>
  <si>
    <t>Đào Tâm Hùng</t>
  </si>
  <si>
    <t>Đặng Xuân Phiên</t>
  </si>
  <si>
    <t>Lê Thị Phải</t>
  </si>
  <si>
    <t>Nguyễn Đức Lộc</t>
  </si>
  <si>
    <t>Trần Thị Hạnh</t>
  </si>
  <si>
    <t>Thái Tăng Quỵ</t>
  </si>
  <si>
    <t>Nguyễn Bá Trung</t>
  </si>
  <si>
    <t>Lê Văn Hướng</t>
  </si>
  <si>
    <t>Tân Mỹ</t>
  </si>
  <si>
    <t>Hà Thị Thu</t>
  </si>
  <si>
    <t>Trương Hoài Tâm</t>
  </si>
  <si>
    <t>Lê Văn Con</t>
  </si>
  <si>
    <t>Nguyễn Ngọc Tuấn Anh</t>
  </si>
  <si>
    <t>Bùi Thị Thuận</t>
  </si>
  <si>
    <t>Quật Xá</t>
  </si>
  <si>
    <t xml:space="preserve">Nguyễn Nghệ </t>
  </si>
  <si>
    <t>Hoàng Thị Cẩm</t>
  </si>
  <si>
    <t>Bùi Thị Năm</t>
  </si>
  <si>
    <t>Trần Thị Thơi</t>
  </si>
  <si>
    <t>Lê Thị Cúc ( Mễ)</t>
  </si>
  <si>
    <t>Trần Văn Sở</t>
  </si>
  <si>
    <t>Trần Thị Thuẩn</t>
  </si>
  <si>
    <t>Trần Thị Trừ</t>
  </si>
  <si>
    <t>Lê Thị Hoài Nhi</t>
  </si>
  <si>
    <t>Lê Thị Thanh</t>
  </si>
  <si>
    <t>Phan Xá</t>
  </si>
  <si>
    <t>Đào Thị Thuận</t>
  </si>
  <si>
    <t>Trần Thị Mượn</t>
  </si>
  <si>
    <t>Phạm Thị Đá</t>
  </si>
  <si>
    <t>Hồ Thị Phấn</t>
  </si>
  <si>
    <t>Trần Thị Nuôi</t>
  </si>
  <si>
    <t>Ngô Thị Hóa</t>
  </si>
  <si>
    <t>Phường Cội</t>
  </si>
  <si>
    <t>Lê Văn Hùng</t>
  </si>
  <si>
    <t>Đoạn Thị Sâm</t>
  </si>
  <si>
    <t>Trần Thị Thu Nhạn</t>
  </si>
  <si>
    <t>Tân Trang</t>
  </si>
  <si>
    <t>Lê Văn Dõ</t>
  </si>
  <si>
    <t>Tân Tường</t>
  </si>
  <si>
    <t>Nguyễn Văn Được</t>
  </si>
  <si>
    <t>Nguyễn Thị Quýt</t>
  </si>
  <si>
    <t>Lê Thị Vấn</t>
  </si>
  <si>
    <t>Đào Thị Tám</t>
  </si>
  <si>
    <t>Nguyễn Quang Viễn</t>
  </si>
  <si>
    <t>Nguyễn Thị Hà</t>
  </si>
  <si>
    <t>Tân Xuân 1</t>
  </si>
  <si>
    <t>Dương Thị Cầm</t>
  </si>
  <si>
    <t xml:space="preserve">Tống Văn Cam </t>
  </si>
  <si>
    <t>Tân Xuân 2</t>
  </si>
  <si>
    <t>Phan Thị Hiên</t>
  </si>
  <si>
    <t>Trần Thị Lan</t>
  </si>
  <si>
    <t>Nguyễn Thị Thương</t>
  </si>
  <si>
    <t>Nguyễn Thị Lan</t>
  </si>
  <si>
    <t>Nguyễn Dõ</t>
  </si>
  <si>
    <t>Cam Phú 1</t>
  </si>
  <si>
    <t>Nguyễn Văn Khoa</t>
  </si>
  <si>
    <t>Phạm Đề</t>
  </si>
  <si>
    <t>Cam phú 2</t>
  </si>
  <si>
    <t>Trần Văn Hoa</t>
  </si>
  <si>
    <t>Trần Khâm</t>
  </si>
  <si>
    <t>Ngô Thị A Nhi</t>
  </si>
  <si>
    <t>Phạm Văn Kiệm</t>
  </si>
  <si>
    <t>Lê Văn Toàn</t>
  </si>
  <si>
    <t>Cam Phú 2</t>
  </si>
  <si>
    <t>Nguyễn Khương</t>
  </si>
  <si>
    <t>Nguyễn Văn Cảnh</t>
  </si>
  <si>
    <t>Trần Văn Ba</t>
  </si>
  <si>
    <t>Cam Phú 3</t>
  </si>
  <si>
    <t>Trần Sòi</t>
  </si>
  <si>
    <t>Trần Triều</t>
  </si>
  <si>
    <t>Nguyễn Khanh Khánh</t>
  </si>
  <si>
    <t>Trần Hữu Thành</t>
  </si>
  <si>
    <t>120</t>
  </si>
  <si>
    <t>20</t>
  </si>
  <si>
    <t>1</t>
  </si>
  <si>
    <t>Trần Thị Loan</t>
  </si>
  <si>
    <t>Trần Thị Mót</t>
  </si>
  <si>
    <t>Mai Văn Tuấn</t>
  </si>
  <si>
    <t>75</t>
  </si>
  <si>
    <t>30</t>
  </si>
  <si>
    <t>Mai Vĩnh Phúc</t>
  </si>
  <si>
    <t>Nguyễn Thị Ái Liên</t>
  </si>
  <si>
    <t>Tân Phú</t>
  </si>
  <si>
    <t>Hoàng Văn Ba</t>
  </si>
  <si>
    <t>Thượng Lâm</t>
  </si>
  <si>
    <t>Nguyễn Thị Liên</t>
  </si>
  <si>
    <t>90</t>
  </si>
  <si>
    <t>CAM THÀNH</t>
  </si>
  <si>
    <t>Trần Đức Nguyện</t>
  </si>
  <si>
    <t>Nguyễn Cao Dũng</t>
  </si>
  <si>
    <t>Hoàng Công Tâm</t>
  </si>
  <si>
    <t>Nguyễn Hữu Hiền</t>
  </si>
  <si>
    <t>Nguyễn Thị Nguyệt</t>
  </si>
  <si>
    <t>Nguyễn Thị Tư</t>
  </si>
  <si>
    <t>Lê Thị Duyên</t>
  </si>
  <si>
    <t>Nguyễn Đắc Thắng</t>
  </si>
  <si>
    <t>Nguyễn Ngọc Loan</t>
  </si>
  <si>
    <t>Nguyễn Văn Quý</t>
  </si>
  <si>
    <t>Lê Văn Thao</t>
  </si>
  <si>
    <t>Tân Mỹ</t>
  </si>
  <si>
    <t>Nguyễn Thị Tuyết</t>
  </si>
  <si>
    <t>Đặng Ngọc Vinh</t>
  </si>
  <si>
    <t>Lê Thị Phượng</t>
  </si>
  <si>
    <t>Trần Thị Bích Thọ</t>
  </si>
  <si>
    <t>Lê Thị Hương</t>
  </si>
  <si>
    <t>Trần Thị Huyền</t>
  </si>
  <si>
    <t>Lê Văn Thảo</t>
  </si>
  <si>
    <t>Phạm Thị Hạnh</t>
  </si>
  <si>
    <t>Trần Thị Mai</t>
  </si>
  <si>
    <t>Trần Thị Vân</t>
  </si>
  <si>
    <t>Trần Thanh Sum</t>
  </si>
  <si>
    <t>Võ Thị Lan</t>
  </si>
  <si>
    <t>Nguyễn Thị Phượng</t>
  </si>
  <si>
    <t>Đào Tầm Vọt</t>
  </si>
  <si>
    <t>Trương Đình Tâm</t>
  </si>
  <si>
    <t>Phạm Đức Lộc</t>
  </si>
  <si>
    <t>Lê Quang Thế</t>
  </si>
  <si>
    <t>Nguyễn Văn Phương</t>
  </si>
  <si>
    <t>Đào Thị Cáo</t>
  </si>
  <si>
    <t>Lê Thị Huệ</t>
  </si>
  <si>
    <t>Trần Thị Chí Hiệp</t>
  </si>
  <si>
    <t>Đỗ Tấn Hùng</t>
  </si>
  <si>
    <t>Hoàng Thị Hiền</t>
  </si>
  <si>
    <t>Võ Xuân Hải</t>
  </si>
  <si>
    <t>Hồ Thị Ngọc</t>
  </si>
  <si>
    <t>Nguyễn Thị Phấn</t>
  </si>
  <si>
    <t>Hoàng Thị Hà Đông</t>
  </si>
  <si>
    <t>Nguyễn  Lệ</t>
  </si>
  <si>
    <t>Nguyễn Văn Trung</t>
  </si>
  <si>
    <t>Nguyễn Khánh</t>
  </si>
  <si>
    <t>Trần Văn Sâm</t>
  </si>
  <si>
    <t>Lê Xuân Bảo</t>
  </si>
  <si>
    <t>Hồ Thị Đông</t>
  </si>
  <si>
    <t>Đào Thị Hồng</t>
  </si>
  <si>
    <t>Phạm Văn Long</t>
  </si>
  <si>
    <t>Lê Vinh</t>
  </si>
  <si>
    <t>Lê Văn Phượng</t>
  </si>
  <si>
    <t>Lê Mậu Tuấn</t>
  </si>
  <si>
    <t>Lê Thị HồngThắm</t>
  </si>
  <si>
    <t>Lê Thị Hồng</t>
  </si>
  <si>
    <t>Trần Thị Như Hằng</t>
  </si>
  <si>
    <t>125</t>
  </si>
  <si>
    <t>Lê Thanh Hải</t>
  </si>
  <si>
    <t>Hoàng Văn Tờn</t>
  </si>
  <si>
    <t>Trần Văn Đức</t>
  </si>
  <si>
    <t>Trần Thị Hồng</t>
  </si>
  <si>
    <t>Trần Văn Anh</t>
  </si>
  <si>
    <t>Trần Văn Duy</t>
  </si>
  <si>
    <t>Mai Văn Phong</t>
  </si>
  <si>
    <t>145</t>
  </si>
  <si>
    <t>Trần Văn Phương</t>
  </si>
  <si>
    <t>Trần Thị Miễn</t>
  </si>
  <si>
    <t>Mai Thanh Nghị</t>
  </si>
  <si>
    <t>Nguyễn Hải</t>
  </si>
  <si>
    <t>Trần Phu</t>
  </si>
  <si>
    <t>150</t>
  </si>
  <si>
    <t>Hoàng Thị Liên</t>
  </si>
  <si>
    <t>135</t>
  </si>
  <si>
    <t>10</t>
  </si>
  <si>
    <t>Trần Thắng</t>
  </si>
  <si>
    <t>Trần Quang Tuyến</t>
  </si>
  <si>
    <t>Tân Phú</t>
  </si>
  <si>
    <t>Nguyễn Thị Xảo</t>
  </si>
  <si>
    <t>Võ Thị Quế</t>
  </si>
  <si>
    <t>Thái Tăng Liêm</t>
  </si>
  <si>
    <t>Trần Xuân Thủy</t>
  </si>
  <si>
    <t>Phạm Văn Lâm</t>
  </si>
  <si>
    <t xml:space="preserve">Nguyễn Ngọc Cường </t>
  </si>
  <si>
    <t xml:space="preserve">Tam Hiệp </t>
  </si>
  <si>
    <t xml:space="preserve">Nguyễn Thị Liểu </t>
  </si>
  <si>
    <t xml:space="preserve">Trương Quang Hiểu </t>
  </si>
  <si>
    <t xml:space="preserve">Hoàng Kim Thanh </t>
  </si>
  <si>
    <t xml:space="preserve">Tạ Thị Khánh Linh </t>
  </si>
  <si>
    <t xml:space="preserve">Lê Thị Sinh </t>
  </si>
  <si>
    <t xml:space="preserve">Nguyễn Triều </t>
  </si>
  <si>
    <t xml:space="preserve">Tân Xuân </t>
  </si>
  <si>
    <t xml:space="preserve">Nguyễn Hưng </t>
  </si>
  <si>
    <t xml:space="preserve">Nguyễn Văn Thỉ </t>
  </si>
  <si>
    <t xml:space="preserve">Lê Ngọc Phong </t>
  </si>
  <si>
    <t>Lâm Lang 1</t>
  </si>
  <si>
    <t xml:space="preserve">Lê Lượng </t>
  </si>
  <si>
    <t xml:space="preserve">Lê Trường </t>
  </si>
  <si>
    <t xml:space="preserve">Lê Hiền </t>
  </si>
  <si>
    <t xml:space="preserve">Hồ Sỹ Quốc </t>
  </si>
  <si>
    <t xml:space="preserve">Phan Thị Thúy </t>
  </si>
  <si>
    <t xml:space="preserve">Lê Phổ </t>
  </si>
  <si>
    <t>Lâm Lang 2</t>
  </si>
  <si>
    <t xml:space="preserve">Võ Văn Quyền </t>
  </si>
  <si>
    <t xml:space="preserve">Phan Thanh Bình </t>
  </si>
  <si>
    <t xml:space="preserve">Võ Thị Miền </t>
  </si>
  <si>
    <t xml:space="preserve">Lê Phước Bình </t>
  </si>
  <si>
    <t xml:space="preserve">Lê Thị Dược </t>
  </si>
  <si>
    <t>Lâm Lang 3</t>
  </si>
  <si>
    <t xml:space="preserve">Lê Thị Diệp </t>
  </si>
  <si>
    <t xml:space="preserve">Lê Thị Kiềm </t>
  </si>
  <si>
    <t xml:space="preserve">Lê Thị Hào </t>
  </si>
  <si>
    <t xml:space="preserve">Nguyễn Thị Nhỏ </t>
  </si>
  <si>
    <t xml:space="preserve">Trần Minh Vương </t>
  </si>
  <si>
    <t xml:space="preserve">Lê Tài Hiếu </t>
  </si>
  <si>
    <t xml:space="preserve">Lê Thị Hiếu </t>
  </si>
  <si>
    <t xml:space="preserve">Võ Thị Tính </t>
  </si>
  <si>
    <t xml:space="preserve">Lê Chưởng </t>
  </si>
  <si>
    <t xml:space="preserve">Lê Hưởng </t>
  </si>
  <si>
    <t xml:space="preserve">Nguyễn Thị Thu Thúy </t>
  </si>
  <si>
    <t>Cam Vũ 1</t>
  </si>
  <si>
    <t xml:space="preserve">Nguyễn Thị Hoa </t>
  </si>
  <si>
    <t xml:space="preserve">Nguyễn Đông </t>
  </si>
  <si>
    <t xml:space="preserve">Nguyễn Thị Tỷ </t>
  </si>
  <si>
    <t xml:space="preserve">Nguyễn Thị Đỉu </t>
  </si>
  <si>
    <t xml:space="preserve">Nguyễn Thị Thỉ </t>
  </si>
  <si>
    <t xml:space="preserve">Nguyễn Thị Phượng </t>
  </si>
  <si>
    <t xml:space="preserve">Nguyễn Thám </t>
  </si>
  <si>
    <t xml:space="preserve">Nguyễn Toàn </t>
  </si>
  <si>
    <t xml:space="preserve">Lê Thị Loàn </t>
  </si>
  <si>
    <t xml:space="preserve">Nguyễn Thị Lịch </t>
  </si>
  <si>
    <t xml:space="preserve">Lê Thị Nhàn </t>
  </si>
  <si>
    <t xml:space="preserve">Nhuyễn Thị Em </t>
  </si>
  <si>
    <t xml:space="preserve">Trần Đình Hạnh </t>
  </si>
  <si>
    <t>Cam Vũ 2</t>
  </si>
  <si>
    <t xml:space="preserve">Nguyễn Gạc </t>
  </si>
  <si>
    <t xml:space="preserve">Hoàng Thị Ánh Linh </t>
  </si>
  <si>
    <t xml:space="preserve">Lê Thị Nghĩa </t>
  </si>
  <si>
    <t xml:space="preserve">Hoàng Thị Ngọc Bích </t>
  </si>
  <si>
    <t xml:space="preserve">Lê Thị Nhỏ </t>
  </si>
  <si>
    <t xml:space="preserve">Nguyễn Thị Hằng </t>
  </si>
  <si>
    <t xml:space="preserve">Nguyễn Thị Thu Hiền </t>
  </si>
  <si>
    <t xml:space="preserve">Nguyễn Văn Tuệ </t>
  </si>
  <si>
    <t>Cam Vũ 3</t>
  </si>
  <si>
    <t xml:space="preserve">Lê Thị Diêu </t>
  </si>
  <si>
    <t xml:space="preserve">Lê Thị Đào </t>
  </si>
  <si>
    <t xml:space="preserve">Nguyễn Thị Em </t>
  </si>
  <si>
    <t xml:space="preserve">Nguyễn Thị Thị </t>
  </si>
  <si>
    <t xml:space="preserve">Hoàng Thạnh </t>
  </si>
  <si>
    <t xml:space="preserve">Nguyễn Luật </t>
  </si>
  <si>
    <t xml:space="preserve">Nhật Lệ </t>
  </si>
  <si>
    <t xml:space="preserve">Trần Thị Do </t>
  </si>
  <si>
    <t>Nguyễn Thị Thú</t>
  </si>
  <si>
    <t xml:space="preserve">Nguyễn Thị Dẩn </t>
  </si>
  <si>
    <t xml:space="preserve">Thọ Xuân </t>
  </si>
  <si>
    <t>Nguyễn Thị Dạn</t>
  </si>
  <si>
    <t xml:space="preserve">Lê Thị Tỷ </t>
  </si>
  <si>
    <t xml:space="preserve">Thiện Chánh </t>
  </si>
  <si>
    <t xml:space="preserve">Nguyễn Văn Xinh </t>
  </si>
  <si>
    <t>CAM THỦY</t>
  </si>
  <si>
    <t xml:space="preserve">Trần Thị Hiền </t>
  </si>
  <si>
    <t xml:space="preserve">Trần Thị Thê </t>
  </si>
  <si>
    <t xml:space="preserve">Trâần Thị Mai </t>
  </si>
  <si>
    <t xml:space="preserve">Hoàng Thị Thiết </t>
  </si>
  <si>
    <t xml:space="preserve">Lê Thị Ngại </t>
  </si>
  <si>
    <t xml:space="preserve">Võ Phong </t>
  </si>
  <si>
    <t xml:space="preserve">Hoàng Thanh Sơn </t>
  </si>
  <si>
    <t xml:space="preserve">Trâần Đức Chiến </t>
  </si>
  <si>
    <t xml:space="preserve">Nguyễn Sỏ </t>
  </si>
  <si>
    <t xml:space="preserve">Nguyễn Văn Tha </t>
  </si>
  <si>
    <t xml:space="preserve">Nguyễn Văn Liệu </t>
  </si>
  <si>
    <t xml:space="preserve">Hoàng Kim Thái </t>
  </si>
  <si>
    <t xml:space="preserve">Trần Thọ Hòa </t>
  </si>
  <si>
    <t xml:space="preserve">Trần Thọ Sơn </t>
  </si>
  <si>
    <t xml:space="preserve">Hoàng Thị Vân Anh </t>
  </si>
  <si>
    <t xml:space="preserve">Tạ Thị Trang </t>
  </si>
  <si>
    <t xml:space="preserve">Trịnh Thị Lan </t>
  </si>
  <si>
    <t xml:space="preserve">Lê Thị Dần </t>
  </si>
  <si>
    <t xml:space="preserve">Nguyễn Thị Lủy </t>
  </si>
  <si>
    <t xml:space="preserve">Phạm Văn Thay </t>
  </si>
  <si>
    <t xml:space="preserve">Nguyễn Hoàng </t>
  </si>
  <si>
    <t xml:space="preserve">Đào Xuân Thận </t>
  </si>
  <si>
    <t xml:space="preserve">Phạm Minh Tẩn  </t>
  </si>
  <si>
    <t xml:space="preserve">Phạm Văn Vân </t>
  </si>
  <si>
    <t xml:space="preserve">Nguyễn Thị Phương </t>
  </si>
  <si>
    <t xml:space="preserve">Lê Minh Tùng </t>
  </si>
  <si>
    <t xml:space="preserve">Lê Quang Thứ </t>
  </si>
  <si>
    <t xml:space="preserve">Lê Thị Thúy </t>
  </si>
  <si>
    <t xml:space="preserve">Lê Sung </t>
  </si>
  <si>
    <t xml:space="preserve">Lê Thị Sen </t>
  </si>
  <si>
    <t xml:space="preserve">Lê Văn Huy </t>
  </si>
  <si>
    <t xml:space="preserve">Nguyễn Văn Do </t>
  </si>
  <si>
    <t xml:space="preserve">Lê Thị Nhị </t>
  </si>
  <si>
    <t xml:space="preserve">Nguyễn Thị Hạnh </t>
  </si>
  <si>
    <t xml:space="preserve">Nguyễn Bố </t>
  </si>
  <si>
    <t xml:space="preserve">Lê Phước Ngà </t>
  </si>
  <si>
    <t xml:space="preserve">Lê Thị Miên </t>
  </si>
  <si>
    <t xml:space="preserve">Lê Tài Song </t>
  </si>
  <si>
    <t xml:space="preserve">Lê Tham </t>
  </si>
  <si>
    <t xml:space="preserve">Lê Thám </t>
  </si>
  <si>
    <t xml:space="preserve">Lê Định </t>
  </si>
  <si>
    <t xml:space="preserve">Nguyễn Thị Kiều Trang </t>
  </si>
  <si>
    <t xml:space="preserve">Lê Thái </t>
  </si>
  <si>
    <t xml:space="preserve">Lê Thị Thư </t>
  </si>
  <si>
    <t xml:space="preserve">Lê Thị Tào </t>
  </si>
  <si>
    <t xml:space="preserve">Lê Thị Như Ngọc </t>
  </si>
  <si>
    <t xml:space="preserve">Nguyễn Niêm </t>
  </si>
  <si>
    <t xml:space="preserve">Lê Thị Xuân </t>
  </si>
  <si>
    <t xml:space="preserve">Nguyễn Thị Cam </t>
  </si>
  <si>
    <t xml:space="preserve">Lê Tú </t>
  </si>
  <si>
    <t xml:space="preserve">Lê Tài Đạo </t>
  </si>
  <si>
    <t xml:space="preserve">Lê Thạnh </t>
  </si>
  <si>
    <t xml:space="preserve">Lê Quyền </t>
  </si>
  <si>
    <t>Lê Quýt</t>
  </si>
  <si>
    <t xml:space="preserve">Lê Ngọc </t>
  </si>
  <si>
    <t xml:space="preserve">Võ Văn Ninh </t>
  </si>
  <si>
    <t xml:space="preserve">Võ Văn Bình </t>
  </si>
  <si>
    <t xml:space="preserve">Trần Văn Huy </t>
  </si>
  <si>
    <t xml:space="preserve">Lê Văn Hiền </t>
  </si>
  <si>
    <t xml:space="preserve">Nguyễn Bờ </t>
  </si>
  <si>
    <t xml:space="preserve">Nguyễn Đải </t>
  </si>
  <si>
    <t xml:space="preserve">Nguyễn Vũ </t>
  </si>
  <si>
    <t xml:space="preserve">Lê Thị Việt </t>
  </si>
  <si>
    <t xml:space="preserve">Nguyễn Thị Nậy </t>
  </si>
  <si>
    <t xml:space="preserve">Nguyễn Văn Thơ </t>
  </si>
  <si>
    <t xml:space="preserve">Lê Thị Tuyền </t>
  </si>
  <si>
    <t xml:space="preserve">Nguyễn Thị Hợp </t>
  </si>
  <si>
    <t xml:space="preserve">Nguyễn Vâng </t>
  </si>
  <si>
    <t xml:space="preserve">Nguyễn Xuân Sáu </t>
  </si>
  <si>
    <t xml:space="preserve">Nguyễn Đăng </t>
  </si>
  <si>
    <t xml:space="preserve">Nguyễn Văn Trung </t>
  </si>
  <si>
    <t xml:space="preserve">Nguyễn Phương Thị Lan </t>
  </si>
  <si>
    <t xml:space="preserve">Võ Văn Toán </t>
  </si>
  <si>
    <t xml:space="preserve">Dư Thị Thu </t>
  </si>
  <si>
    <t xml:space="preserve">Nguyễn Văn Trợ </t>
  </si>
  <si>
    <t xml:space="preserve">Thái Thị Ân </t>
  </si>
  <si>
    <t xml:space="preserve">Lê Văn Độc </t>
  </si>
  <si>
    <t xml:space="preserve">Nguyễn Văn Thừa </t>
  </si>
  <si>
    <t xml:space="preserve">Lê Thị Trương </t>
  </si>
  <si>
    <t xml:space="preserve">Hoàng Văn Tiên </t>
  </si>
  <si>
    <t xml:space="preserve">Trần Công Hiền </t>
  </si>
  <si>
    <t xml:space="preserve">Trần Xảo </t>
  </si>
  <si>
    <t xml:space="preserve">Trần Văn Thanh </t>
  </si>
  <si>
    <t xml:space="preserve">Trân Tá </t>
  </si>
  <si>
    <t xml:space="preserve">Trần Thái </t>
  </si>
  <si>
    <t xml:space="preserve">Trần Văn Sẽ </t>
  </si>
  <si>
    <t xml:space="preserve">Nguyễn Văn Quảng </t>
  </si>
  <si>
    <t xml:space="preserve">Trần Chí Công </t>
  </si>
  <si>
    <t xml:space="preserve">Nguyễn Hữu Hước </t>
  </si>
  <si>
    <t xml:space="preserve">Nguyễn Quang Vũ </t>
  </si>
  <si>
    <t xml:space="preserve">Nguyễn Thị Hảo </t>
  </si>
  <si>
    <t>Nguyễn Thị Châu</t>
  </si>
  <si>
    <t>Phú Ngạn</t>
  </si>
  <si>
    <t>Hoàng Thị Túy</t>
  </si>
  <si>
    <t>Nguyễn Thị Viễn</t>
  </si>
  <si>
    <t>Hoàng Thị Lý</t>
  </si>
  <si>
    <t>Nguyễn Thị Mai</t>
  </si>
  <si>
    <t>Nguyễn Thị Hồng</t>
  </si>
  <si>
    <t>Nguyễn Đình Phương</t>
  </si>
  <si>
    <t>Nguyễn Thị Hồng Thanh</t>
  </si>
  <si>
    <t>Nguyễn Thị Thuyết</t>
  </si>
  <si>
    <t>Lý Thị Lê</t>
  </si>
  <si>
    <t>Nguyễn Thị Lựu</t>
  </si>
  <si>
    <t>Nguyễn Thị Liễu</t>
  </si>
  <si>
    <t>Nguyễn Thị Hiền</t>
  </si>
  <si>
    <t>Ôn Văn Thái</t>
  </si>
  <si>
    <t>Nguyễn Đình Thăng</t>
  </si>
  <si>
    <t>Nguyễn Thanh Trị</t>
  </si>
  <si>
    <t>Cam Lộ</t>
  </si>
  <si>
    <t>Lý Thị Tơ</t>
  </si>
  <si>
    <t>Trần Thị Phụng</t>
  </si>
  <si>
    <t>Võ Hoan</t>
  </si>
  <si>
    <t>Trần Vĩnh</t>
  </si>
  <si>
    <t>Võ Thị Thỏn</t>
  </si>
  <si>
    <t>Võ Thị Hoa (Lạc)</t>
  </si>
  <si>
    <t>Võ Thị Hoa (Mãi)</t>
  </si>
  <si>
    <t>Nguyễn Thị Sở</t>
  </si>
  <si>
    <t>An Bình</t>
  </si>
  <si>
    <t>Mai Thị Kiều</t>
  </si>
  <si>
    <t>Hồ Thị Bé</t>
  </si>
  <si>
    <t>Hồ Thị Tứ</t>
  </si>
  <si>
    <t>Nguyễn Thị Dịu</t>
  </si>
  <si>
    <t>Lê Thị Mót</t>
  </si>
  <si>
    <t>Nguyễn Thị Lề</t>
  </si>
  <si>
    <t>Trần Siêu</t>
  </si>
  <si>
    <t>Nguyễn Thị Tằm</t>
  </si>
  <si>
    <t>Nguyễn Thị Chút</t>
  </si>
  <si>
    <t>Hồ Thị Luyến</t>
  </si>
  <si>
    <t>Nguyễn Thị Vui</t>
  </si>
  <si>
    <t>Đặng Thị Xanh</t>
  </si>
  <si>
    <t>Nguyễn Thanh Hiền</t>
  </si>
  <si>
    <t>Nguyễn Văn Minh</t>
  </si>
  <si>
    <t>Tống Vũ Bình</t>
  </si>
  <si>
    <t>Nguyễn Thị Thanh</t>
  </si>
  <si>
    <t>CAM THANH</t>
  </si>
  <si>
    <t>Võ Thị Lý</t>
  </si>
  <si>
    <t>Nguyễn Văn Hà</t>
  </si>
  <si>
    <t>Lê Thị Nữ</t>
  </si>
  <si>
    <t>Nguyễn Thị Tuyết Mai</t>
  </si>
  <si>
    <t>Tạ Thị Thủy</t>
  </si>
  <si>
    <t>Nguyễn Hữu Ngọc</t>
  </si>
  <si>
    <t>Trần Giáo Hoàng</t>
  </si>
  <si>
    <t>Võ Văn Tường</t>
  </si>
  <si>
    <t>Ngô Thị Thu</t>
  </si>
  <si>
    <t>Nguyễn Văn Thương</t>
  </si>
  <si>
    <t>Nguyễn Thị Tứ</t>
  </si>
  <si>
    <t>Nguyễn Trợ</t>
  </si>
  <si>
    <t>Nguyễn Anh Toàn</t>
  </si>
  <si>
    <t>Nguyễn Thị Thu Hòe</t>
  </si>
  <si>
    <t>Hồ Thị Thùy Dương</t>
  </si>
  <si>
    <t>Đinh Thị Hương</t>
  </si>
  <si>
    <t>Phan Thị Thơ</t>
  </si>
  <si>
    <t>Hồ Tuấn Đạt</t>
  </si>
  <si>
    <t>I</t>
  </si>
  <si>
    <t>II</t>
  </si>
  <si>
    <t>III</t>
  </si>
  <si>
    <t>IV</t>
  </si>
  <si>
    <t xml:space="preserve">Trần Thị Cúc </t>
  </si>
  <si>
    <t>Cam Lộ Phường</t>
  </si>
  <si>
    <t>x</t>
  </si>
  <si>
    <t>Thái Thị Hồng</t>
  </si>
  <si>
    <t>Định Sơn</t>
  </si>
  <si>
    <t>Nguyễn Thị Đơn</t>
  </si>
  <si>
    <t>Trần Thị Đào</t>
  </si>
  <si>
    <t>Đông Lai</t>
  </si>
  <si>
    <t>Mai Thị Xuân</t>
  </si>
  <si>
    <t>Đinh Văn Cầu</t>
  </si>
  <si>
    <t>Phương An I</t>
  </si>
  <si>
    <t>Nguyễn Thị Xê</t>
  </si>
  <si>
    <t>Lê Thị Lan</t>
  </si>
  <si>
    <t>Nguyễn Thị Tiếu</t>
  </si>
  <si>
    <t>Đinh Văn Kéc</t>
  </si>
  <si>
    <t>Lê Thị Mai</t>
  </si>
  <si>
    <t>Hoàng Thị Dinh</t>
  </si>
  <si>
    <t>Thượng Nghĩa</t>
  </si>
  <si>
    <t>Đinh Thị Bào</t>
  </si>
  <si>
    <t>Hoàn Cát</t>
  </si>
  <si>
    <t>Nguyễn Thị Thuẩn</t>
  </si>
  <si>
    <t>Bảng Sơn 3</t>
  </si>
  <si>
    <t>Nguyễn Quang Lợi</t>
  </si>
  <si>
    <t>Võ Văn Dương</t>
  </si>
  <si>
    <t>Trần Thị Lân</t>
  </si>
  <si>
    <t>Trần Văn Kỉnh</t>
  </si>
  <si>
    <t>Nghĩa Phong</t>
  </si>
  <si>
    <t>Lê Thị Điu</t>
  </si>
  <si>
    <t>Nguyễn Thị Hường</t>
  </si>
  <si>
    <t>Thái Thị Tình</t>
  </si>
  <si>
    <t>Trần Thị Thiệp</t>
  </si>
  <si>
    <t>Bảng Sơn 2</t>
  </si>
  <si>
    <t>Nguyễn Thị Cháu</t>
  </si>
  <si>
    <t>Bảng Sơn 1</t>
  </si>
  <si>
    <t>Trần Thị Tính</t>
  </si>
  <si>
    <t>Phan Thị Hà</t>
  </si>
  <si>
    <t>Cu Hoan</t>
  </si>
  <si>
    <t>Hồ Thị Hảo</t>
  </si>
  <si>
    <t>Hoàng Thị Tánh</t>
  </si>
  <si>
    <t>Trần Văn Lộc</t>
  </si>
  <si>
    <t>Tân Sơn</t>
  </si>
  <si>
    <t>Lê Thị Lịch</t>
  </si>
  <si>
    <t>Phương An 2</t>
  </si>
  <si>
    <t>Nguyễn Thị Hòa</t>
  </si>
  <si>
    <t>Nguyễn Thị Sen</t>
  </si>
  <si>
    <t>Nguyễn Thị Lý</t>
  </si>
  <si>
    <t>Lê Thị Cẩm</t>
  </si>
  <si>
    <t>Lê Thị Trâm</t>
  </si>
  <si>
    <t>CAM NGHĨA</t>
  </si>
  <si>
    <t>V</t>
  </si>
  <si>
    <t>Đốc Kỉnh</t>
  </si>
  <si>
    <t>Nguyễn Thị Kim Hồng</t>
  </si>
  <si>
    <t>Võ Thị Sâm</t>
  </si>
  <si>
    <t>Nguyễn Văn Bình</t>
  </si>
  <si>
    <t>Lộc An</t>
  </si>
  <si>
    <t>Đinh Thị Mực</t>
  </si>
  <si>
    <t>Nguyễn Thị Chi</t>
  </si>
  <si>
    <t>Trần Thị Mến</t>
  </si>
  <si>
    <t>Mai Đàn</t>
  </si>
  <si>
    <t>Trần Thị Thảnh</t>
  </si>
  <si>
    <t>Hoàng Thị Sắt</t>
  </si>
  <si>
    <t>Hồ Thị Em</t>
  </si>
  <si>
    <t>Phạm Thị Xuân</t>
  </si>
  <si>
    <t>Trần Thị Ánh Dương</t>
  </si>
  <si>
    <t>Hoàng Thị Huệ Trang</t>
  </si>
  <si>
    <t>Hoàng Thị Ngân</t>
  </si>
  <si>
    <t>Mai Lộc 1</t>
  </si>
  <si>
    <t>Nguyễn Xuân Khoa</t>
  </si>
  <si>
    <t>Mai Lộc 2</t>
  </si>
  <si>
    <t>Trần Văn Trị</t>
  </si>
  <si>
    <t>Nguyễn Thị Sừng</t>
  </si>
  <si>
    <t>Nguyễn Ngọc Thơ</t>
  </si>
  <si>
    <t>Lê Thị Hiếu</t>
  </si>
  <si>
    <t>Mai Lộc 3</t>
  </si>
  <si>
    <t>Trần Thị Hoa(Khoai)</t>
  </si>
  <si>
    <t>Sơn Nam</t>
  </si>
  <si>
    <t>Trần Thị Thõn</t>
  </si>
  <si>
    <t>Nguyễn Thị Sâm</t>
  </si>
  <si>
    <t>Hoàng Thị Mười</t>
  </si>
  <si>
    <t>Nguyễn Thị Miên</t>
  </si>
  <si>
    <t>Thiết Xá</t>
  </si>
  <si>
    <t>Hoàng Thị Chót</t>
  </si>
  <si>
    <t>Nguyễn Văn Đóa</t>
  </si>
  <si>
    <t>Lê Văn Tám</t>
  </si>
  <si>
    <t>Trung Chỉ</t>
  </si>
  <si>
    <t>Khổng Thị Sữu</t>
  </si>
  <si>
    <t>VI</t>
  </si>
  <si>
    <t>CAM CHÍNH</t>
  </si>
  <si>
    <t>Nguyễn Thị Thìn</t>
  </si>
  <si>
    <t>Nguyễn Văn Tam</t>
  </si>
  <si>
    <t>Nguyễn Văn Dũng</t>
  </si>
  <si>
    <t>Đỗ Thị Xuân</t>
  </si>
  <si>
    <t>Nguyễn Minh Tân</t>
  </si>
  <si>
    <t>Nguyễn Trí Minh</t>
  </si>
  <si>
    <t>Hoàng Thị Liên</t>
  </si>
  <si>
    <t>Trần Thanh Long</t>
  </si>
  <si>
    <t>Nguyễn Văn Lãm</t>
  </si>
  <si>
    <t>Nguyễn Văn Xuân</t>
  </si>
  <si>
    <t>Trương Thị Thư</t>
  </si>
  <si>
    <t>Trần Thị Phúc</t>
  </si>
  <si>
    <t>Hồ Thị Thúy</t>
  </si>
  <si>
    <t>Trần Thị Tư</t>
  </si>
  <si>
    <t>Lê Văn Mão</t>
  </si>
  <si>
    <t>Trần Thị Thu Hằng</t>
  </si>
  <si>
    <t>Hoàng Thị Huê</t>
  </si>
  <si>
    <t>Nguyễn Thị Minh Phương</t>
  </si>
  <si>
    <t>Nguyễn Văn Long</t>
  </si>
  <si>
    <t>Hồ Văn Lành</t>
  </si>
  <si>
    <t>Nguyễn Thị Quy</t>
  </si>
  <si>
    <t>Lê Thị Lỵ</t>
  </si>
  <si>
    <t>Nguyễn Ngọc Toại</t>
  </si>
  <si>
    <t>Cao Thị Phương Uyên</t>
  </si>
  <si>
    <t>Hồ Sỹ Hóa</t>
  </si>
  <si>
    <t>Thanh Nam</t>
  </si>
  <si>
    <t>Hoàng Đức Quyền</t>
  </si>
  <si>
    <t>Lê Văn Thĩ</t>
  </si>
  <si>
    <t>Trần Thị Hải</t>
  </si>
  <si>
    <t>Lâm Đình Quy</t>
  </si>
  <si>
    <t>Trương Văn Khương</t>
  </si>
  <si>
    <t>Hoàng Thị Hằng Nga</t>
  </si>
  <si>
    <t>Nguyễn Thanh Luân</t>
  </si>
  <si>
    <t>Lâm Thị Phong</t>
  </si>
  <si>
    <t>Nguyễn Thị Thúy</t>
  </si>
  <si>
    <t>Lê Thị Huệ</t>
  </si>
  <si>
    <t>Hoàng Văn Nông</t>
  </si>
  <si>
    <t>Minh Hương</t>
  </si>
  <si>
    <t>Lê Thị Hà</t>
  </si>
  <si>
    <t>Khu phố 1</t>
  </si>
  <si>
    <t>Lê Thị Minh Hiền</t>
  </si>
  <si>
    <t>Trần Thị Hường</t>
  </si>
  <si>
    <t>Khu phố 2</t>
  </si>
  <si>
    <t>Thái Thị Lý</t>
  </si>
  <si>
    <t>Trần Thị Cúc</t>
  </si>
  <si>
    <t>Khu phố 3</t>
  </si>
  <si>
    <t>Nguyễn Khánh Bình</t>
  </si>
  <si>
    <t>Thái Tăng Sắn</t>
  </si>
  <si>
    <t>Phan Thị Quế</t>
  </si>
  <si>
    <t>Lê Thị Diệu Hương</t>
  </si>
  <si>
    <t>Khu phố 4</t>
  </si>
  <si>
    <t>Nguyễn Thị Cúc</t>
  </si>
  <si>
    <t>Nguyễn Quang Thanh</t>
  </si>
  <si>
    <t>An Hưng</t>
  </si>
  <si>
    <t>Lê Thị Giỏ</t>
  </si>
  <si>
    <t>Nguyễn Tấn Cường</t>
  </si>
  <si>
    <t>Nguyễn Thị Mỹ Lệ</t>
  </si>
  <si>
    <t>Nguyễn Văn Đức</t>
  </si>
  <si>
    <t>Hoàng Minh Thanh</t>
  </si>
  <si>
    <t>Nguyễn Phú Hưng</t>
  </si>
  <si>
    <t>Mai Thị Tiên</t>
  </si>
  <si>
    <t>Lê Thị Lý</t>
  </si>
  <si>
    <t>Trần Hữu Minh</t>
  </si>
  <si>
    <t>Lê Thị Phương Thảo</t>
  </si>
  <si>
    <t>Tây Hòa</t>
  </si>
  <si>
    <t>Hoàng Thị Thỏn</t>
  </si>
  <si>
    <t>Lê Thị Giai Tiết</t>
  </si>
  <si>
    <t>Thái Thị Kiềm</t>
  </si>
  <si>
    <t>Nguyễn Thị Hoát</t>
  </si>
  <si>
    <t>Thượng Viên</t>
  </si>
  <si>
    <t>Lê Thị Mưu</t>
  </si>
  <si>
    <t>Nguyễn Thị Dung</t>
  </si>
  <si>
    <t>Phạm Thị Cầm</t>
  </si>
  <si>
    <t>Lê Thị Trang</t>
  </si>
  <si>
    <t>Thái Thị Bồng</t>
  </si>
  <si>
    <t>Trung Viên</t>
  </si>
  <si>
    <t>Nguyễn Thị Thoan</t>
  </si>
  <si>
    <t>Thái Thị Hạnh</t>
  </si>
  <si>
    <t>Hậu Viên</t>
  </si>
  <si>
    <t>Nguyễn Xuân Phương</t>
  </si>
  <si>
    <t>Đông Định</t>
  </si>
  <si>
    <t>Thái Thị Thanh nhàn</t>
  </si>
  <si>
    <t>Trần Thị Giao</t>
  </si>
  <si>
    <t>Phạm Thị Song</t>
  </si>
  <si>
    <t>Thượng nguyên</t>
  </si>
  <si>
    <t>Nguyễn Thị Hương</t>
  </si>
  <si>
    <t>Trần Thị phượng</t>
  </si>
  <si>
    <t>Thiết Tràng</t>
  </si>
  <si>
    <t>Nguyễn Văn Lai</t>
  </si>
  <si>
    <t>Lê Thị Hằng</t>
  </si>
  <si>
    <t>Nguyễn Thị Hằng Nga</t>
  </si>
  <si>
    <t>Nghĩa Hy</t>
  </si>
  <si>
    <t>Nguyễn Văn Tôn</t>
  </si>
  <si>
    <t>Nguyễn Xuân Hải</t>
  </si>
  <si>
    <t>Hoàng Thị Thọ</t>
  </si>
  <si>
    <t>Lê Thị Hợi</t>
  </si>
  <si>
    <t>Trần Thị Quý</t>
  </si>
  <si>
    <t>Nam Hùng</t>
  </si>
  <si>
    <t>Trần Đăng Hòa</t>
  </si>
  <si>
    <t>Trần Đức Hoàng</t>
  </si>
  <si>
    <t>Trần Đăng Tảo</t>
  </si>
  <si>
    <t>VII</t>
  </si>
  <si>
    <t>TT CAM LỘ</t>
  </si>
  <si>
    <t>Phạm Thị Thùy Dương</t>
  </si>
  <si>
    <t>Nguyễn Thanh Bình</t>
  </si>
  <si>
    <t>Nguyễn Đình Phúc</t>
  </si>
  <si>
    <t>Thái Tăng Phục</t>
  </si>
  <si>
    <t>Trần Quang Vinh</t>
  </si>
  <si>
    <t>Nguyễn Thị Vân</t>
  </si>
  <si>
    <t>Nguyễn Văn Tùng</t>
  </si>
  <si>
    <t>Thái Tăng Hải</t>
  </si>
  <si>
    <t>Nguyễn Xuân Hoài</t>
  </si>
  <si>
    <t>Lê Văn Tuất</t>
  </si>
  <si>
    <t>Lê Văn Kỳ</t>
  </si>
  <si>
    <t>Thái Thị Lài</t>
  </si>
  <si>
    <t>Lê Văn Nghiên</t>
  </si>
  <si>
    <t>Lê Văn Đề</t>
  </si>
  <si>
    <t>Nguyễn Thị Như Nguyên</t>
  </si>
  <si>
    <t>Vũ Vương Thành</t>
  </si>
  <si>
    <t>Thái Thị Kiều Loan</t>
  </si>
  <si>
    <t>Đỗ Công Khai</t>
  </si>
  <si>
    <t>Nguyễn Duy Phương</t>
  </si>
  <si>
    <t>Nguyễn Văn Lâm</t>
  </si>
  <si>
    <t>Nguyễn Đình Sơn</t>
  </si>
  <si>
    <t>Trần Thị kim Nga</t>
  </si>
  <si>
    <t>Phạm Lới</t>
  </si>
  <si>
    <t>Hoàng Thị Vân</t>
  </si>
  <si>
    <t>Lê Thị Xanh</t>
  </si>
  <si>
    <t>Nguyễn Sơn</t>
  </si>
  <si>
    <t>Thái Nguyên Vũ</t>
  </si>
  <si>
    <t>Phan Văn Hàn</t>
  </si>
  <si>
    <t>Đặng Xuân Quốc</t>
  </si>
  <si>
    <t>Đặng Hòa Vân</t>
  </si>
  <si>
    <t>Thái Tăng Thanh</t>
  </si>
  <si>
    <t>Trần Văn Vấn</t>
  </si>
  <si>
    <t>Thái Tăng An</t>
  </si>
  <si>
    <t>Nguyễn Văn Được</t>
  </si>
  <si>
    <t>Trần Viết Hiệp</t>
  </si>
  <si>
    <t>Trần Văn Hién</t>
  </si>
  <si>
    <t>Trần Thị lệ Thủy</t>
  </si>
  <si>
    <t>Tràn Văn Tuấn</t>
  </si>
  <si>
    <t>Trần Thiện Chánh</t>
  </si>
  <si>
    <t>Nguyễn Thị Gái</t>
  </si>
  <si>
    <t>Trần Thiị Lành</t>
  </si>
  <si>
    <t>Trần Thị Nguyệt</t>
  </si>
  <si>
    <t>Thái Tăng Tùng</t>
  </si>
  <si>
    <t>Trần Ninh Bình</t>
  </si>
  <si>
    <t>Nguyễn Tiến Quân</t>
  </si>
  <si>
    <t>Trần Văn Ngự</t>
  </si>
  <si>
    <t>Thái Tăng Minh</t>
  </si>
  <si>
    <t>Nguyễn Hiệp</t>
  </si>
  <si>
    <t>Lê Văn Trường</t>
  </si>
  <si>
    <t>Lê Văn Ngoãn</t>
  </si>
  <si>
    <t>Lê Chánh Hoài</t>
  </si>
  <si>
    <t>Trần Em</t>
  </si>
  <si>
    <t>Trần Văn Tôn</t>
  </si>
  <si>
    <t>Thái Tăng Lâu</t>
  </si>
  <si>
    <t>Hồ Văn Song</t>
  </si>
  <si>
    <t>Võ Thành Thông</t>
  </si>
  <si>
    <t>Phạm Thị Sanh</t>
  </si>
  <si>
    <t>Phạm Văn Truyền</t>
  </si>
  <si>
    <t>Nguyễn Thị lan</t>
  </si>
  <si>
    <t>Nguyễn Trọng Đức</t>
  </si>
  <si>
    <t>Nguyễn Văn Trai</t>
  </si>
  <si>
    <t>Nguyễn Đức Diện</t>
  </si>
  <si>
    <t>Nguyễn Văn Hiếu</t>
  </si>
  <si>
    <t>Nguyễn Tuyến</t>
  </si>
  <si>
    <t>Nguyễn Vĩnh Phúc</t>
  </si>
  <si>
    <t>Nguyễn Triều</t>
  </si>
  <si>
    <t>Nguyễn Sính</t>
  </si>
  <si>
    <t>Hoàng Thị Sâm</t>
  </si>
  <si>
    <t>Phan Văn Việt</t>
  </si>
  <si>
    <t>Nguyễn Minh Phương</t>
  </si>
  <si>
    <t>Lê Mã Lương</t>
  </si>
  <si>
    <t>Phan Thị Hằng</t>
  </si>
  <si>
    <t>Bùi Thị Khe</t>
  </si>
  <si>
    <t>Nguyễn Văn Nam</t>
  </si>
  <si>
    <t>Nguyễn thị Lan</t>
  </si>
  <si>
    <t>Nguyễn Thị Lan(B)</t>
  </si>
  <si>
    <t>Nguyễn Phùng</t>
  </si>
  <si>
    <t>Trần Nam Phương</t>
  </si>
  <si>
    <t>Trần Văn lương</t>
  </si>
  <si>
    <t>Hoàng Văn Kính</t>
  </si>
  <si>
    <t>Bích Giang</t>
  </si>
  <si>
    <t>Hồ Thị Thí</t>
  </si>
  <si>
    <t>Đào Thị Bờ</t>
  </si>
  <si>
    <t>Phan Thị Phượng</t>
  </si>
  <si>
    <t>Phan Thị Sơn</t>
  </si>
  <si>
    <t>Nguyễn Thị Lê Ngoan</t>
  </si>
  <si>
    <t>Nguyễn Thị Hóa</t>
  </si>
  <si>
    <t>Hoàng Chuông</t>
  </si>
  <si>
    <t>Lê Thị Trung</t>
  </si>
  <si>
    <t>Nguyễn Thị Huê</t>
  </si>
  <si>
    <t>Phan Cua</t>
  </si>
  <si>
    <t>Nguyễn Thị Lài</t>
  </si>
  <si>
    <t>Nguyễn Thị Tâm</t>
  </si>
  <si>
    <t>Nguyễn Hữu Quỳnh</t>
  </si>
  <si>
    <t>Nguyễn Thị Mùi</t>
  </si>
  <si>
    <t>Hoàng Thị Mua</t>
  </si>
  <si>
    <t>Nguyễn Văn Bền</t>
  </si>
  <si>
    <t>Nguyễn Thị Ngọc</t>
  </si>
  <si>
    <t>Nguyễn Thị Ái</t>
  </si>
  <si>
    <t xml:space="preserve">Nguyễn Văn Trường </t>
  </si>
  <si>
    <t>Phan Thị Thuận</t>
  </si>
  <si>
    <t>Phan Thị Quyện</t>
  </si>
  <si>
    <t>Thái Thị Ái</t>
  </si>
  <si>
    <t>Trương Xá</t>
  </si>
  <si>
    <t>Nguyễn Thị Nhỏ</t>
  </si>
  <si>
    <t>Nguyễn Thị Bòn</t>
  </si>
  <si>
    <t>Nguyễn Thị Hàng</t>
  </si>
  <si>
    <t>Phan Thị Nhẫn</t>
  </si>
  <si>
    <t>Phan Thị Tân</t>
  </si>
  <si>
    <t>Thái Thị Xuân</t>
  </si>
  <si>
    <t>Hoàng Hùng</t>
  </si>
  <si>
    <t>Vĩnh Đại</t>
  </si>
  <si>
    <t>Hoàng Thị Xoan</t>
  </si>
  <si>
    <t>Trần Thị Luyện</t>
  </si>
  <si>
    <t>Tân Trúc</t>
  </si>
  <si>
    <t>Lê Văn Hiếu</t>
  </si>
  <si>
    <t>Tân Hiếu</t>
  </si>
  <si>
    <t>Đoàn Thị Kim Oanh</t>
  </si>
  <si>
    <t>Đường 9</t>
  </si>
  <si>
    <t>Nguyễn Văn Đính</t>
  </si>
  <si>
    <t>Định Xá</t>
  </si>
  <si>
    <t>Nguyễn Thị Thỉ</t>
  </si>
  <si>
    <t>Phan Thị Gia</t>
  </si>
  <si>
    <t>nguyễn Thị Tương</t>
  </si>
  <si>
    <t>Nguyễn Thị Cụt</t>
  </si>
  <si>
    <t>Nguyễn Thị Can</t>
  </si>
  <si>
    <t>Nguyễn Thị Dy</t>
  </si>
  <si>
    <t>Nguyễn Thị Hòe</t>
  </si>
  <si>
    <t>Nguyễn Văn Hóa</t>
  </si>
  <si>
    <t>Trần Thị Thuần</t>
  </si>
  <si>
    <t>Mộc Đức</t>
  </si>
  <si>
    <t>Phan Thị Mai</t>
  </si>
  <si>
    <t>Đỗ THị Thiết</t>
  </si>
  <si>
    <t>Đỗ Thị Phúc</t>
  </si>
  <si>
    <t>Phạm Thị Me</t>
  </si>
  <si>
    <t>Nguyễn Thị Lữ</t>
  </si>
  <si>
    <t>Phạm Đình Hiếu</t>
  </si>
  <si>
    <t>Trần Đình Trung</t>
  </si>
  <si>
    <t>Nguyễn Văn Quốc</t>
  </si>
  <si>
    <t>Trần Đình Dũng</t>
  </si>
  <si>
    <t>Trần Thị Huê</t>
  </si>
  <si>
    <t>Thạch Đâu</t>
  </si>
  <si>
    <t>Phạm Thị Sót</t>
  </si>
  <si>
    <t>Hoàng Thị Sen</t>
  </si>
  <si>
    <t>Hoàng Kim Giao</t>
  </si>
  <si>
    <t>Vĩnh An</t>
  </si>
  <si>
    <t>Hoàng Đúc</t>
  </si>
  <si>
    <t>Hoàng Thị Tro</t>
  </si>
  <si>
    <t>Hoàng Ngọc Thuyên</t>
  </si>
  <si>
    <t>Hàng Thị Thẻo</t>
  </si>
  <si>
    <t>Hoàng Thị Thiên</t>
  </si>
  <si>
    <t>Mai Xuân Hải</t>
  </si>
  <si>
    <t>Trần Thị Nhơn</t>
  </si>
  <si>
    <t>Hoàng Thị Miên</t>
  </si>
  <si>
    <t>Nguyễn Thị Triển</t>
  </si>
  <si>
    <t>Hoàng Thị Sàng</t>
  </si>
  <si>
    <t>Lê Thị Hường (Diễn)</t>
  </si>
  <si>
    <t>Hoàng Đức Đính</t>
  </si>
  <si>
    <t>Nguyễn T Như Quỳnh</t>
  </si>
  <si>
    <t>Hoàng Thị Thảnh</t>
  </si>
  <si>
    <t>Trần Thị Xuân</t>
  </si>
  <si>
    <t>Mai Thị Thanh</t>
  </si>
  <si>
    <t>Hoàng Ngọc Trận</t>
  </si>
  <si>
    <t>Hoàng Đức Tùng</t>
  </si>
  <si>
    <t>Hoàng Thị Đơn</t>
  </si>
  <si>
    <t>Hoàng Thị Nương</t>
  </si>
  <si>
    <t>CAM HIẾU</t>
  </si>
  <si>
    <t>VIII</t>
  </si>
  <si>
    <t>Nguyễn Thắng</t>
  </si>
  <si>
    <t>Phan Thị Đức</t>
  </si>
  <si>
    <t>Nguyễn  Thị Tính</t>
  </si>
  <si>
    <t>Hoàng Văn Nhất</t>
  </si>
  <si>
    <t>Nguyễn Tiến Dũng</t>
  </si>
  <si>
    <t>Nguyễn Hùng</t>
  </si>
  <si>
    <t>Hoàng Ninh</t>
  </si>
  <si>
    <t>Hà Ngọc Thanh</t>
  </si>
  <si>
    <t>Mai Thị Hường</t>
  </si>
  <si>
    <t>Lê Thị Sáu</t>
  </si>
  <si>
    <t>Đào Xuân Hạnh</t>
  </si>
  <si>
    <t>Thái Văn Hiền</t>
  </si>
  <si>
    <t>Thái Xuân Tý</t>
  </si>
  <si>
    <t>Vũ Hồ Thị Thanh</t>
  </si>
  <si>
    <t>Phan Văn Điền</t>
  </si>
  <si>
    <t>Thái Xuân Binh</t>
  </si>
  <si>
    <t>Phan Văn Thạch</t>
  </si>
  <si>
    <t>Thái Thị Tâm</t>
  </si>
  <si>
    <t>Hoàng Phùng</t>
  </si>
  <si>
    <t>Hồ Thị Vấn</t>
  </si>
  <si>
    <t>Hoàng Thị Niềm</t>
  </si>
  <si>
    <t>Trịnh Thị Cẫm Na</t>
  </si>
  <si>
    <t>Trần Thị SÀnh</t>
  </si>
  <si>
    <t>Mai Thị Lộc</t>
  </si>
  <si>
    <t>Hồ Viết Khư</t>
  </si>
  <si>
    <t>Lê Đại</t>
  </si>
  <si>
    <t>Lê Văn Lộc</t>
  </si>
  <si>
    <t>Phan Phước Long</t>
  </si>
  <si>
    <t>Nguyễn Tú</t>
  </si>
  <si>
    <t>Nguyễn Quang Dũng</t>
  </si>
  <si>
    <t>Nguyễn Văn Diện</t>
  </si>
  <si>
    <t>Nguyễn Ánh Sao</t>
  </si>
  <si>
    <t>Nguyễn Thị Thu Lan</t>
  </si>
  <si>
    <t>Nguyễn Thị Thu Thủy</t>
  </si>
  <si>
    <t>Nguyễn Cử</t>
  </si>
  <si>
    <t>Nguyễn Văn Hậu</t>
  </si>
  <si>
    <t>Nguyễn Thị Ngại</t>
  </si>
  <si>
    <t>Nguyễn Thị Tường</t>
  </si>
  <si>
    <t>Nguyễn Thị Nhạn</t>
  </si>
  <si>
    <t>Nguyễn Văn Lãnh</t>
  </si>
  <si>
    <t>nguyễn Thế Kỹ</t>
  </si>
  <si>
    <t>Nguyễn Thị Em</t>
  </si>
  <si>
    <t>Nguyễn Văn Lữ</t>
  </si>
  <si>
    <t>Nguyễn Sỏi</t>
  </si>
  <si>
    <t>Nguyễn Ngọc Kỳ</t>
  </si>
  <si>
    <t>Nguyễn Tiễn</t>
  </si>
  <si>
    <t>Nguyễn Tường</t>
  </si>
  <si>
    <t>Nguyễn Thị Xết</t>
  </si>
  <si>
    <t>Đỗ Thị Tình</t>
  </si>
  <si>
    <t>Nguyễn Khoan</t>
  </si>
  <si>
    <t>Đỗ Văn Hóa</t>
  </si>
  <si>
    <t>Đỗ Công Trình</t>
  </si>
  <si>
    <t>Đỗ Văn Cương</t>
  </si>
  <si>
    <t>Nguyễn Tính</t>
  </si>
  <si>
    <t>Trần Bình</t>
  </si>
  <si>
    <t>Trần Thị Hồng</t>
  </si>
  <si>
    <t>Đỗ Tấn Lâm</t>
  </si>
  <si>
    <t>Đỗ Văn Hùng</t>
  </si>
  <si>
    <t>Phan Công Hà</t>
  </si>
  <si>
    <t>Nguyễn Chí Thanh</t>
  </si>
  <si>
    <t>Hoàng Thị Anh Đào</t>
  </si>
  <si>
    <t>Hoàng Thị Thu Hà</t>
  </si>
  <si>
    <t>Phạm Thị Thu Hương</t>
  </si>
  <si>
    <t>Trần Đức Ly</t>
  </si>
  <si>
    <t>Trần Thị Thẻ</t>
  </si>
  <si>
    <t>Nguyễn Thị Tự</t>
  </si>
  <si>
    <t>Hoàng Muồng</t>
  </si>
  <si>
    <t>Hoàng Hoanh</t>
  </si>
  <si>
    <t>Hoàng Ngọc Lãm</t>
  </si>
  <si>
    <t>Hoàng Đưc Phận</t>
  </si>
  <si>
    <t>Hoàng Ngọc Sữa</t>
  </si>
  <si>
    <t>Hoàng Lạp</t>
  </si>
  <si>
    <t>Hoàng Thị Tằm</t>
  </si>
  <si>
    <t>Mai Chiếm Khiếu</t>
  </si>
  <si>
    <t>Mai Nhật Tân</t>
  </si>
  <si>
    <t>Hoàng Công Cảnh</t>
  </si>
  <si>
    <t>Nguyễn Thị Quýt</t>
  </si>
  <si>
    <t xml:space="preserve">Trần Thị Hoa </t>
  </si>
  <si>
    <t>Võ Văn Hùng</t>
  </si>
  <si>
    <t>Nguyễn Đăng Sum</t>
  </si>
  <si>
    <t>Nguyễn Văn Mạnh</t>
  </si>
  <si>
    <t>Trương Văn Hùng</t>
  </si>
  <si>
    <t>Nguyễn Thị Thiên</t>
  </si>
  <si>
    <t>Lê Thị Cháu</t>
  </si>
  <si>
    <t>Nguyễn Văn Bé</t>
  </si>
  <si>
    <t>Võ Thị Thia</t>
  </si>
  <si>
    <t>Võ Thị Bông</t>
  </si>
  <si>
    <t>Thái Thị Thu</t>
  </si>
  <si>
    <t>Nguyễn Văn Lộc</t>
  </si>
  <si>
    <t>Võ Thị Đỉu</t>
  </si>
  <si>
    <t>Phạm Thanh Sơn</t>
  </si>
  <si>
    <t>Nguyễn Văn Hòa</t>
  </si>
  <si>
    <t>Võ Thị Liễu</t>
  </si>
  <si>
    <t>Nguyễn Văn Toán</t>
  </si>
  <si>
    <t>Nguyễn Văn Diễn</t>
  </si>
  <si>
    <t>Phạm Thái Hồng</t>
  </si>
  <si>
    <t>Võ Thị Cơ</t>
  </si>
  <si>
    <t>Nguyễn Thị Sau</t>
  </si>
  <si>
    <t>Mai Vĩnh Tăng</t>
  </si>
  <si>
    <t>Mai Thị Khánh</t>
  </si>
  <si>
    <t>Trần Ngọc Thắng</t>
  </si>
  <si>
    <t>Phan Thị Thuộc</t>
  </si>
  <si>
    <t>Trương Văn Lịch</t>
  </si>
  <si>
    <t>Trần Thị Loan</t>
  </si>
  <si>
    <t>Lê Văn Mướp</t>
  </si>
  <si>
    <t>Lê Văn Kiều</t>
  </si>
  <si>
    <t>Nguyễn Văn Thắng</t>
  </si>
  <si>
    <t>Lê Văn Sơn</t>
  </si>
  <si>
    <t>Hoàng Văn Tiêm</t>
  </si>
  <si>
    <t>Đặng Thị Gái</t>
  </si>
  <si>
    <t>Lê Văn Dương</t>
  </si>
  <si>
    <t>Nguyễn Thị Thoa</t>
  </si>
  <si>
    <t xml:space="preserve">Lê Hải Hiền </t>
  </si>
  <si>
    <t xml:space="preserve">Lê Văn Lành </t>
  </si>
  <si>
    <t>Đinh Công Lai</t>
  </si>
  <si>
    <t>Nguyễn Minh Phú</t>
  </si>
  <si>
    <t>Nguyễn Văn Sinh</t>
  </si>
  <si>
    <t>Lê Thị Thùy Dương</t>
  </si>
  <si>
    <t>Tạ Xuân Đơn</t>
  </si>
  <si>
    <t>Lê Thị Hẻn</t>
  </si>
  <si>
    <t>Nguyễn Văn Huy</t>
  </si>
  <si>
    <t>Cao Thị Hường</t>
  </si>
  <si>
    <t>Dương Văn Tầm</t>
  </si>
  <si>
    <t>Lê Thị Kiều</t>
  </si>
  <si>
    <t>Nguyễn Thị Lớn</t>
  </si>
  <si>
    <t>Hoàng Nhật Thành</t>
  </si>
  <si>
    <t>Trần Thị Sừng</t>
  </si>
  <si>
    <t>Trần Văn Chung</t>
  </si>
  <si>
    <t>Nguyễn Thị Líu</t>
  </si>
  <si>
    <t>Trần Văn Chiến</t>
  </si>
  <si>
    <t>Võ Văn Bình</t>
  </si>
  <si>
    <t>Trần Văn Châu</t>
  </si>
  <si>
    <t>Nguyễn Văn Ngôn</t>
  </si>
  <si>
    <t>Trần Thế Vinh</t>
  </si>
  <si>
    <t>Võ Trường Sơn</t>
  </si>
  <si>
    <t>Nguyễn Bình Thuận</t>
  </si>
  <si>
    <t>Nguyễn Thị Thung</t>
  </si>
  <si>
    <t>Trương Thị Ngọc Ánh</t>
  </si>
  <si>
    <t>Hoàng Văn Phụng</t>
  </si>
  <si>
    <t>Lê Văn Tường</t>
  </si>
  <si>
    <t>Trần Văn Triện</t>
  </si>
  <si>
    <t>Nguyễn Thị Thường</t>
  </si>
  <si>
    <t>Trần Văn Công</t>
  </si>
  <si>
    <t>Trần Thị Tỉu</t>
  </si>
  <si>
    <t>Nguyễn Thị Sơn</t>
  </si>
  <si>
    <t>Nguyễn Văn Trọng</t>
  </si>
  <si>
    <t>Thái Thị Hoản</t>
  </si>
  <si>
    <t>Nguyễn Thị Miếc</t>
  </si>
  <si>
    <t>Trần Minh Triều</t>
  </si>
  <si>
    <t>Trần Văn Hộ</t>
  </si>
  <si>
    <t>Trần Thị Hoa</t>
  </si>
  <si>
    <t>Trần Văn Cảnh</t>
  </si>
  <si>
    <t>Trần Thị Tiết</t>
  </si>
  <si>
    <t>Phan Thị Sa</t>
  </si>
  <si>
    <t>Nguyễn Văn Đồng</t>
  </si>
  <si>
    <t>Nguyễn Thị Cầm</t>
  </si>
  <si>
    <t>Hoàng Hữu Thạnh</t>
  </si>
  <si>
    <t>Cao Thị Phượng</t>
  </si>
  <si>
    <t>Hoàng Thị Cháu</t>
  </si>
  <si>
    <t>Lâm Thị Dung</t>
  </si>
  <si>
    <t>Hồ Bảo Hoàng</t>
  </si>
  <si>
    <t>Lê Thị Phưỡng</t>
  </si>
  <si>
    <t>Trần Văn Quỳnh</t>
  </si>
  <si>
    <t>Hồ Văn Hải</t>
  </si>
  <si>
    <t>Nguyễn Thị Thẩn</t>
  </si>
  <si>
    <t xml:space="preserve">Võ Thị Hoa  </t>
  </si>
  <si>
    <t>Võ Miễn</t>
  </si>
  <si>
    <t>Lê Văn Thanh</t>
  </si>
  <si>
    <t>Nguyễn Thị Thìu</t>
  </si>
  <si>
    <t>Hoàng Thị Mượn</t>
  </si>
  <si>
    <t>Nguyễn Văn Hồng</t>
  </si>
  <si>
    <t>Nguyễn Văn Sanh</t>
  </si>
  <si>
    <t>Nguyễn Văn Miễn</t>
  </si>
  <si>
    <t>Nguyễn Thị Trành</t>
  </si>
  <si>
    <t>Nguyễn Thị Lợi</t>
  </si>
  <si>
    <t>Nguyễn Văn Thông</t>
  </si>
  <si>
    <t>Nguyễn Thị Huyền</t>
  </si>
  <si>
    <t>CAM TUYỀN</t>
  </si>
  <si>
    <t>Điểm
 B1</t>
  </si>
  <si>
    <t>Điểm 
B2</t>
  </si>
  <si>
    <t>UY BAN NHÂN DÂN</t>
  </si>
  <si>
    <t>(Kèm theo Quyết định số 2827 /QĐ-UBND  ngày 10 tháng 12 năm 2018 của UBND huyện)</t>
  </si>
  <si>
    <t>(Kèm theo Quyết định số 2827 ngày 10 tháng 12 năm 2018 của UBND huyện)</t>
  </si>
  <si>
    <t>(Kèm theo Quyết định số 2827 /QĐ-UBND  ngày 10 tháng 12  năm 2018 của UBND huyện )</t>
  </si>
  <si>
    <t>Điểm
 B2</t>
  </si>
  <si>
    <t>(Kèm theo Quyết định số 2827 /QĐ-UBND  ngày 10 tháng 12 năm 2018 của UBND huyện )</t>
  </si>
  <si>
    <t>BIỂU TỔNG HỢP KẾT QUẢ RÀ SOÁT HỘ NGHÈO, HỘ CẬN NGHÈO 
NĂM 2018</t>
  </si>
  <si>
    <t>(Kèm theo Quyết định số 2827/QĐ-UBND ngày 10 tháng 12 năm 208 của UBND huyện)</t>
  </si>
  <si>
    <r>
      <t xml:space="preserve">Phụ lục số 5b. BẢNG  </t>
    </r>
    <r>
      <rPr>
        <b/>
        <sz val="12"/>
        <color indexed="8"/>
        <rFont val="Times New Roman"/>
        <family val="1"/>
      </rPr>
      <t>TỔNG HỢP HỘ NGHÈO VỀ THU NHẬP, HN THIẾU HỤT 
CÁC DỊCH VỤ XÃ HỘI CƠ BẢN</t>
    </r>
  </si>
  <si>
    <t>(Kèm theo Quyết định số 2827/QD-UBND ngày 10 tháng 12 năm 2018 của UBND huyện)</t>
  </si>
  <si>
    <t>(Kèm theo Quyết định số 2827/QĐ-UBND ngày 10 tháng 12 năm 2018 của UBND huyện)</t>
  </si>
  <si>
    <t>BIỂU 4A                                                  TỔNG HỢP DIỄN BIẾN KẾT QUẢ GIẢM SỐ HỘ NGHÈO CUỐI  NĂM 2018</t>
  </si>
  <si>
    <t>IX</t>
  </si>
  <si>
    <t>Lê Quang Linh</t>
  </si>
  <si>
    <t>Trần Thị Liên</t>
  </si>
  <si>
    <t>Nguyễn Văn Cán</t>
  </si>
  <si>
    <t>Trần Viết Thuần</t>
  </si>
  <si>
    <t>Đào Văn Phong</t>
  </si>
  <si>
    <t>Trần Văn Tuân</t>
  </si>
  <si>
    <t>Trần Văn Túy</t>
  </si>
  <si>
    <t>Nguyễn Thị Kẻ</t>
  </si>
  <si>
    <t>Trần Văn Trà</t>
  </si>
  <si>
    <t>Trần Văn Đà</t>
  </si>
  <si>
    <t>Trần Thị Rớt</t>
  </si>
  <si>
    <t>Mai Thị Thương</t>
  </si>
  <si>
    <t>Trần Văn Sẻ</t>
  </si>
  <si>
    <t>Nguyễn Văn Quyền</t>
  </si>
  <si>
    <t>Mai Xuân Thám</t>
  </si>
  <si>
    <t>Nguyễn Thị Bình</t>
  </si>
  <si>
    <t>Trần Hồng Việt</t>
  </si>
  <si>
    <t>Trần Quang Phúc</t>
  </si>
  <si>
    <t>Mai Xuân Phong</t>
  </si>
  <si>
    <t>Nguyễn Văn Vũ</t>
  </si>
  <si>
    <t>Đào Văn Hạnh</t>
  </si>
  <si>
    <t>Nguyễn Chí Công</t>
  </si>
  <si>
    <t>Hồ Văn Linh</t>
  </si>
  <si>
    <t>Hồ Văn Hưng</t>
  </si>
  <si>
    <t>Hồ Văn Huế</t>
  </si>
  <si>
    <t>Hồ Văn Vỹ</t>
  </si>
  <si>
    <t>Lê Xuân Điệp</t>
  </si>
  <si>
    <t>Hồ Văn Thành</t>
  </si>
  <si>
    <t>Hồ Văn Thương</t>
  </si>
  <si>
    <t>Hồ Văn Chính</t>
  </si>
  <si>
    <t>Hồ Văn Bé</t>
  </si>
  <si>
    <t>Hồ Văn Đường</t>
  </si>
  <si>
    <t>Hồ Văn Thiên</t>
  </si>
  <si>
    <t>Hồ Văn Tuyên</t>
  </si>
  <si>
    <t>Hồ Văn Bảo</t>
  </si>
  <si>
    <t>Hồ Văn Trình</t>
  </si>
  <si>
    <t>Hồ Văn Nhỉ</t>
  </si>
  <si>
    <t>Hồ Văn Quyết</t>
  </si>
  <si>
    <t>Hồ Văn Vi</t>
  </si>
  <si>
    <t>Hồ Văn Hun</t>
  </si>
  <si>
    <t>Hồ Văn Số</t>
  </si>
  <si>
    <t>Hồ Piên</t>
  </si>
  <si>
    <t>Hồ Văn Lịch</t>
  </si>
  <si>
    <t>Lê Xuân Phương</t>
  </si>
  <si>
    <t>An Thái</t>
  </si>
  <si>
    <t>Tân Lập</t>
  </si>
  <si>
    <t>Tân Quang</t>
  </si>
  <si>
    <t>Tân Hòa</t>
  </si>
  <si>
    <t>Đâu Bình 2</t>
  </si>
  <si>
    <t>Tân Hiệp</t>
  </si>
  <si>
    <t>Ba Thung</t>
  </si>
  <si>
    <t>Xuân Mỹ</t>
  </si>
  <si>
    <t>Bắc Bình</t>
  </si>
  <si>
    <t>Bản Chùa</t>
  </si>
  <si>
    <t>An Mỹ</t>
  </si>
  <si>
    <t>Thái Thị Thẹ</t>
  </si>
  <si>
    <t>Trần Dỏng</t>
  </si>
  <si>
    <t>Trần Văn Luận</t>
  </si>
  <si>
    <t>Lê Thị Hiền Trinh</t>
  </si>
  <si>
    <t>Trần Thọ Tính</t>
  </si>
  <si>
    <t>Lê Thị Ốm</t>
  </si>
  <si>
    <t>Trần Nghiêm</t>
  </si>
  <si>
    <t>Nguyễn Văn Phồn</t>
  </si>
  <si>
    <t>Phạm Văn Thiên</t>
  </si>
  <si>
    <t>Nguyễn Thị Hơi</t>
  </si>
  <si>
    <t>Trần Thị Giúp</t>
  </si>
  <si>
    <t>Nguyễn Cảm</t>
  </si>
  <si>
    <t>Nguyễn Thị Liêu</t>
  </si>
  <si>
    <t>Trần Thị Thưởng</t>
  </si>
  <si>
    <t>Trần Văn Kiệm</t>
  </si>
  <si>
    <t>Trần Văn Đắc</t>
  </si>
  <si>
    <t>Trần Văn Trâm</t>
  </si>
  <si>
    <t>Hoàng Thị Chanh</t>
  </si>
  <si>
    <t>Trần Văn Chắt (Chùm)</t>
  </si>
  <si>
    <t>Trần Thị Cấm</t>
  </si>
  <si>
    <t>Mai Xuân Lãm</t>
  </si>
  <si>
    <t>Trần Văn Thuấn</t>
  </si>
  <si>
    <t>Võ Thị Khuyên</t>
  </si>
  <si>
    <t>Trần Thị Thú</t>
  </si>
  <si>
    <t>Trần Văn Sử</t>
  </si>
  <si>
    <t>Nguyễn Thị Ngạch</t>
  </si>
  <si>
    <t>Trần Thị Phiến</t>
  </si>
  <si>
    <t>Đào Thị Thanh</t>
  </si>
  <si>
    <t>Đào Văn Minh</t>
  </si>
  <si>
    <t>Đào Thị Thiu</t>
  </si>
  <si>
    <t>Trần Thị Câm</t>
  </si>
  <si>
    <t>Nguyễn Thị Lũy</t>
  </si>
  <si>
    <t>Nguyễn Thị Thêm</t>
  </si>
  <si>
    <t>Đào Thị Trâm</t>
  </si>
  <si>
    <t>Hoàng Thị Bích</t>
  </si>
  <si>
    <t>Lê Thị Lành</t>
  </si>
  <si>
    <t>Nguyễn Thị Thủy</t>
  </si>
  <si>
    <t>Hoàng Thị Vãn</t>
  </si>
  <si>
    <t>Trần Thị Dàn</t>
  </si>
  <si>
    <t>Nguyễn Thị Thó</t>
  </si>
  <si>
    <t>Nguyễn Thị Nường</t>
  </si>
  <si>
    <t>Lê Thị Chậm</t>
  </si>
  <si>
    <t>Mai Thị Tảo</t>
  </si>
  <si>
    <t>Phạm Thị Rởi</t>
  </si>
  <si>
    <t>Trần Viết Phong</t>
  </si>
  <si>
    <t>Hồ Văn Phong</t>
  </si>
  <si>
    <t>Hồ Tà Lan</t>
  </si>
  <si>
    <t>Hồ Thị Tà Ngà (Ví)</t>
  </si>
  <si>
    <t>Hồ Văn Xeng</t>
  </si>
  <si>
    <t>Lê Xuân Lơ</t>
  </si>
  <si>
    <t>Hồ Văn ly</t>
  </si>
  <si>
    <t>Hồ Văn Tư</t>
  </si>
  <si>
    <t>Hồ Thị Ên</t>
  </si>
  <si>
    <t>Hồ Văn Róc</t>
  </si>
  <si>
    <t>Hồ Thị Liên (Quý)</t>
  </si>
  <si>
    <t>Hồ Văn Mư</t>
  </si>
  <si>
    <t>Hồ Thị Hồng</t>
  </si>
  <si>
    <t>Hồ Thị Tuấn</t>
  </si>
  <si>
    <t>Hồ Văn Vàn</t>
  </si>
  <si>
    <t>Hồ Văn Anh</t>
  </si>
  <si>
    <t>Hồ Văn Hùng</t>
  </si>
  <si>
    <t>Hồ Văn Mừng</t>
  </si>
  <si>
    <t>Hồ Văn Thân</t>
  </si>
  <si>
    <t>Hồ Văn Quý</t>
  </si>
  <si>
    <t>Hồ Văn Pong</t>
  </si>
  <si>
    <t>Hồ Văn Dũng</t>
  </si>
  <si>
    <t>Lê Xuân Em</t>
  </si>
  <si>
    <t>Hồ Văn Cụt</t>
  </si>
  <si>
    <t>Hồ Văn Mâu</t>
  </si>
  <si>
    <t>Hồ Văn Pa Róoc</t>
  </si>
  <si>
    <t>Hoàng Thị Phụng</t>
  </si>
  <si>
    <t>Phùng Thị Mượn</t>
  </si>
  <si>
    <t>Hồ Thị Thiềm</t>
  </si>
  <si>
    <t>Hồ Thị Chanh</t>
  </si>
  <si>
    <t>Hồ Tiến</t>
  </si>
  <si>
    <t>Hoàng Thị Quyền</t>
  </si>
  <si>
    <t>Hoàng Phước</t>
  </si>
  <si>
    <t>Hoàng Thị Liễu</t>
  </si>
  <si>
    <t>Hoàng Thị Lợi</t>
  </si>
  <si>
    <t>Đâu Bình 1</t>
  </si>
  <si>
    <t>Lê Thị Hiền</t>
  </si>
  <si>
    <t>Lê Quang Hoạch</t>
  </si>
  <si>
    <t>Dương Công Phi</t>
  </si>
  <si>
    <t>Hoàng Thị Lài</t>
  </si>
  <si>
    <t>Hoàng Thị Kim Nhung</t>
  </si>
  <si>
    <t>Bùi Văn Thảo</t>
  </si>
  <si>
    <t>Trần Thị Phương</t>
  </si>
  <si>
    <t>Nguyễn Viết Thỉnh</t>
  </si>
  <si>
    <t>Trần Văn Sơn</t>
  </si>
  <si>
    <t>Trần Văn Vức</t>
  </si>
  <si>
    <t>Nguyễn Viết Thạc</t>
  </si>
  <si>
    <t>Trần Văn Thông</t>
  </si>
  <si>
    <t>Trần Thanh Lương</t>
  </si>
  <si>
    <t>Trần Văn Đằng</t>
  </si>
  <si>
    <t>Trần Văn Lâm</t>
  </si>
  <si>
    <t>Trần Văn Anh</t>
  </si>
  <si>
    <t>Nguyễn Văn Khôi</t>
  </si>
  <si>
    <t>Trần Đỉnh</t>
  </si>
  <si>
    <t>Trần Văn Tuấn</t>
  </si>
  <si>
    <t>Trần Phương</t>
  </si>
  <si>
    <t>Trần Minh Sơn</t>
  </si>
  <si>
    <t>Trần Văn Dâm</t>
  </si>
  <si>
    <t>Trần Thị Bích</t>
  </si>
  <si>
    <t>Nguyễn Thị Giỏ</t>
  </si>
  <si>
    <t>Trần Thị Quyên</t>
  </si>
  <si>
    <t>Trần Văn Quốc</t>
  </si>
  <si>
    <t>Nguyễn Văn Thuyết</t>
  </si>
  <si>
    <t>Trần Thị Lệ</t>
  </si>
  <si>
    <t>Trần Thị Thế</t>
  </si>
  <si>
    <t>Trần Văn Thạo</t>
  </si>
  <si>
    <t>Trần Thị Thẹ</t>
  </si>
  <si>
    <t>Nguyễn Đức Hùng</t>
  </si>
  <si>
    <t>Hoàng Ngọc Hiếu (Độ)</t>
  </si>
  <si>
    <t>Lê Thiị Mai</t>
  </si>
  <si>
    <t>Nguyễn Văn Vinh</t>
  </si>
  <si>
    <t>Nguyễn Sỏ</t>
  </si>
  <si>
    <t>Trần Văn Lực</t>
  </si>
  <si>
    <t>Trần Thị Ba</t>
  </si>
  <si>
    <t>Đào Văn Dần</t>
  </si>
  <si>
    <t>Nguyễn Thị gái</t>
  </si>
  <si>
    <t>Võ Văn Quảng</t>
  </si>
  <si>
    <t>Trần Thị Đấm</t>
  </si>
  <si>
    <t>Nguyễn Thị Dẫn</t>
  </si>
  <si>
    <t>Nguyễn Văn Bồng</t>
  </si>
  <si>
    <t>Trần Văn Đăng</t>
  </si>
  <si>
    <t>Trần Văn Ngói</t>
  </si>
  <si>
    <t>Mai Chí Phi</t>
  </si>
  <si>
    <t>Nguyễn Thị Thiệt</t>
  </si>
  <si>
    <t>Trần Văn Trắc</t>
  </si>
  <si>
    <t>Đào Thị Mai</t>
  </si>
  <si>
    <t>Trần Văn Dương</t>
  </si>
  <si>
    <t>Trần Văn Quảng (Nùng)</t>
  </si>
  <si>
    <t>Đào Văn Trung</t>
  </si>
  <si>
    <t>Nguyễn Văn Chung</t>
  </si>
  <si>
    <t>Trần Văn Thúy</t>
  </si>
  <si>
    <t>Trần Văn Khiếu</t>
  </si>
  <si>
    <t>Trần Văn Đang</t>
  </si>
  <si>
    <t>Đào Văn Sỏi</t>
  </si>
  <si>
    <t>Trần Văn Đoái</t>
  </si>
  <si>
    <t>Trần Đức Sương</t>
  </si>
  <si>
    <t>Trần Văn Thình</t>
  </si>
  <si>
    <t>Trần Văn Muông</t>
  </si>
  <si>
    <t>Đào Ngọc Quang</t>
  </si>
  <si>
    <t>Nguyễn Thị Phi</t>
  </si>
  <si>
    <t>Nguyễn Viết hoài</t>
  </si>
  <si>
    <t>Trần Văn Hóa</t>
  </si>
  <si>
    <t>Ngô Thị Tư</t>
  </si>
  <si>
    <t>Trần Huấn</t>
  </si>
  <si>
    <t>Nguyễn Văn Việt</t>
  </si>
  <si>
    <t>Đào Thị Tình</t>
  </si>
  <si>
    <t>Nguyễn Văn Thi</t>
  </si>
  <si>
    <t>Nguyễn Ngọc Phú</t>
  </si>
  <si>
    <t>Trần Văn Trạch</t>
  </si>
  <si>
    <t>Trần Thị Chìa</t>
  </si>
  <si>
    <t>Trần Văn Đạt</t>
  </si>
  <si>
    <t>Nguyễn Thị Đông</t>
  </si>
  <si>
    <t>Nguyễn Thị Tùng</t>
  </si>
  <si>
    <t>Hoàng Thị Đá</t>
  </si>
  <si>
    <t>Nguyễn Văn Trường</t>
  </si>
  <si>
    <t>Lê Quang Tuấn</t>
  </si>
  <si>
    <t>Nguyễn Văn Lực</t>
  </si>
  <si>
    <t>Trần Vĩnh Trung</t>
  </si>
  <si>
    <t>Nguyễn Văn Lưu</t>
  </si>
  <si>
    <t>Nguyễn Vang</t>
  </si>
  <si>
    <t>Trần Quốc Khánh</t>
  </si>
  <si>
    <t>Hoàng Văn Nhật</t>
  </si>
  <si>
    <t>Hoàng Thị Thu</t>
  </si>
  <si>
    <t>Hoàng Thị Tịnh</t>
  </si>
  <si>
    <t>Trần Văn Đồng</t>
  </si>
  <si>
    <t>Trần Phi Hoàng</t>
  </si>
  <si>
    <t>Trần Văn Ánh</t>
  </si>
  <si>
    <t>Phạm Đính</t>
  </si>
  <si>
    <t>Trần Ngọc Khánh</t>
  </si>
  <si>
    <t>Phạm Văn Sinh</t>
  </si>
  <si>
    <t>Phạm Văn Thắng</t>
  </si>
  <si>
    <t>Trần Văn Lạc</t>
  </si>
  <si>
    <t>Nguyễn Văn Niên</t>
  </si>
  <si>
    <t>Nguyễn Thu Hiền</t>
  </si>
  <si>
    <t>Phạm Hạnh</t>
  </si>
  <si>
    <t>Trần Viết Triếu</t>
  </si>
  <si>
    <t>Trần Viết Sỹ</t>
  </si>
  <si>
    <t>Thái An Lạc</t>
  </si>
  <si>
    <t>Trần Viết Ly</t>
  </si>
  <si>
    <t>Trần Viết Hiền</t>
  </si>
  <si>
    <t>Hồ Văn Mười</t>
  </si>
  <si>
    <t>Hồ Văn Nga</t>
  </si>
  <si>
    <t>Hồ Văn Mường</t>
  </si>
  <si>
    <t>Hồ Văn Miệt</t>
  </si>
  <si>
    <t>Hồ Văn Thời</t>
  </si>
  <si>
    <t>Hồ Văn Cường</t>
  </si>
  <si>
    <t>Hồ Văn Nhiên</t>
  </si>
  <si>
    <t>Hồ Văn Eng</t>
  </si>
  <si>
    <t>Hồ Văn Thay</t>
  </si>
  <si>
    <t>Hồ Văn Khuyên</t>
  </si>
  <si>
    <t>Hồ Thị Hiền (Dứa)</t>
  </si>
  <si>
    <t>Hồ Văn Tinh</t>
  </si>
  <si>
    <t>Hồ Văn Xuyên</t>
  </si>
  <si>
    <t>Hồ Văn Phong (Làn)</t>
  </si>
  <si>
    <t>Hồ Văn Thuận</t>
  </si>
  <si>
    <t>Hồ Thị Bay</t>
  </si>
  <si>
    <t>Hồ Văn Khay</t>
  </si>
  <si>
    <t>Hồ Văn Hiếu</t>
  </si>
  <si>
    <t>Lê Xuân Đào</t>
  </si>
  <si>
    <t>Hồ Văn Bàng</t>
  </si>
  <si>
    <t>Hồ Văn Yên</t>
  </si>
  <si>
    <t>Lê Xuân Đức</t>
  </si>
  <si>
    <t>Hồ Văn Một</t>
  </si>
  <si>
    <t>Hoàng Thị Năm</t>
  </si>
  <si>
    <t>Hoàng Thị Út</t>
  </si>
  <si>
    <t>Hồ Quang Hạt</t>
  </si>
  <si>
    <t>Nguyễn Thị Khai</t>
  </si>
  <si>
    <t>Hồ Thị Xuân</t>
  </si>
  <si>
    <t>Hồ Thị Thu</t>
  </si>
  <si>
    <t>UBND HUYỆN CAM LỘ</t>
  </si>
  <si>
    <t>Hộ nghèo có 
100% Thành viên BTXH</t>
  </si>
  <si>
    <t>HN không có khả năng thoát nghèo</t>
  </si>
  <si>
    <t>Hộ có khả năng thoát nghèo</t>
  </si>
  <si>
    <t>Hộ nghèo
thuộc chính sách ưu đã NCC</t>
  </si>
  <si>
    <t>6=5/1</t>
  </si>
  <si>
    <t>8=7/1</t>
  </si>
  <si>
    <t>10=9/1</t>
  </si>
  <si>
    <t>12=11/1</t>
  </si>
  <si>
    <t>14=13/1</t>
  </si>
  <si>
    <t>PHÒNG LĐ-TB&amp;XH</t>
  </si>
  <si>
    <t>(áp dụng cho huyện và cấp xã)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</si>
</sst>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"/>
    <numFmt numFmtId="177" formatCode="#.##00"/>
    <numFmt numFmtId="178" formatCode="#.##"/>
    <numFmt numFmtId="179" formatCode="#.#"/>
    <numFmt numFmtId="180" formatCode="#"/>
    <numFmt numFmtId="181" formatCode="#.0"/>
    <numFmt numFmtId="182" formatCode="#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_-* #,##0\ _€_-;\-* #,##0\ _€_-;_-* &quot;-&quot;??\ _€_-;_-@_-"/>
  </numFmts>
  <fonts count="90">
    <font>
      <sz val="12"/>
      <name val="Times New Roman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.VnArial"/>
      <family val="0"/>
    </font>
    <font>
      <b/>
      <i/>
      <sz val="10"/>
      <name val=".VnArial"/>
      <family val="0"/>
    </font>
    <font>
      <b/>
      <sz val="11"/>
      <color indexed="10"/>
      <name val="Times New Roman"/>
      <family val="1"/>
    </font>
    <font>
      <sz val="14"/>
      <color indexed="8"/>
      <name val=".VnTime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name val=".VnTime"/>
      <family val="2"/>
    </font>
    <font>
      <i/>
      <sz val="11"/>
      <name val=".VnTime"/>
      <family val="2"/>
    </font>
    <font>
      <sz val="11"/>
      <color indexed="10"/>
      <name val="Arial"/>
      <family val="2"/>
    </font>
    <font>
      <sz val="11"/>
      <color indexed="10"/>
      <name val=".VnTime"/>
      <family val="2"/>
    </font>
    <font>
      <b/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4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39" fillId="0" borderId="10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wrapText="1"/>
    </xf>
    <xf numFmtId="3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 wrapText="1"/>
    </xf>
    <xf numFmtId="182" fontId="0" fillId="0" borderId="10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4" fontId="13" fillId="0" borderId="10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62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left"/>
      <protection/>
    </xf>
    <xf numFmtId="14" fontId="13" fillId="0" borderId="10" xfId="62" applyNumberFormat="1" applyFont="1" applyFill="1" applyBorder="1" applyAlignment="1">
      <alignment horizontal="center"/>
      <protection/>
    </xf>
    <xf numFmtId="0" fontId="45" fillId="0" borderId="13" xfId="61" applyFont="1" applyFill="1" applyBorder="1" applyAlignment="1">
      <alignment horizontal="center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/>
      <protection/>
    </xf>
    <xf numFmtId="0" fontId="46" fillId="0" borderId="13" xfId="61" applyFont="1" applyFill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3" xfId="62" applyFont="1" applyFill="1" applyBorder="1" applyAlignment="1">
      <alignment horizontal="center" vertical="center" wrapText="1"/>
      <protection/>
    </xf>
    <xf numFmtId="0" fontId="47" fillId="0" borderId="13" xfId="62" applyFont="1" applyFill="1" applyBorder="1" applyAlignment="1">
      <alignment horizontal="center"/>
      <protection/>
    </xf>
    <xf numFmtId="0" fontId="47" fillId="0" borderId="10" xfId="62" applyFont="1" applyFill="1" applyBorder="1" applyAlignment="1">
      <alignment horizontal="center"/>
      <protection/>
    </xf>
    <xf numFmtId="14" fontId="13" fillId="0" borderId="13" xfId="62" applyNumberFormat="1" applyFont="1" applyFill="1" applyBorder="1" applyAlignment="1">
      <alignment horizontal="center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14" fontId="13" fillId="0" borderId="17" xfId="62" applyNumberFormat="1" applyFont="1" applyFill="1" applyBorder="1" applyAlignment="1">
      <alignment horizontal="center"/>
      <protection/>
    </xf>
    <xf numFmtId="0" fontId="13" fillId="0" borderId="15" xfId="62" applyFont="1" applyFill="1" applyBorder="1" applyAlignment="1">
      <alignment horizontal="left"/>
      <protection/>
    </xf>
    <xf numFmtId="49" fontId="13" fillId="0" borderId="10" xfId="62" applyNumberFormat="1" applyFont="1" applyFill="1" applyBorder="1" applyAlignment="1">
      <alignment horizontal="left"/>
      <protection/>
    </xf>
    <xf numFmtId="0" fontId="48" fillId="0" borderId="13" xfId="58" applyFont="1" applyFill="1" applyBorder="1" applyAlignment="1">
      <alignment horizontal="center"/>
      <protection/>
    </xf>
    <xf numFmtId="49" fontId="13" fillId="0" borderId="10" xfId="62" applyNumberFormat="1" applyFont="1" applyFill="1" applyBorder="1" applyAlignment="1">
      <alignment/>
      <protection/>
    </xf>
    <xf numFmtId="0" fontId="47" fillId="0" borderId="13" xfId="58" applyFont="1" applyFill="1" applyBorder="1" applyAlignment="1">
      <alignment horizontal="center"/>
      <protection/>
    </xf>
    <xf numFmtId="0" fontId="47" fillId="0" borderId="10" xfId="58" applyFont="1" applyFill="1" applyBorder="1" applyAlignment="1">
      <alignment horizontal="center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49" fontId="13" fillId="0" borderId="13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4" xfId="62" applyFont="1" applyFill="1" applyBorder="1" applyAlignment="1">
      <alignment horizontal="left"/>
      <protection/>
    </xf>
    <xf numFmtId="49" fontId="13" fillId="0" borderId="0" xfId="0" applyNumberFormat="1" applyFont="1" applyFill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192" fontId="39" fillId="0" borderId="10" xfId="42" applyNumberFormat="1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93" fontId="13" fillId="0" borderId="10" xfId="42" applyNumberFormat="1" applyFont="1" applyBorder="1" applyAlignment="1">
      <alignment horizontal="center" vertical="center" wrapText="1"/>
    </xf>
    <xf numFmtId="43" fontId="13" fillId="0" borderId="10" xfId="42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left"/>
    </xf>
    <xf numFmtId="0" fontId="28" fillId="34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34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left"/>
      <protection/>
    </xf>
    <xf numFmtId="14" fontId="13" fillId="0" borderId="13" xfId="59" applyNumberFormat="1" applyFont="1" applyFill="1" applyBorder="1" applyAlignment="1">
      <alignment horizontal="center"/>
      <protection/>
    </xf>
    <xf numFmtId="0" fontId="46" fillId="0" borderId="13" xfId="60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46" fillId="0" borderId="10" xfId="60" applyFont="1" applyFill="1" applyBorder="1" applyAlignment="1">
      <alignment horizontal="center"/>
      <protection/>
    </xf>
    <xf numFmtId="0" fontId="28" fillId="34" borderId="10" xfId="59" applyFont="1" applyFill="1" applyBorder="1" applyAlignment="1">
      <alignment horizontal="center"/>
      <protection/>
    </xf>
    <xf numFmtId="0" fontId="28" fillId="34" borderId="10" xfId="59" applyFont="1" applyFill="1" applyBorder="1" applyAlignment="1">
      <alignment horizontal="left"/>
      <protection/>
    </xf>
    <xf numFmtId="14" fontId="28" fillId="34" borderId="13" xfId="59" applyNumberFormat="1" applyFont="1" applyFill="1" applyBorder="1" applyAlignment="1">
      <alignment horizontal="center"/>
      <protection/>
    </xf>
    <xf numFmtId="0" fontId="49" fillId="34" borderId="13" xfId="60" applyFont="1" applyFill="1" applyBorder="1" applyAlignment="1">
      <alignment horizontal="center"/>
      <protection/>
    </xf>
    <xf numFmtId="0" fontId="28" fillId="34" borderId="10" xfId="59" applyFont="1" applyFill="1" applyBorder="1" applyAlignment="1">
      <alignment horizontal="center"/>
      <protection/>
    </xf>
    <xf numFmtId="0" fontId="49" fillId="34" borderId="10" xfId="60" applyFont="1" applyFill="1" applyBorder="1" applyAlignment="1">
      <alignment horizontal="center"/>
      <protection/>
    </xf>
    <xf numFmtId="14" fontId="13" fillId="0" borderId="17" xfId="59" applyNumberFormat="1" applyFont="1" applyFill="1" applyBorder="1" applyAlignment="1">
      <alignment horizontal="center"/>
      <protection/>
    </xf>
    <xf numFmtId="0" fontId="13" fillId="0" borderId="15" xfId="59" applyFont="1" applyFill="1" applyBorder="1" applyAlignment="1">
      <alignment horizontal="center"/>
      <protection/>
    </xf>
    <xf numFmtId="0" fontId="13" fillId="0" borderId="15" xfId="59" applyFont="1" applyFill="1" applyBorder="1" applyAlignment="1">
      <alignment horizontal="left"/>
      <protection/>
    </xf>
    <xf numFmtId="0" fontId="13" fillId="0" borderId="13" xfId="59" applyFont="1" applyBorder="1" applyAlignment="1">
      <alignment horizontal="center"/>
      <protection/>
    </xf>
    <xf numFmtId="0" fontId="13" fillId="0" borderId="10" xfId="59" applyFont="1" applyBorder="1" applyAlignment="1">
      <alignment horizontal="center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28" fillId="34" borderId="15" xfId="59" applyFont="1" applyFill="1" applyBorder="1" applyAlignment="1">
      <alignment horizontal="center"/>
      <protection/>
    </xf>
    <xf numFmtId="0" fontId="28" fillId="34" borderId="15" xfId="59" applyFont="1" applyFill="1" applyBorder="1" applyAlignment="1">
      <alignment horizontal="left"/>
      <protection/>
    </xf>
    <xf numFmtId="14" fontId="28" fillId="34" borderId="17" xfId="59" applyNumberFormat="1" applyFont="1" applyFill="1" applyBorder="1" applyAlignment="1">
      <alignment horizontal="center"/>
      <protection/>
    </xf>
    <xf numFmtId="0" fontId="50" fillId="34" borderId="13" xfId="59" applyFont="1" applyFill="1" applyBorder="1" applyAlignment="1">
      <alignment horizontal="center"/>
      <protection/>
    </xf>
    <xf numFmtId="0" fontId="28" fillId="34" borderId="15" xfId="59" applyFont="1" applyFill="1" applyBorder="1" applyAlignment="1">
      <alignment horizontal="center"/>
      <protection/>
    </xf>
    <xf numFmtId="0" fontId="50" fillId="34" borderId="10" xfId="59" applyFont="1" applyFill="1" applyBorder="1" applyAlignment="1">
      <alignment horizontal="center"/>
      <protection/>
    </xf>
    <xf numFmtId="0" fontId="13" fillId="0" borderId="13" xfId="59" applyFont="1" applyFill="1" applyBorder="1" applyAlignment="1">
      <alignment horizontal="center"/>
      <protection/>
    </xf>
    <xf numFmtId="0" fontId="47" fillId="0" borderId="13" xfId="59" applyFont="1" applyFill="1" applyBorder="1" applyAlignment="1">
      <alignment horizontal="center"/>
      <protection/>
    </xf>
    <xf numFmtId="0" fontId="47" fillId="0" borderId="10" xfId="59" applyFont="1" applyFill="1" applyBorder="1" applyAlignment="1">
      <alignment horizontal="center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14" xfId="59" applyFont="1" applyFill="1" applyBorder="1" applyAlignment="1">
      <alignment horizontal="left"/>
      <protection/>
    </xf>
    <xf numFmtId="0" fontId="13" fillId="0" borderId="14" xfId="59" applyFont="1" applyFill="1" applyBorder="1" applyAlignment="1">
      <alignment horizontal="center"/>
      <protection/>
    </xf>
    <xf numFmtId="14" fontId="13" fillId="0" borderId="18" xfId="59" applyNumberFormat="1" applyFont="1" applyFill="1" applyBorder="1" applyAlignment="1">
      <alignment horizontal="center"/>
      <protection/>
    </xf>
    <xf numFmtId="14" fontId="13" fillId="0" borderId="10" xfId="59" applyNumberFormat="1" applyFont="1" applyFill="1" applyBorder="1" applyAlignment="1">
      <alignment horizontal="center"/>
      <protection/>
    </xf>
    <xf numFmtId="49" fontId="13" fillId="0" borderId="10" xfId="59" applyNumberFormat="1" applyFont="1" applyFill="1" applyBorder="1" applyAlignment="1">
      <alignment/>
      <protection/>
    </xf>
    <xf numFmtId="49" fontId="28" fillId="34" borderId="10" xfId="59" applyNumberFormat="1" applyFont="1" applyFill="1" applyBorder="1" applyAlignment="1">
      <alignment/>
      <protection/>
    </xf>
    <xf numFmtId="0" fontId="28" fillId="34" borderId="13" xfId="59" applyFont="1" applyFill="1" applyBorder="1" applyAlignment="1">
      <alignment horizontal="center"/>
      <protection/>
    </xf>
    <xf numFmtId="49" fontId="13" fillId="0" borderId="10" xfId="59" applyNumberFormat="1" applyFont="1" applyFill="1" applyBorder="1" applyAlignment="1">
      <alignment horizontal="left"/>
      <protection/>
    </xf>
    <xf numFmtId="0" fontId="28" fillId="0" borderId="0" xfId="0" applyFont="1" applyFill="1" applyBorder="1" applyAlignment="1">
      <alignment/>
    </xf>
    <xf numFmtId="0" fontId="28" fillId="34" borderId="14" xfId="59" applyFont="1" applyFill="1" applyBorder="1" applyAlignment="1">
      <alignment horizontal="left"/>
      <protection/>
    </xf>
    <xf numFmtId="0" fontId="28" fillId="34" borderId="14" xfId="59" applyFont="1" applyFill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28" fillId="33" borderId="1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28" fillId="0" borderId="0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3" fillId="33" borderId="16" xfId="0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0" borderId="15" xfId="59" applyFont="1" applyFill="1" applyBorder="1" applyAlignment="1">
      <alignment horizontal="center"/>
      <protection/>
    </xf>
    <xf numFmtId="192" fontId="8" fillId="0" borderId="10" xfId="42" applyNumberFormat="1" applyFont="1" applyBorder="1" applyAlignment="1">
      <alignment/>
    </xf>
    <xf numFmtId="192" fontId="0" fillId="0" borderId="10" xfId="42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182" fontId="8" fillId="0" borderId="10" xfId="0" applyNumberFormat="1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6" fillId="0" borderId="0" xfId="0" applyFont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90" fontId="14" fillId="0" borderId="10" xfId="0" applyNumberFormat="1" applyFont="1" applyFill="1" applyBorder="1" applyAlignment="1">
      <alignment horizontal="center" vertical="center" wrapText="1"/>
    </xf>
    <xf numFmtId="190" fontId="14" fillId="0" borderId="10" xfId="0" applyNumberFormat="1" applyFont="1" applyBorder="1" applyAlignment="1" applyProtection="1">
      <alignment horizontal="center" vertical="center"/>
      <protection/>
    </xf>
    <xf numFmtId="190" fontId="14" fillId="0" borderId="10" xfId="0" applyNumberFormat="1" applyFont="1" applyBorder="1" applyAlignment="1">
      <alignment horizontal="center" vertical="center" wrapText="1"/>
    </xf>
    <xf numFmtId="190" fontId="46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justify"/>
    </xf>
    <xf numFmtId="0" fontId="1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193" fontId="13" fillId="0" borderId="10" xfId="42" applyNumberFormat="1" applyFont="1" applyFill="1" applyBorder="1" applyAlignment="1">
      <alignment vertical="center" wrapText="1"/>
    </xf>
    <xf numFmtId="193" fontId="13" fillId="0" borderId="10" xfId="42" applyNumberFormat="1" applyFont="1" applyFill="1" applyBorder="1" applyAlignment="1">
      <alignment horizontal="center" vertical="center" wrapText="1"/>
    </xf>
    <xf numFmtId="43" fontId="13" fillId="0" borderId="10" xfId="42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193" fontId="1" fillId="0" borderId="10" xfId="44" applyNumberFormat="1" applyFont="1" applyBorder="1" applyAlignment="1">
      <alignment horizontal="center" vertical="center"/>
    </xf>
    <xf numFmtId="193" fontId="1" fillId="0" borderId="10" xfId="44" applyNumberFormat="1" applyFont="1" applyBorder="1" applyAlignment="1">
      <alignment horizontal="center" vertical="center" wrapText="1"/>
    </xf>
    <xf numFmtId="0" fontId="1" fillId="0" borderId="10" xfId="44" applyNumberFormat="1" applyFont="1" applyBorder="1" applyAlignment="1">
      <alignment horizontal="center" vertical="center" wrapText="1"/>
    </xf>
    <xf numFmtId="193" fontId="24" fillId="0" borderId="10" xfId="44" applyNumberFormat="1" applyFont="1" applyBorder="1" applyAlignment="1">
      <alignment horizontal="center" vertical="center"/>
    </xf>
    <xf numFmtId="193" fontId="24" fillId="0" borderId="10" xfId="44" applyNumberFormat="1" applyFont="1" applyBorder="1" applyAlignment="1">
      <alignment horizontal="center" vertical="center" wrapText="1"/>
    </xf>
    <xf numFmtId="0" fontId="24" fillId="0" borderId="10" xfId="44" applyNumberFormat="1" applyFont="1" applyBorder="1" applyAlignment="1">
      <alignment horizontal="center" vertical="center" wrapText="1"/>
    </xf>
    <xf numFmtId="193" fontId="1" fillId="0" borderId="10" xfId="44" applyNumberFormat="1" applyFont="1" applyBorder="1" applyAlignment="1">
      <alignment vertical="center" wrapText="1"/>
    </xf>
    <xf numFmtId="0" fontId="1" fillId="0" borderId="10" xfId="44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10" xfId="0" applyFont="1" applyBorder="1" applyAlignment="1">
      <alignment horizontal="left" wrapText="1"/>
    </xf>
    <xf numFmtId="2" fontId="3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88" fillId="0" borderId="0" xfId="0" applyFont="1" applyAlignment="1">
      <alignment/>
    </xf>
    <xf numFmtId="0" fontId="29" fillId="0" borderId="0" xfId="0" applyFont="1" applyBorder="1" applyAlignment="1">
      <alignment vertical="center"/>
    </xf>
    <xf numFmtId="190" fontId="13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7" fillId="34" borderId="0" xfId="0" applyFont="1" applyFill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_1" xfId="60"/>
    <cellStyle name="Normal_Sheet1_Sheet2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%20NAM%202018\GIAM%20NGHEO%202018\MAU%20BC%20%20QUA%20DIEU%20TRA%20HN,%20CN%20NA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 DB HN"/>
      <sheetName val="4B DB HCN"/>
      <sheetName val="4C NGHÈO THIẾU HỤT"/>
      <sheetName val="4D NGHEO THIEU HUT DA CHIEU"/>
      <sheetName val="4Đ CẬN NGHÈO THIẾU HỤT"/>
      <sheetName val="4E PT HN THEO NHOM DOI TUONG"/>
      <sheetName val="PHAN TICH GUI HUYEN"/>
      <sheetName val="4G DANH SACH HO NGHEO"/>
      <sheetName val="4H DANH SACH HO CAN NGHEO"/>
      <sheetName val="MAU 5A"/>
      <sheetName val="MAU 5B"/>
      <sheetName val="MAU 5C"/>
      <sheetName val="BC SO BO GUI TINH"/>
    </sheetNames>
    <sheetDataSet>
      <sheetData sheetId="0">
        <row r="13">
          <cell r="C13">
            <v>1779</v>
          </cell>
        </row>
        <row r="14">
          <cell r="C14">
            <v>853</v>
          </cell>
        </row>
        <row r="15">
          <cell r="C15">
            <v>1446</v>
          </cell>
        </row>
        <row r="16">
          <cell r="C16">
            <v>1747</v>
          </cell>
        </row>
        <row r="17">
          <cell r="C17">
            <v>2153</v>
          </cell>
        </row>
        <row r="19">
          <cell r="C19">
            <v>2182</v>
          </cell>
        </row>
        <row r="20">
          <cell r="C20">
            <v>1435</v>
          </cell>
        </row>
        <row r="21">
          <cell r="C21">
            <v>1647</v>
          </cell>
        </row>
        <row r="22">
          <cell r="C22">
            <v>14653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6">
      <selection activeCell="A19" sqref="A19:IV19"/>
    </sheetView>
  </sheetViews>
  <sheetFormatPr defaultColWidth="9.00390625" defaultRowHeight="15.75"/>
  <cols>
    <col min="1" max="1" width="5.625" style="0" customWidth="1"/>
    <col min="2" max="2" width="17.375" style="39" customWidth="1"/>
    <col min="3" max="3" width="7.25390625" style="0" customWidth="1"/>
    <col min="6" max="6" width="8.00390625" style="0" customWidth="1"/>
    <col min="11" max="11" width="7.375" style="0" customWidth="1"/>
    <col min="12" max="12" width="6.625" style="0" customWidth="1"/>
    <col min="14" max="14" width="9.375" style="0" customWidth="1"/>
  </cols>
  <sheetData>
    <row r="1" spans="1:14" ht="15.75">
      <c r="A1" s="425" t="s">
        <v>47</v>
      </c>
      <c r="B1" s="425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5.75">
      <c r="A2" s="425" t="s">
        <v>111</v>
      </c>
      <c r="B2" s="425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ht="15.75">
      <c r="A3" s="2"/>
      <c r="M3" s="436" t="s">
        <v>138</v>
      </c>
      <c r="N3" s="436"/>
    </row>
    <row r="4" spans="1:14" ht="16.5" customHeight="1">
      <c r="A4" s="434" t="s">
        <v>1259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ht="16.5" customHeight="1">
      <c r="A5" s="435" t="s">
        <v>1249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</row>
    <row r="6" spans="1:12" ht="16.5" customHeight="1">
      <c r="A6" s="1"/>
      <c r="B6" s="40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42" customHeight="1">
      <c r="A7" s="426" t="s">
        <v>0</v>
      </c>
      <c r="B7" s="429" t="s">
        <v>1</v>
      </c>
      <c r="C7" s="426" t="s">
        <v>121</v>
      </c>
      <c r="D7" s="432" t="s">
        <v>53</v>
      </c>
      <c r="E7" s="433"/>
      <c r="F7" s="432" t="s">
        <v>122</v>
      </c>
      <c r="G7" s="437"/>
      <c r="H7" s="437"/>
      <c r="I7" s="437"/>
      <c r="J7" s="437"/>
      <c r="K7" s="433"/>
      <c r="L7" s="432" t="s">
        <v>54</v>
      </c>
      <c r="M7" s="433"/>
      <c r="N7" s="417" t="s">
        <v>55</v>
      </c>
    </row>
    <row r="8" spans="1:14" ht="28.5" customHeight="1">
      <c r="A8" s="427"/>
      <c r="B8" s="430"/>
      <c r="C8" s="427"/>
      <c r="D8" s="420" t="s">
        <v>2</v>
      </c>
      <c r="E8" s="420" t="s">
        <v>3</v>
      </c>
      <c r="F8" s="420" t="s">
        <v>13</v>
      </c>
      <c r="G8" s="420" t="s">
        <v>3</v>
      </c>
      <c r="H8" s="420" t="s">
        <v>14</v>
      </c>
      <c r="I8" s="420" t="s">
        <v>3</v>
      </c>
      <c r="J8" s="420" t="s">
        <v>15</v>
      </c>
      <c r="K8" s="420" t="s">
        <v>3</v>
      </c>
      <c r="L8" s="420" t="s">
        <v>2</v>
      </c>
      <c r="M8" s="420" t="s">
        <v>3</v>
      </c>
      <c r="N8" s="418"/>
    </row>
    <row r="9" spans="1:14" ht="43.5" customHeight="1">
      <c r="A9" s="427"/>
      <c r="B9" s="430"/>
      <c r="C9" s="428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19"/>
    </row>
    <row r="10" spans="1:14" ht="42.75" customHeight="1">
      <c r="A10" s="428"/>
      <c r="B10" s="431"/>
      <c r="C10" s="15">
        <v>1</v>
      </c>
      <c r="D10" s="15">
        <v>2</v>
      </c>
      <c r="E10" s="15">
        <v>3</v>
      </c>
      <c r="F10" s="16">
        <v>4</v>
      </c>
      <c r="G10" s="16" t="s">
        <v>4</v>
      </c>
      <c r="H10" s="16">
        <v>6</v>
      </c>
      <c r="I10" s="16" t="s">
        <v>5</v>
      </c>
      <c r="J10" s="16">
        <v>8</v>
      </c>
      <c r="K10" s="16" t="s">
        <v>6</v>
      </c>
      <c r="L10" s="68" t="s">
        <v>56</v>
      </c>
      <c r="M10" s="15" t="s">
        <v>7</v>
      </c>
      <c r="N10" s="26"/>
    </row>
    <row r="11" spans="1:14" s="9" customFormat="1" ht="19.5" customHeight="1">
      <c r="A11" s="17">
        <v>1</v>
      </c>
      <c r="B11" s="41" t="s">
        <v>117</v>
      </c>
      <c r="C11" s="109">
        <v>1411</v>
      </c>
      <c r="D11" s="26">
        <v>180</v>
      </c>
      <c r="E11" s="26">
        <v>12.96</v>
      </c>
      <c r="F11" s="88">
        <v>52</v>
      </c>
      <c r="G11" s="121">
        <f aca="true" t="shared" si="0" ref="G11:G20">F11/D11*100</f>
        <v>28.888888888888886</v>
      </c>
      <c r="H11" s="88">
        <v>2</v>
      </c>
      <c r="I11" s="106">
        <f aca="true" t="shared" si="1" ref="I11:I20">H11/L11*100</f>
        <v>1.4285714285714286</v>
      </c>
      <c r="J11" s="88">
        <v>10</v>
      </c>
      <c r="K11" s="106">
        <f aca="true" t="shared" si="2" ref="K11:K20">J11/L11*100</f>
        <v>7.142857142857142</v>
      </c>
      <c r="L11" s="88">
        <f aca="true" t="shared" si="3" ref="L11:L20">(D11-F11)+(H11+J11)</f>
        <v>140</v>
      </c>
      <c r="M11" s="106">
        <f aca="true" t="shared" si="4" ref="M11:M20">L11/C11*100</f>
        <v>9.922041105598867</v>
      </c>
      <c r="N11" s="422"/>
    </row>
    <row r="12" spans="1:14" s="9" customFormat="1" ht="19.5" customHeight="1">
      <c r="A12" s="17">
        <v>2</v>
      </c>
      <c r="B12" s="41" t="s">
        <v>114</v>
      </c>
      <c r="C12" s="109">
        <v>1446</v>
      </c>
      <c r="D12" s="26">
        <v>108</v>
      </c>
      <c r="E12" s="26">
        <v>7.83</v>
      </c>
      <c r="F12" s="88">
        <v>44</v>
      </c>
      <c r="G12" s="121">
        <f t="shared" si="0"/>
        <v>40.74074074074074</v>
      </c>
      <c r="H12" s="88">
        <v>0</v>
      </c>
      <c r="I12" s="106">
        <f t="shared" si="1"/>
        <v>0</v>
      </c>
      <c r="J12" s="88">
        <v>2</v>
      </c>
      <c r="K12" s="106">
        <f t="shared" si="2"/>
        <v>3.0303030303030303</v>
      </c>
      <c r="L12" s="88">
        <f t="shared" si="3"/>
        <v>66</v>
      </c>
      <c r="M12" s="106">
        <f t="shared" si="4"/>
        <v>4.564315352697095</v>
      </c>
      <c r="N12" s="423"/>
    </row>
    <row r="13" spans="1:14" s="9" customFormat="1" ht="19.5" customHeight="1">
      <c r="A13" s="17">
        <v>3</v>
      </c>
      <c r="B13" s="41" t="s">
        <v>115</v>
      </c>
      <c r="C13" s="109">
        <v>1747</v>
      </c>
      <c r="D13" s="26">
        <v>99</v>
      </c>
      <c r="E13" s="26">
        <v>5.72</v>
      </c>
      <c r="F13" s="88">
        <v>22</v>
      </c>
      <c r="G13" s="121">
        <f t="shared" si="0"/>
        <v>22.22222222222222</v>
      </c>
      <c r="H13" s="88">
        <v>0</v>
      </c>
      <c r="I13" s="106">
        <f t="shared" si="1"/>
        <v>0</v>
      </c>
      <c r="J13" s="88">
        <v>8</v>
      </c>
      <c r="K13" s="106">
        <f t="shared" si="2"/>
        <v>9.411764705882353</v>
      </c>
      <c r="L13" s="88">
        <f t="shared" si="3"/>
        <v>85</v>
      </c>
      <c r="M13" s="106">
        <f t="shared" si="4"/>
        <v>4.865483686319404</v>
      </c>
      <c r="N13" s="423"/>
    </row>
    <row r="14" spans="1:14" s="9" customFormat="1" ht="19.5" customHeight="1">
      <c r="A14" s="17">
        <v>4</v>
      </c>
      <c r="B14" s="41" t="s">
        <v>112</v>
      </c>
      <c r="C14" s="109">
        <v>1779</v>
      </c>
      <c r="D14" s="26">
        <v>90</v>
      </c>
      <c r="E14" s="26">
        <v>5.14</v>
      </c>
      <c r="F14" s="88">
        <v>12</v>
      </c>
      <c r="G14" s="121">
        <f t="shared" si="0"/>
        <v>13.333333333333334</v>
      </c>
      <c r="H14" s="88">
        <v>0</v>
      </c>
      <c r="I14" s="106">
        <f t="shared" si="1"/>
        <v>0</v>
      </c>
      <c r="J14" s="88">
        <v>1</v>
      </c>
      <c r="K14" s="106">
        <f t="shared" si="2"/>
        <v>1.2658227848101267</v>
      </c>
      <c r="L14" s="88">
        <f t="shared" si="3"/>
        <v>79</v>
      </c>
      <c r="M14" s="106">
        <f t="shared" si="4"/>
        <v>4.440697020798201</v>
      </c>
      <c r="N14" s="423"/>
    </row>
    <row r="15" spans="1:14" s="9" customFormat="1" ht="19.5" customHeight="1">
      <c r="A15" s="17">
        <v>5</v>
      </c>
      <c r="B15" s="41" t="s">
        <v>118</v>
      </c>
      <c r="C15" s="109">
        <v>2182</v>
      </c>
      <c r="D15" s="26">
        <v>98</v>
      </c>
      <c r="E15" s="26">
        <v>4.43</v>
      </c>
      <c r="F15" s="88">
        <v>27</v>
      </c>
      <c r="G15" s="121">
        <f t="shared" si="0"/>
        <v>27.55102040816326</v>
      </c>
      <c r="H15" s="88">
        <v>0</v>
      </c>
      <c r="I15" s="106">
        <f t="shared" si="1"/>
        <v>0</v>
      </c>
      <c r="J15" s="88">
        <v>5</v>
      </c>
      <c r="K15" s="106">
        <f t="shared" si="2"/>
        <v>6.578947368421052</v>
      </c>
      <c r="L15" s="88">
        <f t="shared" si="3"/>
        <v>76</v>
      </c>
      <c r="M15" s="106">
        <f t="shared" si="4"/>
        <v>3.4830430797433545</v>
      </c>
      <c r="N15" s="423"/>
    </row>
    <row r="16" spans="1:14" s="9" customFormat="1" ht="19.5" customHeight="1">
      <c r="A16" s="17">
        <v>6</v>
      </c>
      <c r="B16" s="41" t="s">
        <v>116</v>
      </c>
      <c r="C16" s="109">
        <v>2153</v>
      </c>
      <c r="D16" s="26">
        <v>70</v>
      </c>
      <c r="E16" s="26">
        <v>3.27</v>
      </c>
      <c r="F16" s="88">
        <v>19</v>
      </c>
      <c r="G16" s="121">
        <f t="shared" si="0"/>
        <v>27.142857142857142</v>
      </c>
      <c r="H16" s="88">
        <v>0</v>
      </c>
      <c r="I16" s="106">
        <f t="shared" si="1"/>
        <v>0</v>
      </c>
      <c r="J16" s="88">
        <v>3</v>
      </c>
      <c r="K16" s="106">
        <f t="shared" si="2"/>
        <v>5.555555555555555</v>
      </c>
      <c r="L16" s="88">
        <f t="shared" si="3"/>
        <v>54</v>
      </c>
      <c r="M16" s="106">
        <f t="shared" si="4"/>
        <v>2.5081281932187642</v>
      </c>
      <c r="N16" s="423"/>
    </row>
    <row r="17" spans="1:14" s="9" customFormat="1" ht="19.5" customHeight="1">
      <c r="A17" s="17">
        <v>7</v>
      </c>
      <c r="B17" s="41" t="s">
        <v>113</v>
      </c>
      <c r="C17" s="88">
        <v>853</v>
      </c>
      <c r="D17" s="26">
        <v>42</v>
      </c>
      <c r="E17" s="26">
        <v>5.07</v>
      </c>
      <c r="F17" s="88">
        <v>4</v>
      </c>
      <c r="G17" s="121">
        <f t="shared" si="0"/>
        <v>9.523809523809524</v>
      </c>
      <c r="H17" s="88">
        <v>0</v>
      </c>
      <c r="I17" s="106">
        <f t="shared" si="1"/>
        <v>0</v>
      </c>
      <c r="J17" s="88">
        <v>3</v>
      </c>
      <c r="K17" s="106">
        <f t="shared" si="2"/>
        <v>7.317073170731707</v>
      </c>
      <c r="L17" s="88">
        <f t="shared" si="3"/>
        <v>41</v>
      </c>
      <c r="M17" s="106">
        <f t="shared" si="4"/>
        <v>4.8065650644783116</v>
      </c>
      <c r="N17" s="423"/>
    </row>
    <row r="18" spans="1:14" s="53" customFormat="1" ht="19.5" customHeight="1">
      <c r="A18" s="17">
        <v>8</v>
      </c>
      <c r="B18" s="41" t="s">
        <v>120</v>
      </c>
      <c r="C18" s="109">
        <v>1647</v>
      </c>
      <c r="D18" s="26">
        <v>55</v>
      </c>
      <c r="E18" s="29">
        <v>3.4</v>
      </c>
      <c r="F18" s="88">
        <v>19</v>
      </c>
      <c r="G18" s="121">
        <f t="shared" si="0"/>
        <v>34.54545454545455</v>
      </c>
      <c r="H18" s="88">
        <v>0</v>
      </c>
      <c r="I18" s="106">
        <f t="shared" si="1"/>
        <v>0</v>
      </c>
      <c r="J18" s="88">
        <v>2</v>
      </c>
      <c r="K18" s="106">
        <f t="shared" si="2"/>
        <v>5.263157894736842</v>
      </c>
      <c r="L18" s="88">
        <f t="shared" si="3"/>
        <v>38</v>
      </c>
      <c r="M18" s="106">
        <f t="shared" si="4"/>
        <v>2.30722525804493</v>
      </c>
      <c r="N18" s="423"/>
    </row>
    <row r="19" spans="1:14" s="9" customFormat="1" ht="19.5" customHeight="1">
      <c r="A19" s="17" t="s">
        <v>133</v>
      </c>
      <c r="B19" s="103" t="s">
        <v>119</v>
      </c>
      <c r="C19" s="110">
        <v>1435</v>
      </c>
      <c r="D19" s="26">
        <v>41</v>
      </c>
      <c r="E19" s="26">
        <v>2.92</v>
      </c>
      <c r="F19" s="126">
        <v>12</v>
      </c>
      <c r="G19" s="121">
        <f t="shared" si="0"/>
        <v>29.268292682926827</v>
      </c>
      <c r="H19" s="126">
        <v>0</v>
      </c>
      <c r="I19" s="106">
        <f t="shared" si="1"/>
        <v>0</v>
      </c>
      <c r="J19" s="126">
        <v>1</v>
      </c>
      <c r="K19" s="106">
        <f t="shared" si="2"/>
        <v>3.3333333333333335</v>
      </c>
      <c r="L19" s="88">
        <f t="shared" si="3"/>
        <v>30</v>
      </c>
      <c r="M19" s="106">
        <f t="shared" si="4"/>
        <v>2.0905923344947737</v>
      </c>
      <c r="N19" s="423"/>
    </row>
    <row r="20" spans="1:14" s="2" customFormat="1" ht="19.5" customHeight="1">
      <c r="A20" s="21"/>
      <c r="B20" s="122" t="s">
        <v>33</v>
      </c>
      <c r="C20" s="107">
        <f>SUM(C11:C19)</f>
        <v>14653</v>
      </c>
      <c r="D20" s="104">
        <f>SUM(D11:D19)</f>
        <v>783</v>
      </c>
      <c r="E20" s="105">
        <v>5.42</v>
      </c>
      <c r="F20" s="107">
        <f>SUM(F11:F19)</f>
        <v>211</v>
      </c>
      <c r="G20" s="336">
        <f t="shared" si="0"/>
        <v>26.947637292464876</v>
      </c>
      <c r="H20" s="107">
        <f>SUM(H11:H19)</f>
        <v>2</v>
      </c>
      <c r="I20" s="123">
        <f t="shared" si="1"/>
        <v>0.3284072249589491</v>
      </c>
      <c r="J20" s="107">
        <f>SUM(J11:J19)</f>
        <v>35</v>
      </c>
      <c r="K20" s="123">
        <f t="shared" si="2"/>
        <v>5.747126436781609</v>
      </c>
      <c r="L20" s="108">
        <f t="shared" si="3"/>
        <v>609</v>
      </c>
      <c r="M20" s="123">
        <f t="shared" si="4"/>
        <v>4.156145499215177</v>
      </c>
      <c r="N20" s="424"/>
    </row>
    <row r="21" spans="1:13" ht="16.5">
      <c r="A21" s="4"/>
      <c r="B21" s="42"/>
      <c r="K21" s="3"/>
      <c r="L21" s="25"/>
      <c r="M21" s="28"/>
    </row>
    <row r="22" spans="1:14" ht="21" customHeight="1">
      <c r="A22" s="14"/>
      <c r="B22" s="42"/>
      <c r="C22" s="14"/>
      <c r="D22" s="14"/>
      <c r="E22" s="416"/>
      <c r="F22" s="416"/>
      <c r="G22" s="416"/>
      <c r="H22" s="14"/>
      <c r="I22" s="14"/>
      <c r="J22" s="416"/>
      <c r="K22" s="416"/>
      <c r="L22" s="416"/>
      <c r="M22" s="416"/>
      <c r="N22" s="416"/>
    </row>
  </sheetData>
  <sheetProtection/>
  <mergeCells count="27">
    <mergeCell ref="A5:N5"/>
    <mergeCell ref="M3:N3"/>
    <mergeCell ref="C7:C9"/>
    <mergeCell ref="F7:K7"/>
    <mergeCell ref="L7:M7"/>
    <mergeCell ref="H8:H9"/>
    <mergeCell ref="L8:L9"/>
    <mergeCell ref="D8:D9"/>
    <mergeCell ref="E8:E9"/>
    <mergeCell ref="D1:N1"/>
    <mergeCell ref="D2:N2"/>
    <mergeCell ref="A1:B1"/>
    <mergeCell ref="A2:B2"/>
    <mergeCell ref="A7:A10"/>
    <mergeCell ref="B7:B10"/>
    <mergeCell ref="I8:I9"/>
    <mergeCell ref="D7:E7"/>
    <mergeCell ref="G8:G9"/>
    <mergeCell ref="A4:N4"/>
    <mergeCell ref="E22:G22"/>
    <mergeCell ref="J22:N22"/>
    <mergeCell ref="N7:N9"/>
    <mergeCell ref="J8:J9"/>
    <mergeCell ref="M8:M9"/>
    <mergeCell ref="F8:F9"/>
    <mergeCell ref="K8:K9"/>
    <mergeCell ref="N11:N20"/>
  </mergeCells>
  <printOptions/>
  <pageMargins left="0.21" right="0.2" top="0.38" bottom="0.56" header="0.24" footer="0.21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5">
      <selection activeCell="C4" sqref="C4:J4"/>
    </sheetView>
  </sheetViews>
  <sheetFormatPr defaultColWidth="9.00390625" defaultRowHeight="15.75"/>
  <cols>
    <col min="1" max="1" width="4.75390625" style="0" customWidth="1"/>
    <col min="2" max="2" width="16.625" style="0" customWidth="1"/>
    <col min="3" max="4" width="9.125" style="0" bestFit="1" customWidth="1"/>
    <col min="6" max="6" width="9.125" style="0" bestFit="1" customWidth="1"/>
  </cols>
  <sheetData>
    <row r="1" spans="1:10" ht="15.75">
      <c r="A1" s="425" t="s">
        <v>47</v>
      </c>
      <c r="B1" s="425"/>
      <c r="C1" s="425"/>
      <c r="D1" s="425" t="s">
        <v>16</v>
      </c>
      <c r="E1" s="425"/>
      <c r="F1" s="425"/>
      <c r="G1" s="425"/>
      <c r="H1" s="425"/>
      <c r="I1" s="425"/>
      <c r="J1" s="425"/>
    </row>
    <row r="2" spans="1:10" ht="15.75">
      <c r="A2" s="425" t="s">
        <v>111</v>
      </c>
      <c r="B2" s="425"/>
      <c r="C2" s="425"/>
      <c r="D2" s="425" t="s">
        <v>17</v>
      </c>
      <c r="E2" s="425"/>
      <c r="F2" s="425"/>
      <c r="G2" s="425"/>
      <c r="H2" s="425"/>
      <c r="I2" s="425"/>
      <c r="J2" s="425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39.75" customHeight="1">
      <c r="A4" s="2" t="s">
        <v>88</v>
      </c>
      <c r="B4" s="2"/>
      <c r="C4" s="501" t="s">
        <v>1254</v>
      </c>
      <c r="D4" s="425"/>
      <c r="E4" s="425"/>
      <c r="F4" s="425"/>
      <c r="G4" s="425"/>
      <c r="H4" s="425"/>
      <c r="I4" s="425"/>
      <c r="J4" s="425"/>
    </row>
    <row r="5" spans="1:10" ht="39.75" customHeight="1">
      <c r="A5" s="425" t="s">
        <v>1255</v>
      </c>
      <c r="B5" s="425"/>
      <c r="C5" s="425"/>
      <c r="D5" s="425"/>
      <c r="E5" s="425"/>
      <c r="F5" s="425"/>
      <c r="G5" s="425"/>
      <c r="H5" s="425"/>
      <c r="I5" s="425"/>
      <c r="J5" s="425"/>
    </row>
    <row r="7" spans="1:10" ht="47.25" customHeight="1">
      <c r="A7" s="488" t="s">
        <v>0</v>
      </c>
      <c r="B7" s="488" t="s">
        <v>38</v>
      </c>
      <c r="C7" s="417" t="s">
        <v>89</v>
      </c>
      <c r="D7" s="417" t="s">
        <v>90</v>
      </c>
      <c r="E7" s="498" t="s">
        <v>91</v>
      </c>
      <c r="F7" s="499"/>
      <c r="G7" s="500"/>
      <c r="H7" s="498" t="s">
        <v>97</v>
      </c>
      <c r="I7" s="499"/>
      <c r="J7" s="500"/>
    </row>
    <row r="8" spans="1:10" ht="63">
      <c r="A8" s="490"/>
      <c r="B8" s="490"/>
      <c r="C8" s="419"/>
      <c r="D8" s="419"/>
      <c r="E8" s="49" t="s">
        <v>92</v>
      </c>
      <c r="F8" s="50" t="s">
        <v>93</v>
      </c>
      <c r="G8" s="49" t="s">
        <v>94</v>
      </c>
      <c r="H8" s="49" t="s">
        <v>95</v>
      </c>
      <c r="I8" s="50" t="s">
        <v>93</v>
      </c>
      <c r="J8" s="49" t="s">
        <v>96</v>
      </c>
    </row>
    <row r="9" spans="1:10" ht="15.75">
      <c r="A9" s="72" t="s">
        <v>42</v>
      </c>
      <c r="B9" s="72" t="s">
        <v>43</v>
      </c>
      <c r="C9" s="72">
        <v>1</v>
      </c>
      <c r="D9" s="72">
        <v>2</v>
      </c>
      <c r="E9" s="72">
        <v>3</v>
      </c>
      <c r="F9" s="72">
        <v>4</v>
      </c>
      <c r="G9" s="72" t="s">
        <v>98</v>
      </c>
      <c r="H9" s="72">
        <v>6</v>
      </c>
      <c r="I9" s="72">
        <v>7</v>
      </c>
      <c r="J9" s="72" t="s">
        <v>99</v>
      </c>
    </row>
    <row r="10" spans="1:10" s="125" customFormat="1" ht="15.75">
      <c r="A10" s="26">
        <v>1</v>
      </c>
      <c r="B10" s="41" t="s">
        <v>117</v>
      </c>
      <c r="C10" s="333">
        <v>1411</v>
      </c>
      <c r="D10" s="333">
        <v>5891</v>
      </c>
      <c r="E10" s="26">
        <v>140</v>
      </c>
      <c r="F10" s="26">
        <v>468</v>
      </c>
      <c r="G10" s="334">
        <f>E10/C10*100</f>
        <v>9.922041105598867</v>
      </c>
      <c r="H10" s="26">
        <v>145</v>
      </c>
      <c r="I10" s="333">
        <v>632</v>
      </c>
      <c r="J10" s="334">
        <f>H10/C10*100</f>
        <v>10.276399716513112</v>
      </c>
    </row>
    <row r="11" spans="1:10" s="125" customFormat="1" ht="15.75">
      <c r="A11" s="26">
        <v>2</v>
      </c>
      <c r="B11" s="41" t="s">
        <v>114</v>
      </c>
      <c r="C11" s="333">
        <v>1446</v>
      </c>
      <c r="D11" s="333">
        <v>5546</v>
      </c>
      <c r="E11" s="26">
        <v>66</v>
      </c>
      <c r="F11" s="26">
        <v>166</v>
      </c>
      <c r="G11" s="334">
        <f aca="true" t="shared" si="0" ref="G11:G19">E11/C11*100</f>
        <v>4.564315352697095</v>
      </c>
      <c r="H11" s="26">
        <v>94</v>
      </c>
      <c r="I11" s="333">
        <v>390</v>
      </c>
      <c r="J11" s="334">
        <f aca="true" t="shared" si="1" ref="J11:J19">H11/C11*100</f>
        <v>6.500691562932228</v>
      </c>
    </row>
    <row r="12" spans="1:10" s="125" customFormat="1" ht="15.75">
      <c r="A12" s="26">
        <v>3</v>
      </c>
      <c r="B12" s="41" t="s">
        <v>115</v>
      </c>
      <c r="C12" s="333">
        <v>1747</v>
      </c>
      <c r="D12" s="333">
        <v>5684</v>
      </c>
      <c r="E12" s="26">
        <v>85</v>
      </c>
      <c r="F12" s="26">
        <v>200</v>
      </c>
      <c r="G12" s="334">
        <f t="shared" si="0"/>
        <v>4.865483686319404</v>
      </c>
      <c r="H12" s="26">
        <v>87</v>
      </c>
      <c r="I12" s="333">
        <v>312</v>
      </c>
      <c r="J12" s="334">
        <f t="shared" si="1"/>
        <v>4.979965655409273</v>
      </c>
    </row>
    <row r="13" spans="1:10" ht="15.75">
      <c r="A13" s="26">
        <v>4</v>
      </c>
      <c r="B13" s="41" t="s">
        <v>112</v>
      </c>
      <c r="C13" s="333">
        <v>1779</v>
      </c>
      <c r="D13" s="333">
        <v>6579</v>
      </c>
      <c r="E13" s="26">
        <v>79</v>
      </c>
      <c r="F13" s="26">
        <v>160</v>
      </c>
      <c r="G13" s="334">
        <f t="shared" si="0"/>
        <v>4.440697020798201</v>
      </c>
      <c r="H13" s="26">
        <v>60</v>
      </c>
      <c r="I13" s="333">
        <v>206</v>
      </c>
      <c r="J13" s="334">
        <f t="shared" si="1"/>
        <v>3.372681281618887</v>
      </c>
    </row>
    <row r="14" spans="1:10" s="125" customFormat="1" ht="15.75">
      <c r="A14" s="26">
        <v>5</v>
      </c>
      <c r="B14" s="41" t="s">
        <v>118</v>
      </c>
      <c r="C14" s="333">
        <v>2182</v>
      </c>
      <c r="D14" s="333">
        <v>8358</v>
      </c>
      <c r="E14" s="26">
        <v>76</v>
      </c>
      <c r="F14" s="26">
        <v>227</v>
      </c>
      <c r="G14" s="334">
        <f t="shared" si="0"/>
        <v>3.4830430797433545</v>
      </c>
      <c r="H14" s="26">
        <v>75</v>
      </c>
      <c r="I14" s="333">
        <v>286</v>
      </c>
      <c r="J14" s="334">
        <f t="shared" si="1"/>
        <v>3.4372135655362053</v>
      </c>
    </row>
    <row r="15" spans="1:10" s="125" customFormat="1" ht="15.75">
      <c r="A15" s="26">
        <v>6</v>
      </c>
      <c r="B15" s="41" t="s">
        <v>116</v>
      </c>
      <c r="C15" s="333">
        <v>2153</v>
      </c>
      <c r="D15" s="333">
        <v>8407</v>
      </c>
      <c r="E15" s="26">
        <v>54</v>
      </c>
      <c r="F15" s="26">
        <v>157</v>
      </c>
      <c r="G15" s="334">
        <f t="shared" si="0"/>
        <v>2.5081281932187642</v>
      </c>
      <c r="H15" s="26">
        <v>83</v>
      </c>
      <c r="I15" s="333">
        <v>336</v>
      </c>
      <c r="J15" s="334">
        <f t="shared" si="1"/>
        <v>3.855085926614027</v>
      </c>
    </row>
    <row r="16" spans="1:10" s="125" customFormat="1" ht="15.75">
      <c r="A16" s="26">
        <v>7</v>
      </c>
      <c r="B16" s="41" t="s">
        <v>113</v>
      </c>
      <c r="C16" s="26">
        <v>853</v>
      </c>
      <c r="D16" s="333">
        <v>2862</v>
      </c>
      <c r="E16" s="26">
        <v>41</v>
      </c>
      <c r="F16" s="26">
        <v>84</v>
      </c>
      <c r="G16" s="334">
        <f t="shared" si="0"/>
        <v>4.8065650644783116</v>
      </c>
      <c r="H16" s="26">
        <v>19</v>
      </c>
      <c r="I16" s="333">
        <v>66</v>
      </c>
      <c r="J16" s="334">
        <f t="shared" si="1"/>
        <v>2.2274325908558033</v>
      </c>
    </row>
    <row r="17" spans="1:10" s="125" customFormat="1" ht="15.75">
      <c r="A17" s="26">
        <v>8</v>
      </c>
      <c r="B17" s="41" t="s">
        <v>120</v>
      </c>
      <c r="C17" s="333">
        <v>1647</v>
      </c>
      <c r="D17" s="333">
        <v>6008</v>
      </c>
      <c r="E17" s="26">
        <v>38</v>
      </c>
      <c r="F17" s="26">
        <v>70</v>
      </c>
      <c r="G17" s="334">
        <f t="shared" si="0"/>
        <v>2.30722525804493</v>
      </c>
      <c r="H17" s="26">
        <v>116</v>
      </c>
      <c r="I17" s="333">
        <v>387</v>
      </c>
      <c r="J17" s="334">
        <f t="shared" si="1"/>
        <v>7.043108682452945</v>
      </c>
    </row>
    <row r="18" spans="1:10" s="125" customFormat="1" ht="15.75">
      <c r="A18" s="26">
        <v>9</v>
      </c>
      <c r="B18" s="103" t="s">
        <v>119</v>
      </c>
      <c r="C18" s="333">
        <v>1435</v>
      </c>
      <c r="D18" s="333">
        <v>5261</v>
      </c>
      <c r="E18" s="26">
        <v>30</v>
      </c>
      <c r="F18" s="26">
        <v>45</v>
      </c>
      <c r="G18" s="334">
        <f t="shared" si="0"/>
        <v>2.0905923344947737</v>
      </c>
      <c r="H18" s="26">
        <v>41</v>
      </c>
      <c r="I18" s="333">
        <v>163</v>
      </c>
      <c r="J18" s="334">
        <f t="shared" si="1"/>
        <v>2.857142857142857</v>
      </c>
    </row>
    <row r="19" spans="1:10" s="2" customFormat="1" ht="15.75">
      <c r="A19" s="22"/>
      <c r="B19" s="22" t="s">
        <v>81</v>
      </c>
      <c r="C19" s="201">
        <f>SUM(C10:C18)</f>
        <v>14653</v>
      </c>
      <c r="D19" s="332">
        <f>SUM(D10:D18)</f>
        <v>54596</v>
      </c>
      <c r="E19" s="22">
        <f>SUM(E10:E18)</f>
        <v>609</v>
      </c>
      <c r="F19" s="332">
        <f>SUM(F10:F18)</f>
        <v>1577</v>
      </c>
      <c r="G19" s="335">
        <f t="shared" si="0"/>
        <v>4.156145499215177</v>
      </c>
      <c r="H19" s="22">
        <f>SUM(H10:H18)</f>
        <v>720</v>
      </c>
      <c r="I19" s="332">
        <f>SUM(I10:I18)</f>
        <v>2778</v>
      </c>
      <c r="J19" s="335">
        <f t="shared" si="1"/>
        <v>4.913669555722377</v>
      </c>
    </row>
    <row r="21" spans="1:8" ht="15.75">
      <c r="A21" s="73"/>
      <c r="B21" s="73"/>
      <c r="C21" s="73"/>
      <c r="D21" s="73"/>
      <c r="E21" s="73"/>
      <c r="F21" s="73"/>
      <c r="G21" s="74"/>
      <c r="H21" s="74"/>
    </row>
  </sheetData>
  <sheetProtection/>
  <mergeCells count="12">
    <mergeCell ref="A5:J5"/>
    <mergeCell ref="C4:J4"/>
    <mergeCell ref="A1:C1"/>
    <mergeCell ref="A2:C2"/>
    <mergeCell ref="D1:J1"/>
    <mergeCell ref="D2:J2"/>
    <mergeCell ref="E7:G7"/>
    <mergeCell ref="H7:J7"/>
    <mergeCell ref="A7:A8"/>
    <mergeCell ref="B7:B8"/>
    <mergeCell ref="C7:C8"/>
    <mergeCell ref="D7:D8"/>
  </mergeCells>
  <printOptions/>
  <pageMargins left="0" right="0" top="0" bottom="1" header="0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15" sqref="L15"/>
    </sheetView>
  </sheetViews>
  <sheetFormatPr defaultColWidth="9.00390625" defaultRowHeight="15.75"/>
  <cols>
    <col min="1" max="1" width="5.50390625" style="0" customWidth="1"/>
    <col min="2" max="2" width="18.50390625" style="0" customWidth="1"/>
    <col min="4" max="4" width="9.125" style="0" bestFit="1" customWidth="1"/>
    <col min="6" max="6" width="12.50390625" style="0" customWidth="1"/>
    <col min="8" max="8" width="16.625" style="0" customWidth="1"/>
  </cols>
  <sheetData>
    <row r="1" spans="1:10" ht="15.75">
      <c r="A1" s="425" t="s">
        <v>47</v>
      </c>
      <c r="B1" s="425"/>
      <c r="C1" s="425"/>
      <c r="D1" s="425" t="s">
        <v>16</v>
      </c>
      <c r="E1" s="425"/>
      <c r="F1" s="425"/>
      <c r="G1" s="425"/>
      <c r="H1" s="425"/>
      <c r="I1" s="24"/>
      <c r="J1" s="24"/>
    </row>
    <row r="2" spans="1:10" ht="15.75">
      <c r="A2" s="425" t="s">
        <v>111</v>
      </c>
      <c r="B2" s="425"/>
      <c r="C2" s="425"/>
      <c r="D2" s="425" t="s">
        <v>17</v>
      </c>
      <c r="E2" s="425"/>
      <c r="F2" s="425"/>
      <c r="G2" s="425"/>
      <c r="H2" s="425"/>
      <c r="I2" s="24"/>
      <c r="J2" s="24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8" ht="35.25" customHeight="1">
      <c r="A4" s="506" t="s">
        <v>1256</v>
      </c>
      <c r="B4" s="504"/>
      <c r="C4" s="504"/>
      <c r="D4" s="504"/>
      <c r="E4" s="504"/>
      <c r="F4" s="504"/>
      <c r="G4" s="504"/>
      <c r="H4" s="504"/>
    </row>
    <row r="5" spans="1:8" ht="35.25" customHeight="1">
      <c r="A5" s="505" t="s">
        <v>1257</v>
      </c>
      <c r="B5" s="505"/>
      <c r="C5" s="505"/>
      <c r="D5" s="505"/>
      <c r="E5" s="505"/>
      <c r="F5" s="505"/>
      <c r="G5" s="505"/>
      <c r="H5" s="505"/>
    </row>
    <row r="7" spans="1:8" ht="31.5" customHeight="1">
      <c r="A7" s="502" t="s">
        <v>0</v>
      </c>
      <c r="B7" s="502" t="s">
        <v>38</v>
      </c>
      <c r="C7" s="502" t="s">
        <v>100</v>
      </c>
      <c r="D7" s="502"/>
      <c r="E7" s="502" t="s">
        <v>101</v>
      </c>
      <c r="F7" s="502"/>
      <c r="G7" s="502"/>
      <c r="H7" s="502"/>
    </row>
    <row r="8" spans="1:8" ht="31.5" customHeight="1">
      <c r="A8" s="502"/>
      <c r="B8" s="502"/>
      <c r="C8" s="503" t="s">
        <v>102</v>
      </c>
      <c r="D8" s="503" t="s">
        <v>103</v>
      </c>
      <c r="E8" s="502" t="s">
        <v>110</v>
      </c>
      <c r="F8" s="502"/>
      <c r="G8" s="502" t="s">
        <v>104</v>
      </c>
      <c r="H8" s="502"/>
    </row>
    <row r="9" spans="1:8" ht="15.75">
      <c r="A9" s="502"/>
      <c r="B9" s="502"/>
      <c r="C9" s="503"/>
      <c r="D9" s="503"/>
      <c r="E9" s="503" t="s">
        <v>102</v>
      </c>
      <c r="F9" s="503" t="s">
        <v>103</v>
      </c>
      <c r="G9" s="503" t="s">
        <v>102</v>
      </c>
      <c r="H9" s="503" t="s">
        <v>103</v>
      </c>
    </row>
    <row r="10" spans="1:8" ht="31.5" customHeight="1">
      <c r="A10" s="502"/>
      <c r="B10" s="502"/>
      <c r="C10" s="503"/>
      <c r="D10" s="503"/>
      <c r="E10" s="503"/>
      <c r="F10" s="503"/>
      <c r="G10" s="503"/>
      <c r="H10" s="503"/>
    </row>
    <row r="11" spans="1:8" ht="15.75">
      <c r="A11" s="502"/>
      <c r="B11" s="502"/>
      <c r="C11" s="503"/>
      <c r="D11" s="503"/>
      <c r="E11" s="503"/>
      <c r="F11" s="503"/>
      <c r="G11" s="503"/>
      <c r="H11" s="503"/>
    </row>
    <row r="12" spans="1:8" ht="15.75">
      <c r="A12" s="359" t="s">
        <v>42</v>
      </c>
      <c r="B12" s="359" t="s">
        <v>105</v>
      </c>
      <c r="C12" s="359" t="s">
        <v>106</v>
      </c>
      <c r="D12" s="359">
        <v>2</v>
      </c>
      <c r="E12" s="359">
        <v>3</v>
      </c>
      <c r="F12" s="359" t="s">
        <v>107</v>
      </c>
      <c r="G12" s="359" t="s">
        <v>108</v>
      </c>
      <c r="H12" s="359" t="s">
        <v>109</v>
      </c>
    </row>
    <row r="13" spans="1:8" s="124" customFormat="1" ht="15.75">
      <c r="A13" s="358">
        <v>1</v>
      </c>
      <c r="B13" s="203" t="s">
        <v>117</v>
      </c>
      <c r="C13" s="202">
        <v>140</v>
      </c>
      <c r="D13" s="202">
        <v>468</v>
      </c>
      <c r="E13" s="202">
        <v>131</v>
      </c>
      <c r="F13" s="202">
        <v>420</v>
      </c>
      <c r="G13" s="202">
        <v>9</v>
      </c>
      <c r="H13" s="202">
        <v>48</v>
      </c>
    </row>
    <row r="14" spans="1:8" s="124" customFormat="1" ht="15.75">
      <c r="A14" s="202">
        <v>2</v>
      </c>
      <c r="B14" s="203" t="s">
        <v>114</v>
      </c>
      <c r="C14" s="202">
        <v>66</v>
      </c>
      <c r="D14" s="202">
        <v>166</v>
      </c>
      <c r="E14" s="202">
        <v>62</v>
      </c>
      <c r="F14" s="202">
        <v>146</v>
      </c>
      <c r="G14" s="202">
        <v>4</v>
      </c>
      <c r="H14" s="202">
        <v>20</v>
      </c>
    </row>
    <row r="15" spans="1:8" s="124" customFormat="1" ht="15.75">
      <c r="A15" s="202">
        <v>3</v>
      </c>
      <c r="B15" s="203" t="s">
        <v>115</v>
      </c>
      <c r="C15" s="202">
        <v>85</v>
      </c>
      <c r="D15" s="202">
        <v>200</v>
      </c>
      <c r="E15" s="202">
        <v>85</v>
      </c>
      <c r="F15" s="202">
        <v>200</v>
      </c>
      <c r="G15" s="202">
        <v>0</v>
      </c>
      <c r="H15" s="202">
        <v>0</v>
      </c>
    </row>
    <row r="16" spans="1:8" s="204" customFormat="1" ht="15.75">
      <c r="A16" s="202">
        <v>4</v>
      </c>
      <c r="B16" s="203" t="s">
        <v>112</v>
      </c>
      <c r="C16" s="202">
        <v>79</v>
      </c>
      <c r="D16" s="202">
        <v>160</v>
      </c>
      <c r="E16" s="202">
        <v>71</v>
      </c>
      <c r="F16" s="202">
        <v>127</v>
      </c>
      <c r="G16" s="202">
        <v>8</v>
      </c>
      <c r="H16" s="202">
        <v>33</v>
      </c>
    </row>
    <row r="17" spans="1:8" s="124" customFormat="1" ht="15.75">
      <c r="A17" s="358">
        <v>5</v>
      </c>
      <c r="B17" s="203" t="s">
        <v>118</v>
      </c>
      <c r="C17" s="202">
        <v>76</v>
      </c>
      <c r="D17" s="202">
        <v>227</v>
      </c>
      <c r="E17" s="202">
        <v>68</v>
      </c>
      <c r="F17" s="202">
        <v>177</v>
      </c>
      <c r="G17" s="202">
        <v>8</v>
      </c>
      <c r="H17" s="202">
        <v>50</v>
      </c>
    </row>
    <row r="18" spans="1:8" s="124" customFormat="1" ht="15.75">
      <c r="A18" s="202">
        <v>6</v>
      </c>
      <c r="B18" s="203" t="s">
        <v>116</v>
      </c>
      <c r="C18" s="202">
        <v>54</v>
      </c>
      <c r="D18" s="202">
        <v>157</v>
      </c>
      <c r="E18" s="202">
        <v>54</v>
      </c>
      <c r="F18" s="202">
        <v>157</v>
      </c>
      <c r="G18" s="202">
        <v>0</v>
      </c>
      <c r="H18" s="202">
        <v>0</v>
      </c>
    </row>
    <row r="19" spans="1:8" s="124" customFormat="1" ht="15.75">
      <c r="A19" s="202">
        <v>7</v>
      </c>
      <c r="B19" s="203" t="s">
        <v>113</v>
      </c>
      <c r="C19" s="202">
        <v>41</v>
      </c>
      <c r="D19" s="202">
        <v>84</v>
      </c>
      <c r="E19" s="202">
        <v>38</v>
      </c>
      <c r="F19" s="202">
        <v>72</v>
      </c>
      <c r="G19" s="202">
        <v>3</v>
      </c>
      <c r="H19" s="202">
        <v>12</v>
      </c>
    </row>
    <row r="20" spans="1:8" s="124" customFormat="1" ht="15.75">
      <c r="A20" s="202">
        <v>8</v>
      </c>
      <c r="B20" s="203" t="s">
        <v>120</v>
      </c>
      <c r="C20" s="202">
        <v>38</v>
      </c>
      <c r="D20" s="202">
        <v>70</v>
      </c>
      <c r="E20" s="202">
        <v>38</v>
      </c>
      <c r="F20" s="202">
        <v>70</v>
      </c>
      <c r="G20" s="202">
        <v>0</v>
      </c>
      <c r="H20" s="202">
        <v>0</v>
      </c>
    </row>
    <row r="21" spans="1:8" s="124" customFormat="1" ht="15.75">
      <c r="A21" s="358">
        <v>9</v>
      </c>
      <c r="B21" s="360" t="s">
        <v>119</v>
      </c>
      <c r="C21" s="202">
        <v>30</v>
      </c>
      <c r="D21" s="202">
        <v>45</v>
      </c>
      <c r="E21" s="202">
        <v>30</v>
      </c>
      <c r="F21" s="202">
        <v>45</v>
      </c>
      <c r="G21" s="202">
        <v>0</v>
      </c>
      <c r="H21" s="202">
        <v>0</v>
      </c>
    </row>
    <row r="22" spans="1:8" ht="15.75">
      <c r="A22" s="361"/>
      <c r="B22" s="361"/>
      <c r="C22" s="108">
        <f aca="true" t="shared" si="0" ref="C22:H22">SUM(C13:C21)</f>
        <v>609</v>
      </c>
      <c r="D22" s="108">
        <f t="shared" si="0"/>
        <v>1577</v>
      </c>
      <c r="E22" s="108">
        <f t="shared" si="0"/>
        <v>577</v>
      </c>
      <c r="F22" s="108">
        <f t="shared" si="0"/>
        <v>1414</v>
      </c>
      <c r="G22" s="72">
        <f t="shared" si="0"/>
        <v>32</v>
      </c>
      <c r="H22" s="72">
        <f t="shared" si="0"/>
        <v>163</v>
      </c>
    </row>
    <row r="23" spans="1:8" ht="15.75">
      <c r="A23" s="73"/>
      <c r="B23" s="73"/>
      <c r="C23" s="344"/>
      <c r="D23" s="344"/>
      <c r="E23" s="344"/>
      <c r="F23" s="344"/>
      <c r="G23" s="504"/>
      <c r="H23" s="504"/>
    </row>
  </sheetData>
  <sheetProtection/>
  <mergeCells count="19">
    <mergeCell ref="G23:H23"/>
    <mergeCell ref="F9:F11"/>
    <mergeCell ref="G9:G11"/>
    <mergeCell ref="H9:H11"/>
    <mergeCell ref="A5:H5"/>
    <mergeCell ref="A1:C1"/>
    <mergeCell ref="A2:C2"/>
    <mergeCell ref="D1:H1"/>
    <mergeCell ref="D2:H2"/>
    <mergeCell ref="A4:H4"/>
    <mergeCell ref="A7:A11"/>
    <mergeCell ref="B7:B11"/>
    <mergeCell ref="C7:D7"/>
    <mergeCell ref="E7:H7"/>
    <mergeCell ref="C8:C11"/>
    <mergeCell ref="D8:D11"/>
    <mergeCell ref="E8:F8"/>
    <mergeCell ref="G8:H8"/>
    <mergeCell ref="E9:E11"/>
  </mergeCells>
  <printOptions/>
  <pageMargins left="0" right="0" top="1" bottom="1" header="0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7">
      <selection activeCell="V22" sqref="V22"/>
    </sheetView>
  </sheetViews>
  <sheetFormatPr defaultColWidth="9.00390625" defaultRowHeight="15.75"/>
  <cols>
    <col min="1" max="1" width="3.25390625" style="346" customWidth="1"/>
    <col min="2" max="2" width="15.50390625" style="346" customWidth="1"/>
    <col min="3" max="3" width="6.375" style="346" customWidth="1"/>
    <col min="4" max="4" width="5.625" style="346" customWidth="1"/>
    <col min="5" max="5" width="5.50390625" style="346" customWidth="1"/>
    <col min="6" max="6" width="6.875" style="346" customWidth="1"/>
    <col min="7" max="7" width="5.875" style="346" customWidth="1"/>
    <col min="8" max="8" width="5.375" style="346" customWidth="1"/>
    <col min="9" max="9" width="6.50390625" style="346" customWidth="1"/>
    <col min="10" max="11" width="5.375" style="346" customWidth="1"/>
    <col min="12" max="12" width="6.375" style="346" customWidth="1"/>
    <col min="13" max="13" width="5.375" style="346" customWidth="1"/>
    <col min="14" max="14" width="4.75390625" style="346" customWidth="1"/>
    <col min="15" max="15" width="5.625" style="346" customWidth="1"/>
    <col min="16" max="16" width="5.75390625" style="346" customWidth="1"/>
    <col min="17" max="17" width="5.00390625" style="346" customWidth="1"/>
    <col min="18" max="18" width="5.875" style="346" customWidth="1"/>
    <col min="19" max="19" width="5.125" style="346" customWidth="1"/>
    <col min="20" max="20" width="5.625" style="346" customWidth="1"/>
    <col min="21" max="16384" width="9.00390625" style="346" customWidth="1"/>
  </cols>
  <sheetData>
    <row r="1" spans="1:20" ht="15">
      <c r="A1" s="514" t="s">
        <v>1248</v>
      </c>
      <c r="B1" s="514"/>
      <c r="C1" s="514"/>
      <c r="D1" s="494" t="s">
        <v>16</v>
      </c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15">
      <c r="A2" s="514" t="s">
        <v>111</v>
      </c>
      <c r="B2" s="514"/>
      <c r="C2" s="514"/>
      <c r="D2" s="494" t="s">
        <v>17</v>
      </c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</row>
    <row r="3" spans="1:20" ht="15">
      <c r="A3" s="345"/>
      <c r="B3" s="345"/>
      <c r="C3" s="345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ht="19.5" customHeight="1">
      <c r="A4" s="516" t="s">
        <v>75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</row>
    <row r="5" spans="1:20" ht="22.5" customHeight="1">
      <c r="A5" s="507" t="s">
        <v>1258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</row>
    <row r="6" spans="1:20" ht="37.5" customHeight="1">
      <c r="A6" s="426" t="s">
        <v>0</v>
      </c>
      <c r="B6" s="426" t="s">
        <v>38</v>
      </c>
      <c r="C6" s="426" t="s">
        <v>82</v>
      </c>
      <c r="D6" s="509" t="s">
        <v>83</v>
      </c>
      <c r="E6" s="510"/>
      <c r="F6" s="510"/>
      <c r="G6" s="511"/>
      <c r="H6" s="420" t="s">
        <v>76</v>
      </c>
      <c r="I6" s="426" t="s">
        <v>84</v>
      </c>
      <c r="J6" s="513" t="s">
        <v>85</v>
      </c>
      <c r="K6" s="513"/>
      <c r="L6" s="513"/>
      <c r="M6" s="513"/>
      <c r="N6" s="420" t="s">
        <v>76</v>
      </c>
      <c r="O6" s="426" t="s">
        <v>86</v>
      </c>
      <c r="P6" s="509" t="s">
        <v>87</v>
      </c>
      <c r="Q6" s="510"/>
      <c r="R6" s="510"/>
      <c r="S6" s="511"/>
      <c r="T6" s="420" t="s">
        <v>76</v>
      </c>
    </row>
    <row r="7" spans="1:20" ht="21" customHeight="1">
      <c r="A7" s="427"/>
      <c r="B7" s="427"/>
      <c r="C7" s="427"/>
      <c r="D7" s="420" t="s">
        <v>77</v>
      </c>
      <c r="E7" s="420" t="s">
        <v>78</v>
      </c>
      <c r="F7" s="420" t="s">
        <v>79</v>
      </c>
      <c r="G7" s="420" t="s">
        <v>80</v>
      </c>
      <c r="H7" s="512"/>
      <c r="I7" s="427"/>
      <c r="J7" s="420" t="s">
        <v>77</v>
      </c>
      <c r="K7" s="420" t="s">
        <v>78</v>
      </c>
      <c r="L7" s="420" t="s">
        <v>79</v>
      </c>
      <c r="M7" s="420" t="s">
        <v>80</v>
      </c>
      <c r="N7" s="512"/>
      <c r="O7" s="427"/>
      <c r="P7" s="420" t="s">
        <v>77</v>
      </c>
      <c r="Q7" s="420" t="s">
        <v>78</v>
      </c>
      <c r="R7" s="420" t="s">
        <v>79</v>
      </c>
      <c r="S7" s="420" t="s">
        <v>80</v>
      </c>
      <c r="T7" s="512"/>
    </row>
    <row r="8" spans="1:20" ht="60.75" customHeight="1">
      <c r="A8" s="428"/>
      <c r="B8" s="428"/>
      <c r="C8" s="428"/>
      <c r="D8" s="421"/>
      <c r="E8" s="421"/>
      <c r="F8" s="421"/>
      <c r="G8" s="421"/>
      <c r="H8" s="421"/>
      <c r="I8" s="428"/>
      <c r="J8" s="421"/>
      <c r="K8" s="421"/>
      <c r="L8" s="421"/>
      <c r="M8" s="421"/>
      <c r="N8" s="421"/>
      <c r="O8" s="428"/>
      <c r="P8" s="421"/>
      <c r="Q8" s="421"/>
      <c r="R8" s="421"/>
      <c r="S8" s="421"/>
      <c r="T8" s="421"/>
    </row>
    <row r="9" spans="1:21" ht="15">
      <c r="A9" s="163">
        <v>1</v>
      </c>
      <c r="B9" s="347" t="s">
        <v>117</v>
      </c>
      <c r="C9" s="413">
        <v>180</v>
      </c>
      <c r="D9" s="414">
        <v>72</v>
      </c>
      <c r="E9" s="414">
        <v>19</v>
      </c>
      <c r="F9" s="414">
        <v>14</v>
      </c>
      <c r="G9" s="414">
        <v>3</v>
      </c>
      <c r="H9" s="414">
        <v>72</v>
      </c>
      <c r="I9" s="414">
        <f>C9-O9</f>
        <v>40</v>
      </c>
      <c r="J9" s="414">
        <v>25</v>
      </c>
      <c r="K9" s="414">
        <v>6</v>
      </c>
      <c r="L9" s="414">
        <v>2</v>
      </c>
      <c r="M9" s="414">
        <v>2</v>
      </c>
      <c r="N9" s="414">
        <f>I9-(J9+K9+L9+M9)</f>
        <v>5</v>
      </c>
      <c r="O9" s="414">
        <v>140</v>
      </c>
      <c r="P9" s="414">
        <v>26</v>
      </c>
      <c r="Q9" s="414">
        <v>9</v>
      </c>
      <c r="R9" s="414">
        <v>10</v>
      </c>
      <c r="S9" s="414">
        <v>0</v>
      </c>
      <c r="T9" s="414">
        <v>95</v>
      </c>
      <c r="U9" s="352"/>
    </row>
    <row r="10" spans="1:21" s="348" customFormat="1" ht="15">
      <c r="A10" s="155">
        <v>2</v>
      </c>
      <c r="B10" s="347" t="s">
        <v>114</v>
      </c>
      <c r="C10" s="413">
        <v>108</v>
      </c>
      <c r="D10" s="415">
        <v>21</v>
      </c>
      <c r="E10" s="415">
        <v>16</v>
      </c>
      <c r="F10" s="415">
        <v>0</v>
      </c>
      <c r="G10" s="415">
        <v>1</v>
      </c>
      <c r="H10" s="414">
        <v>70</v>
      </c>
      <c r="I10" s="414">
        <f aca="true" t="shared" si="0" ref="I10:I17">C10-O10</f>
        <v>42</v>
      </c>
      <c r="J10" s="415">
        <v>8</v>
      </c>
      <c r="K10" s="415">
        <v>7</v>
      </c>
      <c r="L10" s="415">
        <v>0</v>
      </c>
      <c r="M10" s="415">
        <v>1</v>
      </c>
      <c r="N10" s="414">
        <f aca="true" t="shared" si="1" ref="N10:N17">I10-(J10+K10+L10+M10)</f>
        <v>26</v>
      </c>
      <c r="O10" s="414">
        <v>66</v>
      </c>
      <c r="P10" s="414">
        <v>13</v>
      </c>
      <c r="Q10" s="414">
        <v>9</v>
      </c>
      <c r="R10" s="414">
        <v>0</v>
      </c>
      <c r="S10" s="414">
        <v>0</v>
      </c>
      <c r="T10" s="414">
        <v>44</v>
      </c>
      <c r="U10" s="352"/>
    </row>
    <row r="11" spans="1:21" s="348" customFormat="1" ht="15">
      <c r="A11" s="163">
        <v>3</v>
      </c>
      <c r="B11" s="347" t="s">
        <v>115</v>
      </c>
      <c r="C11" s="413">
        <v>99</v>
      </c>
      <c r="D11" s="415">
        <v>3</v>
      </c>
      <c r="E11" s="415">
        <v>20</v>
      </c>
      <c r="F11" s="415">
        <v>0</v>
      </c>
      <c r="G11" s="415">
        <v>0</v>
      </c>
      <c r="H11" s="414">
        <v>76</v>
      </c>
      <c r="I11" s="414">
        <f t="shared" si="0"/>
        <v>14</v>
      </c>
      <c r="J11" s="415">
        <v>2</v>
      </c>
      <c r="K11" s="415">
        <v>5</v>
      </c>
      <c r="L11" s="415">
        <v>0</v>
      </c>
      <c r="M11" s="415">
        <v>0</v>
      </c>
      <c r="N11" s="414">
        <f t="shared" si="1"/>
        <v>7</v>
      </c>
      <c r="O11" s="414">
        <v>85</v>
      </c>
      <c r="P11" s="414">
        <v>2</v>
      </c>
      <c r="Q11" s="414">
        <v>18</v>
      </c>
      <c r="R11" s="414">
        <v>0</v>
      </c>
      <c r="S11" s="414">
        <v>1</v>
      </c>
      <c r="T11" s="414">
        <v>64</v>
      </c>
      <c r="U11" s="352"/>
    </row>
    <row r="12" spans="1:21" ht="15">
      <c r="A12" s="163">
        <v>4</v>
      </c>
      <c r="B12" s="347" t="s">
        <v>112</v>
      </c>
      <c r="C12" s="413">
        <v>90</v>
      </c>
      <c r="D12" s="415">
        <v>7</v>
      </c>
      <c r="E12" s="415">
        <v>11</v>
      </c>
      <c r="F12" s="415">
        <v>0</v>
      </c>
      <c r="G12" s="415">
        <v>1</v>
      </c>
      <c r="H12" s="414">
        <v>71</v>
      </c>
      <c r="I12" s="414">
        <f t="shared" si="0"/>
        <v>11</v>
      </c>
      <c r="J12" s="415">
        <v>3</v>
      </c>
      <c r="K12" s="415">
        <v>4</v>
      </c>
      <c r="L12" s="415">
        <v>0</v>
      </c>
      <c r="M12" s="415">
        <v>0</v>
      </c>
      <c r="N12" s="414">
        <f t="shared" si="1"/>
        <v>4</v>
      </c>
      <c r="O12" s="414">
        <v>79</v>
      </c>
      <c r="P12" s="414">
        <v>4</v>
      </c>
      <c r="Q12" s="414">
        <v>5</v>
      </c>
      <c r="R12" s="414">
        <v>0</v>
      </c>
      <c r="S12" s="414">
        <v>1</v>
      </c>
      <c r="T12" s="414">
        <v>69</v>
      </c>
      <c r="U12" s="352"/>
    </row>
    <row r="13" spans="1:21" s="348" customFormat="1" ht="15">
      <c r="A13" s="163">
        <v>5</v>
      </c>
      <c r="B13" s="347" t="s">
        <v>118</v>
      </c>
      <c r="C13" s="413">
        <v>98</v>
      </c>
      <c r="D13" s="415">
        <v>13</v>
      </c>
      <c r="E13" s="415">
        <v>23</v>
      </c>
      <c r="F13" s="415">
        <v>4</v>
      </c>
      <c r="G13" s="415">
        <v>0</v>
      </c>
      <c r="H13" s="414">
        <v>58</v>
      </c>
      <c r="I13" s="414">
        <f t="shared" si="0"/>
        <v>22</v>
      </c>
      <c r="J13" s="415">
        <v>6</v>
      </c>
      <c r="K13" s="415">
        <v>10</v>
      </c>
      <c r="L13" s="415">
        <v>2</v>
      </c>
      <c r="M13" s="415">
        <v>0</v>
      </c>
      <c r="N13" s="414">
        <f t="shared" si="1"/>
        <v>4</v>
      </c>
      <c r="O13" s="414">
        <v>76</v>
      </c>
      <c r="P13" s="414">
        <v>12</v>
      </c>
      <c r="Q13" s="414">
        <v>15</v>
      </c>
      <c r="R13" s="414">
        <v>1</v>
      </c>
      <c r="S13" s="414">
        <v>0</v>
      </c>
      <c r="T13" s="414">
        <v>48</v>
      </c>
      <c r="U13" s="352"/>
    </row>
    <row r="14" spans="1:21" ht="15">
      <c r="A14" s="163">
        <v>6</v>
      </c>
      <c r="B14" s="347" t="s">
        <v>116</v>
      </c>
      <c r="C14" s="413">
        <v>70</v>
      </c>
      <c r="D14" s="415">
        <v>15</v>
      </c>
      <c r="E14" s="415">
        <v>15</v>
      </c>
      <c r="F14" s="415">
        <v>3</v>
      </c>
      <c r="G14" s="415">
        <v>1</v>
      </c>
      <c r="H14" s="414">
        <v>36</v>
      </c>
      <c r="I14" s="414">
        <f t="shared" si="0"/>
        <v>16</v>
      </c>
      <c r="J14" s="415">
        <v>10</v>
      </c>
      <c r="K14" s="415">
        <v>2</v>
      </c>
      <c r="L14" s="415">
        <v>2</v>
      </c>
      <c r="M14" s="415">
        <v>0</v>
      </c>
      <c r="N14" s="414">
        <f t="shared" si="1"/>
        <v>2</v>
      </c>
      <c r="O14" s="414">
        <v>54</v>
      </c>
      <c r="P14" s="414">
        <v>3</v>
      </c>
      <c r="Q14" s="414">
        <v>17</v>
      </c>
      <c r="R14" s="414">
        <v>1</v>
      </c>
      <c r="S14" s="414">
        <v>1</v>
      </c>
      <c r="T14" s="414">
        <v>32</v>
      </c>
      <c r="U14" s="352"/>
    </row>
    <row r="15" spans="1:21" s="348" customFormat="1" ht="15">
      <c r="A15" s="155">
        <v>7</v>
      </c>
      <c r="B15" s="347" t="s">
        <v>113</v>
      </c>
      <c r="C15" s="413">
        <v>42</v>
      </c>
      <c r="D15" s="415">
        <v>3</v>
      </c>
      <c r="E15" s="415">
        <v>9</v>
      </c>
      <c r="F15" s="415">
        <v>0</v>
      </c>
      <c r="G15" s="415">
        <v>0</v>
      </c>
      <c r="H15" s="414">
        <v>30</v>
      </c>
      <c r="I15" s="414">
        <f t="shared" si="0"/>
        <v>1</v>
      </c>
      <c r="J15" s="415">
        <v>0</v>
      </c>
      <c r="K15" s="415">
        <v>2</v>
      </c>
      <c r="L15" s="415">
        <v>0</v>
      </c>
      <c r="M15" s="415">
        <v>0</v>
      </c>
      <c r="N15" s="414">
        <f t="shared" si="1"/>
        <v>-1</v>
      </c>
      <c r="O15" s="414">
        <v>41</v>
      </c>
      <c r="P15" s="414">
        <v>2</v>
      </c>
      <c r="Q15" s="414">
        <v>4</v>
      </c>
      <c r="R15" s="414">
        <v>1</v>
      </c>
      <c r="S15" s="414">
        <v>0</v>
      </c>
      <c r="T15" s="414">
        <v>34</v>
      </c>
      <c r="U15" s="352"/>
    </row>
    <row r="16" spans="1:21" s="348" customFormat="1" ht="15">
      <c r="A16" s="163">
        <v>8</v>
      </c>
      <c r="B16" s="347" t="s">
        <v>120</v>
      </c>
      <c r="C16" s="413">
        <v>55</v>
      </c>
      <c r="D16" s="415">
        <v>10</v>
      </c>
      <c r="E16" s="415">
        <v>13</v>
      </c>
      <c r="F16" s="415">
        <v>0</v>
      </c>
      <c r="G16" s="415">
        <v>2</v>
      </c>
      <c r="H16" s="414">
        <v>30</v>
      </c>
      <c r="I16" s="414">
        <f t="shared" si="0"/>
        <v>17</v>
      </c>
      <c r="J16" s="415">
        <v>6</v>
      </c>
      <c r="K16" s="415">
        <v>3</v>
      </c>
      <c r="L16" s="415">
        <v>0</v>
      </c>
      <c r="M16" s="415">
        <v>0</v>
      </c>
      <c r="N16" s="414">
        <f t="shared" si="1"/>
        <v>8</v>
      </c>
      <c r="O16" s="414">
        <v>38</v>
      </c>
      <c r="P16" s="414">
        <v>4</v>
      </c>
      <c r="Q16" s="414">
        <v>9</v>
      </c>
      <c r="R16" s="414">
        <v>0</v>
      </c>
      <c r="S16" s="414">
        <v>3</v>
      </c>
      <c r="T16" s="414">
        <v>22</v>
      </c>
      <c r="U16" s="352"/>
    </row>
    <row r="17" spans="1:21" s="348" customFormat="1" ht="15">
      <c r="A17" s="163">
        <v>9</v>
      </c>
      <c r="B17" s="357" t="s">
        <v>119</v>
      </c>
      <c r="C17" s="413">
        <v>41</v>
      </c>
      <c r="D17" s="415">
        <v>4</v>
      </c>
      <c r="E17" s="415">
        <v>12</v>
      </c>
      <c r="F17" s="415">
        <v>1</v>
      </c>
      <c r="G17" s="415">
        <v>3</v>
      </c>
      <c r="H17" s="414">
        <v>21</v>
      </c>
      <c r="I17" s="414">
        <f t="shared" si="0"/>
        <v>11</v>
      </c>
      <c r="J17" s="415">
        <v>2</v>
      </c>
      <c r="K17" s="415">
        <v>7</v>
      </c>
      <c r="L17" s="415">
        <v>0</v>
      </c>
      <c r="M17" s="415">
        <v>0</v>
      </c>
      <c r="N17" s="414">
        <f t="shared" si="1"/>
        <v>2</v>
      </c>
      <c r="O17" s="414">
        <v>30</v>
      </c>
      <c r="P17" s="414">
        <v>2</v>
      </c>
      <c r="Q17" s="414">
        <v>5</v>
      </c>
      <c r="R17" s="414">
        <v>1</v>
      </c>
      <c r="S17" s="414">
        <v>3</v>
      </c>
      <c r="T17" s="414">
        <v>19</v>
      </c>
      <c r="U17" s="352"/>
    </row>
    <row r="18" spans="1:21" ht="25.5" customHeight="1">
      <c r="A18" s="55"/>
      <c r="B18" s="55" t="s">
        <v>81</v>
      </c>
      <c r="C18" s="349">
        <f aca="true" t="shared" si="2" ref="C18:H18">SUM(C9:C17)</f>
        <v>783</v>
      </c>
      <c r="D18" s="350">
        <f t="shared" si="2"/>
        <v>148</v>
      </c>
      <c r="E18" s="350">
        <f t="shared" si="2"/>
        <v>138</v>
      </c>
      <c r="F18" s="350">
        <f t="shared" si="2"/>
        <v>22</v>
      </c>
      <c r="G18" s="350">
        <f t="shared" si="2"/>
        <v>11</v>
      </c>
      <c r="H18" s="350">
        <f t="shared" si="2"/>
        <v>464</v>
      </c>
      <c r="I18" s="351">
        <f aca="true" t="shared" si="3" ref="I18:T18">SUM(I9:I17)</f>
        <v>174</v>
      </c>
      <c r="J18" s="351">
        <f t="shared" si="3"/>
        <v>62</v>
      </c>
      <c r="K18" s="351">
        <f t="shared" si="3"/>
        <v>46</v>
      </c>
      <c r="L18" s="351">
        <f t="shared" si="3"/>
        <v>6</v>
      </c>
      <c r="M18" s="351">
        <f t="shared" si="3"/>
        <v>3</v>
      </c>
      <c r="N18" s="351">
        <f t="shared" si="3"/>
        <v>57</v>
      </c>
      <c r="O18" s="351">
        <f t="shared" si="3"/>
        <v>609</v>
      </c>
      <c r="P18" s="351">
        <f t="shared" si="3"/>
        <v>68</v>
      </c>
      <c r="Q18" s="351">
        <f t="shared" si="3"/>
        <v>91</v>
      </c>
      <c r="R18" s="351">
        <f t="shared" si="3"/>
        <v>14</v>
      </c>
      <c r="S18" s="351">
        <f t="shared" si="3"/>
        <v>9</v>
      </c>
      <c r="T18" s="351">
        <f t="shared" si="3"/>
        <v>427</v>
      </c>
      <c r="U18" s="352"/>
    </row>
    <row r="19" spans="1:20" ht="15">
      <c r="A19" s="353"/>
      <c r="B19" s="354"/>
      <c r="C19" s="354"/>
      <c r="D19" s="355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</row>
    <row r="20" spans="1:20" ht="15">
      <c r="A20" s="353"/>
      <c r="B20" s="353"/>
      <c r="C20" s="354"/>
      <c r="D20" s="355"/>
      <c r="E20" s="354"/>
      <c r="F20" s="354"/>
      <c r="G20" s="354"/>
      <c r="H20" s="354"/>
      <c r="I20" s="354"/>
      <c r="J20" s="354"/>
      <c r="K20" s="354"/>
      <c r="L20" s="354"/>
      <c r="M20" s="515"/>
      <c r="N20" s="515"/>
      <c r="O20" s="515"/>
      <c r="P20" s="515"/>
      <c r="Q20" s="515"/>
      <c r="R20" s="515"/>
      <c r="S20" s="515"/>
      <c r="T20" s="515"/>
    </row>
    <row r="21" ht="14.25">
      <c r="B21" s="356"/>
    </row>
    <row r="22" ht="14.25">
      <c r="B22" s="212"/>
    </row>
  </sheetData>
  <sheetProtection/>
  <mergeCells count="30">
    <mergeCell ref="D1:T1"/>
    <mergeCell ref="D2:T2"/>
    <mergeCell ref="A1:C1"/>
    <mergeCell ref="A2:C2"/>
    <mergeCell ref="M20:T20"/>
    <mergeCell ref="M7:M8"/>
    <mergeCell ref="P7:P8"/>
    <mergeCell ref="Q7:Q8"/>
    <mergeCell ref="R7:R8"/>
    <mergeCell ref="A4:T4"/>
    <mergeCell ref="P6:S6"/>
    <mergeCell ref="T6:T8"/>
    <mergeCell ref="D7:D8"/>
    <mergeCell ref="E7:E8"/>
    <mergeCell ref="F7:F8"/>
    <mergeCell ref="G7:G8"/>
    <mergeCell ref="J7:J8"/>
    <mergeCell ref="K7:K8"/>
    <mergeCell ref="L7:L8"/>
    <mergeCell ref="S7:S8"/>
    <mergeCell ref="A5:T5"/>
    <mergeCell ref="A6:A8"/>
    <mergeCell ref="B6:B8"/>
    <mergeCell ref="C6:C8"/>
    <mergeCell ref="D6:G6"/>
    <mergeCell ref="H6:H8"/>
    <mergeCell ref="I6:I8"/>
    <mergeCell ref="J6:M6"/>
    <mergeCell ref="N6:N8"/>
    <mergeCell ref="O6:O8"/>
  </mergeCells>
  <printOptions/>
  <pageMargins left="0" right="0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7"/>
  <sheetViews>
    <sheetView tabSelected="1" zoomScalePageLayoutView="0" workbookViewId="0" topLeftCell="A8">
      <selection activeCell="M13" sqref="M13"/>
    </sheetView>
  </sheetViews>
  <sheetFormatPr defaultColWidth="9.00390625" defaultRowHeight="15.75"/>
  <cols>
    <col min="1" max="1" width="5.25390625" style="0" customWidth="1"/>
    <col min="2" max="2" width="17.125" style="39" customWidth="1"/>
    <col min="3" max="3" width="7.875" style="0" customWidth="1"/>
    <col min="4" max="4" width="6.625" style="0" customWidth="1"/>
    <col min="5" max="5" width="6.875" style="0" customWidth="1"/>
    <col min="6" max="6" width="5.625" style="0" customWidth="1"/>
    <col min="7" max="7" width="4.75390625" style="0" customWidth="1"/>
    <col min="8" max="8" width="5.875" style="0" customWidth="1"/>
    <col min="9" max="9" width="6.625" style="0" customWidth="1"/>
    <col min="10" max="10" width="7.50390625" style="0" customWidth="1"/>
    <col min="11" max="11" width="7.00390625" style="0" customWidth="1"/>
    <col min="12" max="12" width="6.625" style="0" customWidth="1"/>
    <col min="13" max="13" width="8.125" style="0" customWidth="1"/>
    <col min="14" max="14" width="7.875" style="0" customWidth="1"/>
    <col min="15" max="15" width="7.375" style="0" customWidth="1"/>
    <col min="16" max="16" width="8.875" style="0" customWidth="1"/>
  </cols>
  <sheetData>
    <row r="1" spans="1:20" ht="15.75">
      <c r="A1" s="522" t="s">
        <v>1529</v>
      </c>
      <c r="B1" s="522"/>
      <c r="C1" s="396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27"/>
      <c r="R1" s="27"/>
      <c r="S1" s="27"/>
      <c r="T1" s="27"/>
    </row>
    <row r="2" spans="1:20" ht="18.75">
      <c r="A2" s="523" t="s">
        <v>1539</v>
      </c>
      <c r="B2" s="523"/>
      <c r="C2" s="396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27"/>
      <c r="R2" s="27"/>
      <c r="S2" s="27"/>
      <c r="T2" s="27"/>
    </row>
    <row r="3" spans="1:20" ht="15.75">
      <c r="A3" s="30"/>
      <c r="B3" s="30"/>
      <c r="C3" s="39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7"/>
      <c r="R3" s="27"/>
      <c r="S3" s="27"/>
      <c r="T3" s="27"/>
    </row>
    <row r="4" spans="1:20" ht="15.75">
      <c r="A4" s="425" t="s">
        <v>37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24"/>
      <c r="R4" s="24"/>
      <c r="S4" s="24"/>
      <c r="T4" s="24"/>
    </row>
    <row r="5" spans="1:20" ht="17.25">
      <c r="A5" s="518" t="s">
        <v>1540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397"/>
      <c r="R5" s="397"/>
      <c r="S5" s="397"/>
      <c r="T5" s="397"/>
    </row>
    <row r="6" spans="1:20" ht="17.2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397"/>
      <c r="R6" s="397"/>
      <c r="S6" s="397"/>
      <c r="T6" s="397"/>
    </row>
    <row r="7" spans="1:20" ht="15.75">
      <c r="A7" s="27"/>
      <c r="B7" s="398" t="s">
        <v>46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.75" customHeight="1">
      <c r="A8" s="488" t="s">
        <v>0</v>
      </c>
      <c r="B8" s="519" t="s">
        <v>38</v>
      </c>
      <c r="C8" s="417" t="s">
        <v>39</v>
      </c>
      <c r="D8" s="417" t="s">
        <v>40</v>
      </c>
      <c r="E8" s="482" t="s">
        <v>41</v>
      </c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4"/>
      <c r="Q8" s="27"/>
      <c r="R8" s="27"/>
      <c r="S8" s="27"/>
      <c r="T8" s="27"/>
    </row>
    <row r="9" spans="1:20" ht="18" customHeight="1">
      <c r="A9" s="489"/>
      <c r="B9" s="520"/>
      <c r="C9" s="418"/>
      <c r="D9" s="418"/>
      <c r="E9" s="485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7"/>
      <c r="Q9" s="27"/>
      <c r="R9" s="27"/>
      <c r="S9" s="27"/>
      <c r="T9" s="27"/>
    </row>
    <row r="10" spans="1:20" ht="132.75" customHeight="1">
      <c r="A10" s="490"/>
      <c r="B10" s="521"/>
      <c r="C10" s="419"/>
      <c r="D10" s="419"/>
      <c r="E10" s="393" t="s">
        <v>44</v>
      </c>
      <c r="F10" s="399" t="s">
        <v>3</v>
      </c>
      <c r="G10" s="393" t="s">
        <v>40</v>
      </c>
      <c r="H10" s="399" t="s">
        <v>3</v>
      </c>
      <c r="I10" s="393" t="s">
        <v>1530</v>
      </c>
      <c r="J10" s="393" t="s">
        <v>3</v>
      </c>
      <c r="K10" s="400" t="s">
        <v>1531</v>
      </c>
      <c r="L10" s="393" t="s">
        <v>3</v>
      </c>
      <c r="M10" s="393" t="s">
        <v>1532</v>
      </c>
      <c r="N10" s="393" t="s">
        <v>3</v>
      </c>
      <c r="O10" s="393" t="s">
        <v>1533</v>
      </c>
      <c r="P10" s="393" t="s">
        <v>3</v>
      </c>
      <c r="Q10" s="401"/>
      <c r="R10" s="401"/>
      <c r="S10" s="401"/>
      <c r="T10" s="401"/>
    </row>
    <row r="11" spans="1:16" s="2" customFormat="1" ht="15.75" customHeight="1">
      <c r="A11" s="407" t="s">
        <v>42</v>
      </c>
      <c r="B11" s="408" t="s">
        <v>43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 t="s">
        <v>1534</v>
      </c>
      <c r="I11" s="407">
        <v>7</v>
      </c>
      <c r="J11" s="407" t="s">
        <v>1535</v>
      </c>
      <c r="K11" s="407">
        <v>9</v>
      </c>
      <c r="L11" s="407" t="s">
        <v>1536</v>
      </c>
      <c r="M11" s="407">
        <v>11</v>
      </c>
      <c r="N11" s="407" t="s">
        <v>1537</v>
      </c>
      <c r="O11" s="407">
        <v>13</v>
      </c>
      <c r="P11" s="407" t="s">
        <v>1538</v>
      </c>
    </row>
    <row r="12" spans="1:16" s="27" customFormat="1" ht="18.75">
      <c r="A12" s="17">
        <v>1</v>
      </c>
      <c r="B12" s="405" t="s">
        <v>117</v>
      </c>
      <c r="C12" s="225">
        <v>1411</v>
      </c>
      <c r="D12" s="219">
        <v>80</v>
      </c>
      <c r="E12" s="218">
        <v>140</v>
      </c>
      <c r="F12" s="227">
        <f>E12/C12*100</f>
        <v>9.922041105598867</v>
      </c>
      <c r="G12" s="26">
        <v>50</v>
      </c>
      <c r="H12" s="29">
        <f>G12/C12*100</f>
        <v>3.543586109142452</v>
      </c>
      <c r="I12" s="219">
        <v>32</v>
      </c>
      <c r="J12" s="29">
        <f>I12/C12*100</f>
        <v>2.2678951098511693</v>
      </c>
      <c r="K12" s="26">
        <f>E12-(I12+M12)</f>
        <v>94</v>
      </c>
      <c r="L12" s="29">
        <f>K12/C12*100</f>
        <v>6.66194188518781</v>
      </c>
      <c r="M12" s="26">
        <v>14</v>
      </c>
      <c r="N12" s="29">
        <f>M12/C12*100</f>
        <v>0.9922041105598866</v>
      </c>
      <c r="O12" s="26">
        <v>2</v>
      </c>
      <c r="P12" s="29">
        <f>O12/C12*100</f>
        <v>0.14174344436569808</v>
      </c>
    </row>
    <row r="13" spans="1:20" s="9" customFormat="1" ht="18.75">
      <c r="A13" s="17">
        <v>2</v>
      </c>
      <c r="B13" s="405" t="s">
        <v>114</v>
      </c>
      <c r="C13" s="229">
        <v>1446</v>
      </c>
      <c r="D13" s="219">
        <v>0</v>
      </c>
      <c r="E13" s="218">
        <v>66</v>
      </c>
      <c r="F13" s="227">
        <f aca="true" t="shared" si="0" ref="F13:F21">E13/C13*100</f>
        <v>4.564315352697095</v>
      </c>
      <c r="G13" s="26">
        <v>0</v>
      </c>
      <c r="H13" s="29">
        <f aca="true" t="shared" si="1" ref="H13:H21">G13/C13*100</f>
        <v>0</v>
      </c>
      <c r="I13" s="219">
        <v>20</v>
      </c>
      <c r="J13" s="29">
        <f aca="true" t="shared" si="2" ref="J13:J21">I13/C13*100</f>
        <v>1.3831258644536653</v>
      </c>
      <c r="K13" s="26">
        <f aca="true" t="shared" si="3" ref="K13:K21">E13-(I13+M13)</f>
        <v>30</v>
      </c>
      <c r="L13" s="29">
        <f aca="true" t="shared" si="4" ref="L13:L21">K13/C13*100</f>
        <v>2.0746887966804977</v>
      </c>
      <c r="M13" s="26">
        <v>16</v>
      </c>
      <c r="N13" s="29">
        <f aca="true" t="shared" si="5" ref="N13:N21">M13/C13*100</f>
        <v>1.1065006915629323</v>
      </c>
      <c r="O13" s="26">
        <v>0</v>
      </c>
      <c r="P13" s="29">
        <f aca="true" t="shared" si="6" ref="P13:P21">O13/C13*100</f>
        <v>0</v>
      </c>
      <c r="Q13" s="27"/>
      <c r="R13" s="27"/>
      <c r="S13" s="27"/>
      <c r="T13" s="27"/>
    </row>
    <row r="14" spans="1:20" s="9" customFormat="1" ht="18.75">
      <c r="A14" s="17">
        <v>3</v>
      </c>
      <c r="B14" s="405" t="s">
        <v>115</v>
      </c>
      <c r="C14" s="225">
        <v>1747</v>
      </c>
      <c r="D14" s="219">
        <v>0</v>
      </c>
      <c r="E14" s="218">
        <v>85</v>
      </c>
      <c r="F14" s="227">
        <f t="shared" si="0"/>
        <v>4.865483686319404</v>
      </c>
      <c r="G14" s="26">
        <v>0</v>
      </c>
      <c r="H14" s="29">
        <f t="shared" si="1"/>
        <v>0</v>
      </c>
      <c r="I14" s="219">
        <v>28</v>
      </c>
      <c r="J14" s="29">
        <f t="shared" si="2"/>
        <v>1.602747567258157</v>
      </c>
      <c r="K14" s="26">
        <f t="shared" si="3"/>
        <v>44</v>
      </c>
      <c r="L14" s="29">
        <f t="shared" si="4"/>
        <v>2.5186033199771036</v>
      </c>
      <c r="M14" s="54">
        <v>13</v>
      </c>
      <c r="N14" s="29">
        <f t="shared" si="5"/>
        <v>0.7441327990841442</v>
      </c>
      <c r="O14" s="26">
        <v>0</v>
      </c>
      <c r="P14" s="29">
        <f t="shared" si="6"/>
        <v>0</v>
      </c>
      <c r="Q14" s="27"/>
      <c r="R14" s="27"/>
      <c r="S14" s="27"/>
      <c r="T14" s="27"/>
    </row>
    <row r="15" spans="1:16" s="27" customFormat="1" ht="18.75">
      <c r="A15" s="17">
        <v>4</v>
      </c>
      <c r="B15" s="405" t="s">
        <v>112</v>
      </c>
      <c r="C15" s="225">
        <v>1779</v>
      </c>
      <c r="D15" s="219">
        <v>0</v>
      </c>
      <c r="E15" s="218">
        <v>79</v>
      </c>
      <c r="F15" s="227">
        <f t="shared" si="0"/>
        <v>4.440697020798201</v>
      </c>
      <c r="G15" s="26">
        <v>0</v>
      </c>
      <c r="H15" s="29">
        <f t="shared" si="1"/>
        <v>0</v>
      </c>
      <c r="I15" s="219">
        <v>46</v>
      </c>
      <c r="J15" s="29">
        <f t="shared" si="2"/>
        <v>2.5857223159078133</v>
      </c>
      <c r="K15" s="26">
        <f t="shared" si="3"/>
        <v>28</v>
      </c>
      <c r="L15" s="29">
        <f t="shared" si="4"/>
        <v>1.5739179314221474</v>
      </c>
      <c r="M15" s="26">
        <v>5</v>
      </c>
      <c r="N15" s="29">
        <f t="shared" si="5"/>
        <v>0.2810567734682406</v>
      </c>
      <c r="O15" s="26">
        <v>0</v>
      </c>
      <c r="P15" s="29">
        <f t="shared" si="6"/>
        <v>0</v>
      </c>
    </row>
    <row r="16" spans="1:20" s="9" customFormat="1" ht="18.75">
      <c r="A16" s="17">
        <v>5</v>
      </c>
      <c r="B16" s="405" t="s">
        <v>118</v>
      </c>
      <c r="C16" s="225">
        <v>2182</v>
      </c>
      <c r="D16" s="219">
        <v>0</v>
      </c>
      <c r="E16" s="218">
        <v>76</v>
      </c>
      <c r="F16" s="227">
        <f t="shared" si="0"/>
        <v>3.4830430797433545</v>
      </c>
      <c r="G16" s="26">
        <v>0</v>
      </c>
      <c r="H16" s="29">
        <f t="shared" si="1"/>
        <v>0</v>
      </c>
      <c r="I16" s="219">
        <v>26</v>
      </c>
      <c r="J16" s="29">
        <f t="shared" si="2"/>
        <v>1.1915673693858846</v>
      </c>
      <c r="K16" s="26">
        <f t="shared" si="3"/>
        <v>36</v>
      </c>
      <c r="L16" s="29">
        <f t="shared" si="4"/>
        <v>1.6498625114573784</v>
      </c>
      <c r="M16" s="26">
        <v>14</v>
      </c>
      <c r="N16" s="29">
        <f t="shared" si="5"/>
        <v>0.6416131989000917</v>
      </c>
      <c r="O16" s="26">
        <v>0</v>
      </c>
      <c r="P16" s="29">
        <f t="shared" si="6"/>
        <v>0</v>
      </c>
      <c r="Q16" s="27"/>
      <c r="R16" s="27"/>
      <c r="S16" s="27"/>
      <c r="T16" s="27"/>
    </row>
    <row r="17" spans="1:20" s="9" customFormat="1" ht="18.75">
      <c r="A17" s="17">
        <v>6</v>
      </c>
      <c r="B17" s="405" t="s">
        <v>116</v>
      </c>
      <c r="C17" s="225">
        <v>2153</v>
      </c>
      <c r="D17" s="219">
        <v>0</v>
      </c>
      <c r="E17" s="218">
        <v>54</v>
      </c>
      <c r="F17" s="227">
        <f t="shared" si="0"/>
        <v>2.5081281932187642</v>
      </c>
      <c r="G17" s="26">
        <v>0</v>
      </c>
      <c r="H17" s="29">
        <f t="shared" si="1"/>
        <v>0</v>
      </c>
      <c r="I17" s="219">
        <v>10</v>
      </c>
      <c r="J17" s="29">
        <f t="shared" si="2"/>
        <v>0.46446818392940087</v>
      </c>
      <c r="K17" s="26">
        <f t="shared" si="3"/>
        <v>37</v>
      </c>
      <c r="L17" s="29">
        <f t="shared" si="4"/>
        <v>1.7185322805387833</v>
      </c>
      <c r="M17" s="26">
        <v>7</v>
      </c>
      <c r="N17" s="29">
        <f t="shared" si="5"/>
        <v>0.3251277287505806</v>
      </c>
      <c r="O17" s="26">
        <v>0</v>
      </c>
      <c r="P17" s="29">
        <f t="shared" si="6"/>
        <v>0</v>
      </c>
      <c r="Q17" s="27"/>
      <c r="R17" s="27"/>
      <c r="S17" s="27"/>
      <c r="T17" s="27"/>
    </row>
    <row r="18" spans="1:20" s="9" customFormat="1" ht="18.75">
      <c r="A18" s="17">
        <v>7</v>
      </c>
      <c r="B18" s="405" t="s">
        <v>113</v>
      </c>
      <c r="C18" s="225">
        <v>853</v>
      </c>
      <c r="D18" s="219">
        <v>0</v>
      </c>
      <c r="E18" s="218">
        <v>41</v>
      </c>
      <c r="F18" s="227">
        <f t="shared" si="0"/>
        <v>4.8065650644783116</v>
      </c>
      <c r="G18" s="26">
        <v>0</v>
      </c>
      <c r="H18" s="29">
        <f t="shared" si="1"/>
        <v>0</v>
      </c>
      <c r="I18" s="219">
        <v>21</v>
      </c>
      <c r="J18" s="29">
        <f t="shared" si="2"/>
        <v>2.4618991793669402</v>
      </c>
      <c r="K18" s="26">
        <f t="shared" si="3"/>
        <v>16</v>
      </c>
      <c r="L18" s="29">
        <f t="shared" si="4"/>
        <v>1.875732708089097</v>
      </c>
      <c r="M18" s="26">
        <v>4</v>
      </c>
      <c r="N18" s="29">
        <f t="shared" si="5"/>
        <v>0.4689331770222743</v>
      </c>
      <c r="O18" s="26">
        <v>0</v>
      </c>
      <c r="P18" s="29">
        <f t="shared" si="6"/>
        <v>0</v>
      </c>
      <c r="Q18" s="27"/>
      <c r="R18" s="27"/>
      <c r="S18" s="27"/>
      <c r="T18" s="27"/>
    </row>
    <row r="19" spans="1:20" s="9" customFormat="1" ht="18.75">
      <c r="A19" s="18">
        <v>8</v>
      </c>
      <c r="B19" s="405" t="s">
        <v>120</v>
      </c>
      <c r="C19" s="231">
        <v>1647</v>
      </c>
      <c r="D19" s="219">
        <v>0</v>
      </c>
      <c r="E19" s="230">
        <v>38</v>
      </c>
      <c r="F19" s="227">
        <f t="shared" si="0"/>
        <v>2.30722525804493</v>
      </c>
      <c r="G19" s="26">
        <v>0</v>
      </c>
      <c r="H19" s="29">
        <f t="shared" si="1"/>
        <v>0</v>
      </c>
      <c r="I19" s="219">
        <v>31</v>
      </c>
      <c r="J19" s="29">
        <f t="shared" si="2"/>
        <v>1.8822100789313905</v>
      </c>
      <c r="K19" s="26">
        <f t="shared" si="3"/>
        <v>0</v>
      </c>
      <c r="L19" s="29">
        <f t="shared" si="4"/>
        <v>0</v>
      </c>
      <c r="M19" s="26">
        <v>7</v>
      </c>
      <c r="N19" s="29">
        <f t="shared" si="5"/>
        <v>0.42501517911353975</v>
      </c>
      <c r="O19" s="26">
        <v>0</v>
      </c>
      <c r="P19" s="29">
        <f t="shared" si="6"/>
        <v>0</v>
      </c>
      <c r="Q19" s="27"/>
      <c r="R19" s="27"/>
      <c r="S19" s="411"/>
      <c r="T19" s="27"/>
    </row>
    <row r="20" spans="1:20" s="9" customFormat="1" ht="18.75">
      <c r="A20" s="17">
        <v>9</v>
      </c>
      <c r="B20" s="406" t="s">
        <v>119</v>
      </c>
      <c r="C20" s="225">
        <v>1435</v>
      </c>
      <c r="D20" s="219">
        <v>0</v>
      </c>
      <c r="E20" s="218">
        <v>30</v>
      </c>
      <c r="F20" s="227">
        <f t="shared" si="0"/>
        <v>2.0905923344947737</v>
      </c>
      <c r="G20" s="26">
        <v>0</v>
      </c>
      <c r="H20" s="29">
        <f t="shared" si="1"/>
        <v>0</v>
      </c>
      <c r="I20" s="219">
        <v>10</v>
      </c>
      <c r="J20" s="29">
        <f t="shared" si="2"/>
        <v>0.6968641114982579</v>
      </c>
      <c r="K20" s="26">
        <f t="shared" si="3"/>
        <v>18</v>
      </c>
      <c r="L20" s="29">
        <f t="shared" si="4"/>
        <v>1.254355400696864</v>
      </c>
      <c r="M20" s="26">
        <v>2</v>
      </c>
      <c r="N20" s="29">
        <f t="shared" si="5"/>
        <v>0.13937282229965156</v>
      </c>
      <c r="O20" s="26">
        <v>0</v>
      </c>
      <c r="P20" s="29">
        <f t="shared" si="6"/>
        <v>0</v>
      </c>
      <c r="Q20" s="27"/>
      <c r="R20" s="27"/>
      <c r="S20" s="27"/>
      <c r="T20" s="27"/>
    </row>
    <row r="21" spans="1:16" s="2" customFormat="1" ht="18.75">
      <c r="A21" s="21"/>
      <c r="B21" s="402" t="s">
        <v>81</v>
      </c>
      <c r="C21" s="226">
        <f>SUM(C12:C20)</f>
        <v>14653</v>
      </c>
      <c r="D21" s="223">
        <f>SUM(D12:D20)</f>
        <v>80</v>
      </c>
      <c r="E21" s="222">
        <f>SUM(E12:E20)</f>
        <v>609</v>
      </c>
      <c r="F21" s="403">
        <f t="shared" si="0"/>
        <v>4.156145499215177</v>
      </c>
      <c r="G21" s="409">
        <v>50</v>
      </c>
      <c r="H21" s="410">
        <f t="shared" si="1"/>
        <v>0.34122705248072066</v>
      </c>
      <c r="I21" s="223">
        <f>SUM(I12:I20)</f>
        <v>224</v>
      </c>
      <c r="J21" s="410">
        <f t="shared" si="2"/>
        <v>1.5286971951136286</v>
      </c>
      <c r="K21" s="409">
        <f t="shared" si="3"/>
        <v>303</v>
      </c>
      <c r="L21" s="410">
        <f t="shared" si="4"/>
        <v>2.0678359380331672</v>
      </c>
      <c r="M21" s="409">
        <f>SUM(M12:M20)</f>
        <v>82</v>
      </c>
      <c r="N21" s="410">
        <f t="shared" si="5"/>
        <v>0.5596123660683819</v>
      </c>
      <c r="O21" s="409">
        <v>2</v>
      </c>
      <c r="P21" s="410">
        <f t="shared" si="6"/>
        <v>0.013649082099228828</v>
      </c>
    </row>
    <row r="22" spans="1:22" ht="16.5">
      <c r="A22" s="5"/>
      <c r="B22" s="46"/>
      <c r="C22" s="5"/>
      <c r="D22" s="5"/>
      <c r="E22" s="5"/>
      <c r="F22" s="5"/>
      <c r="G22" s="5"/>
      <c r="H22" s="5"/>
      <c r="I22" s="5"/>
      <c r="J22" s="5"/>
      <c r="K22" s="13"/>
      <c r="L22" s="5"/>
      <c r="M22" s="5"/>
      <c r="N22" s="5"/>
      <c r="O22" s="5"/>
      <c r="Q22" s="13"/>
      <c r="R22" s="13"/>
      <c r="S22" s="13"/>
      <c r="T22" s="13"/>
      <c r="U22" s="13"/>
      <c r="V22" s="13"/>
    </row>
    <row r="23" spans="1:22" ht="16.5" customHeight="1">
      <c r="A23" s="462"/>
      <c r="B23" s="462"/>
      <c r="C23" s="5"/>
      <c r="D23" s="5"/>
      <c r="E23" s="5"/>
      <c r="F23" s="10"/>
      <c r="G23" s="5"/>
      <c r="H23" s="5"/>
      <c r="I23" s="5"/>
      <c r="J23" s="5"/>
      <c r="K23" s="473"/>
      <c r="L23" s="473"/>
      <c r="M23" s="473"/>
      <c r="N23" s="473"/>
      <c r="O23" s="473"/>
      <c r="Q23" s="404"/>
      <c r="R23" s="404"/>
      <c r="S23" s="404"/>
      <c r="T23" s="404"/>
      <c r="U23" s="404"/>
      <c r="V23" s="404"/>
    </row>
    <row r="24" spans="1:22" ht="16.5">
      <c r="A24" s="11"/>
      <c r="B24" s="4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72"/>
      <c r="Q24" s="472"/>
      <c r="R24" s="472"/>
      <c r="S24" s="472"/>
      <c r="T24" s="472"/>
      <c r="U24" s="472"/>
      <c r="V24" s="472"/>
    </row>
    <row r="25" spans="1:22" ht="15.75">
      <c r="A25" s="7"/>
      <c r="B25" s="4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4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4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sheetProtection/>
  <mergeCells count="15">
    <mergeCell ref="A1:B1"/>
    <mergeCell ref="D1:P1"/>
    <mergeCell ref="A2:B2"/>
    <mergeCell ref="D2:P2"/>
    <mergeCell ref="A4:P4"/>
    <mergeCell ref="A5:P5"/>
    <mergeCell ref="P24:V24"/>
    <mergeCell ref="A6:P6"/>
    <mergeCell ref="A8:A10"/>
    <mergeCell ref="B8:B10"/>
    <mergeCell ref="C8:C10"/>
    <mergeCell ref="D8:D10"/>
    <mergeCell ref="E8:P9"/>
    <mergeCell ref="A23:B23"/>
    <mergeCell ref="K23:O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C1">
      <selection activeCell="A6" sqref="A6:N6"/>
    </sheetView>
  </sheetViews>
  <sheetFormatPr defaultColWidth="9.00390625" defaultRowHeight="15.75"/>
  <cols>
    <col min="1" max="1" width="5.625" style="129" customWidth="1"/>
    <col min="2" max="2" width="17.375" style="130" customWidth="1"/>
    <col min="3" max="3" width="7.125" style="129" customWidth="1"/>
    <col min="4" max="8" width="9.00390625" style="129" customWidth="1"/>
    <col min="9" max="9" width="7.625" style="129" customWidth="1"/>
    <col min="10" max="10" width="9.00390625" style="129" customWidth="1"/>
    <col min="11" max="11" width="7.50390625" style="129" customWidth="1"/>
    <col min="12" max="12" width="7.625" style="129" customWidth="1"/>
    <col min="13" max="13" width="9.00390625" style="129" customWidth="1"/>
    <col min="14" max="14" width="7.875" style="129" customWidth="1"/>
    <col min="15" max="16384" width="9.00390625" style="129" customWidth="1"/>
  </cols>
  <sheetData>
    <row r="1" spans="1:14" ht="15.75">
      <c r="A1" s="448" t="s">
        <v>47</v>
      </c>
      <c r="B1" s="448"/>
      <c r="D1" s="448" t="s">
        <v>16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ht="15.75">
      <c r="A2" s="448" t="s">
        <v>111</v>
      </c>
      <c r="B2" s="448"/>
      <c r="D2" s="448" t="s">
        <v>17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3:14" ht="15.75">
      <c r="M3" s="436" t="s">
        <v>138</v>
      </c>
      <c r="N3" s="436"/>
    </row>
    <row r="4" ht="15.75">
      <c r="A4" s="131" t="s">
        <v>8</v>
      </c>
    </row>
    <row r="5" spans="1:14" ht="16.5" customHeight="1">
      <c r="A5" s="449" t="s">
        <v>57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 customHeight="1">
      <c r="A6" s="435" t="s">
        <v>1249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</row>
    <row r="7" spans="1:12" ht="16.5" customHeight="1">
      <c r="A7" s="132"/>
      <c r="B7" s="133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6.5" customHeight="1">
      <c r="A8" s="132"/>
      <c r="B8" s="133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4" ht="70.5" customHeight="1">
      <c r="A9" s="439" t="s">
        <v>0</v>
      </c>
      <c r="B9" s="442" t="s">
        <v>1</v>
      </c>
      <c r="C9" s="447" t="s">
        <v>52</v>
      </c>
      <c r="D9" s="447" t="s">
        <v>58</v>
      </c>
      <c r="E9" s="447"/>
      <c r="F9" s="447" t="s">
        <v>9</v>
      </c>
      <c r="G9" s="447"/>
      <c r="H9" s="447"/>
      <c r="I9" s="447"/>
      <c r="J9" s="447"/>
      <c r="K9" s="447"/>
      <c r="L9" s="447" t="s">
        <v>59</v>
      </c>
      <c r="M9" s="447"/>
      <c r="N9" s="451" t="s">
        <v>55</v>
      </c>
    </row>
    <row r="10" spans="1:14" ht="28.5" customHeight="1">
      <c r="A10" s="440"/>
      <c r="B10" s="443"/>
      <c r="C10" s="447"/>
      <c r="D10" s="438" t="s">
        <v>2</v>
      </c>
      <c r="E10" s="438" t="s">
        <v>3</v>
      </c>
      <c r="F10" s="445" t="s">
        <v>11</v>
      </c>
      <c r="G10" s="438" t="s">
        <v>3</v>
      </c>
      <c r="H10" s="445" t="s">
        <v>12</v>
      </c>
      <c r="I10" s="438" t="s">
        <v>3</v>
      </c>
      <c r="J10" s="438" t="s">
        <v>10</v>
      </c>
      <c r="K10" s="438" t="s">
        <v>3</v>
      </c>
      <c r="L10" s="438" t="s">
        <v>2</v>
      </c>
      <c r="M10" s="438" t="s">
        <v>3</v>
      </c>
      <c r="N10" s="452"/>
    </row>
    <row r="11" spans="1:14" ht="43.5" customHeight="1">
      <c r="A11" s="440"/>
      <c r="B11" s="443"/>
      <c r="C11" s="447"/>
      <c r="D11" s="438"/>
      <c r="E11" s="438"/>
      <c r="F11" s="446"/>
      <c r="G11" s="438"/>
      <c r="H11" s="446"/>
      <c r="I11" s="438"/>
      <c r="J11" s="438"/>
      <c r="K11" s="438"/>
      <c r="L11" s="438"/>
      <c r="M11" s="438"/>
      <c r="N11" s="453"/>
    </row>
    <row r="12" spans="1:14" ht="42.75" customHeight="1">
      <c r="A12" s="441"/>
      <c r="B12" s="444"/>
      <c r="C12" s="134">
        <v>1</v>
      </c>
      <c r="D12" s="134">
        <v>2</v>
      </c>
      <c r="E12" s="134">
        <v>3</v>
      </c>
      <c r="F12" s="135">
        <v>4</v>
      </c>
      <c r="G12" s="135" t="s">
        <v>4</v>
      </c>
      <c r="H12" s="135">
        <v>6</v>
      </c>
      <c r="I12" s="135" t="s">
        <v>5</v>
      </c>
      <c r="J12" s="135">
        <v>8</v>
      </c>
      <c r="K12" s="135" t="s">
        <v>6</v>
      </c>
      <c r="L12" s="136" t="s">
        <v>56</v>
      </c>
      <c r="M12" s="134" t="s">
        <v>7</v>
      </c>
      <c r="N12" s="54"/>
    </row>
    <row r="13" spans="1:14" ht="19.5" customHeight="1">
      <c r="A13" s="137">
        <v>1</v>
      </c>
      <c r="B13" s="41" t="s">
        <v>112</v>
      </c>
      <c r="C13" s="19">
        <f>'[1]4A DB HN'!C13</f>
        <v>1779</v>
      </c>
      <c r="D13" s="20">
        <v>65</v>
      </c>
      <c r="E13" s="20">
        <v>3.71</v>
      </c>
      <c r="F13" s="20">
        <v>13</v>
      </c>
      <c r="G13" s="138">
        <f>F13/D13*100</f>
        <v>20</v>
      </c>
      <c r="H13" s="20">
        <v>0</v>
      </c>
      <c r="I13" s="138">
        <f>H13/L13*100</f>
        <v>0</v>
      </c>
      <c r="J13" s="20">
        <v>8</v>
      </c>
      <c r="K13" s="138">
        <f>J13/L13*100</f>
        <v>13.333333333333334</v>
      </c>
      <c r="L13" s="20">
        <f>(D13-F13)+(H13+J13)</f>
        <v>60</v>
      </c>
      <c r="M13" s="138">
        <f>L13/C13*100</f>
        <v>3.372681281618887</v>
      </c>
      <c r="N13" s="54"/>
    </row>
    <row r="14" spans="1:14" ht="19.5" customHeight="1">
      <c r="A14" s="18">
        <v>2</v>
      </c>
      <c r="B14" s="41" t="s">
        <v>113</v>
      </c>
      <c r="C14" s="19">
        <f>'[1]4A DB HN'!C14</f>
        <v>853</v>
      </c>
      <c r="D14" s="20">
        <v>25</v>
      </c>
      <c r="E14" s="20">
        <v>3.02</v>
      </c>
      <c r="F14" s="20">
        <v>10</v>
      </c>
      <c r="G14" s="138">
        <f aca="true" t="shared" si="0" ref="G14:G22">F14/D14*100</f>
        <v>40</v>
      </c>
      <c r="H14" s="20">
        <v>0</v>
      </c>
      <c r="I14" s="138">
        <f aca="true" t="shared" si="1" ref="I14:I22">H14/L14*100</f>
        <v>0</v>
      </c>
      <c r="J14" s="20">
        <v>4</v>
      </c>
      <c r="K14" s="138">
        <f aca="true" t="shared" si="2" ref="K14:K22">J14/L14*100</f>
        <v>21.052631578947366</v>
      </c>
      <c r="L14" s="20">
        <f aca="true" t="shared" si="3" ref="L14:L22">(D14-F14)+(H14+J14)</f>
        <v>19</v>
      </c>
      <c r="M14" s="138">
        <f aca="true" t="shared" si="4" ref="M14:M22">L14/C14*100</f>
        <v>2.2274325908558033</v>
      </c>
      <c r="N14" s="54"/>
    </row>
    <row r="15" spans="1:14" ht="19.5" customHeight="1">
      <c r="A15" s="18">
        <v>3</v>
      </c>
      <c r="B15" s="41" t="s">
        <v>114</v>
      </c>
      <c r="C15" s="19">
        <f>'[1]4A DB HN'!C15</f>
        <v>1446</v>
      </c>
      <c r="D15" s="20">
        <v>151</v>
      </c>
      <c r="E15" s="20">
        <v>10.94</v>
      </c>
      <c r="F15" s="20">
        <v>81</v>
      </c>
      <c r="G15" s="138">
        <f t="shared" si="0"/>
        <v>53.64238410596026</v>
      </c>
      <c r="H15" s="20">
        <v>0</v>
      </c>
      <c r="I15" s="138">
        <f t="shared" si="1"/>
        <v>0</v>
      </c>
      <c r="J15" s="20">
        <v>24</v>
      </c>
      <c r="K15" s="138">
        <f t="shared" si="2"/>
        <v>25.53191489361702</v>
      </c>
      <c r="L15" s="20">
        <f t="shared" si="3"/>
        <v>94</v>
      </c>
      <c r="M15" s="138">
        <f t="shared" si="4"/>
        <v>6.500691562932228</v>
      </c>
      <c r="N15" s="54"/>
    </row>
    <row r="16" spans="1:14" ht="19.5" customHeight="1">
      <c r="A16" s="18">
        <v>4</v>
      </c>
      <c r="B16" s="41" t="s">
        <v>115</v>
      </c>
      <c r="C16" s="19">
        <f>'[1]4A DB HN'!C16</f>
        <v>1747</v>
      </c>
      <c r="D16" s="20">
        <v>97</v>
      </c>
      <c r="E16" s="138">
        <v>5.6</v>
      </c>
      <c r="F16" s="20">
        <v>35</v>
      </c>
      <c r="G16" s="138">
        <f t="shared" si="0"/>
        <v>36.08247422680412</v>
      </c>
      <c r="H16" s="20">
        <v>0</v>
      </c>
      <c r="I16" s="138">
        <f t="shared" si="1"/>
        <v>0</v>
      </c>
      <c r="J16" s="20">
        <v>25</v>
      </c>
      <c r="K16" s="138">
        <f t="shared" si="2"/>
        <v>28.735632183908045</v>
      </c>
      <c r="L16" s="20">
        <f t="shared" si="3"/>
        <v>87</v>
      </c>
      <c r="M16" s="138">
        <f t="shared" si="4"/>
        <v>4.979965655409273</v>
      </c>
      <c r="N16" s="54"/>
    </row>
    <row r="17" spans="1:14" ht="19.5" customHeight="1">
      <c r="A17" s="137">
        <v>5</v>
      </c>
      <c r="B17" s="41" t="s">
        <v>116</v>
      </c>
      <c r="C17" s="19">
        <f>'[1]4A DB HN'!C17</f>
        <v>2153</v>
      </c>
      <c r="D17" s="20">
        <v>83</v>
      </c>
      <c r="E17" s="20">
        <v>3.88</v>
      </c>
      <c r="F17" s="20">
        <v>19</v>
      </c>
      <c r="G17" s="138">
        <f t="shared" si="0"/>
        <v>22.89156626506024</v>
      </c>
      <c r="H17" s="20">
        <v>0</v>
      </c>
      <c r="I17" s="138">
        <f t="shared" si="1"/>
        <v>0</v>
      </c>
      <c r="J17" s="20">
        <v>19</v>
      </c>
      <c r="K17" s="138">
        <f t="shared" si="2"/>
        <v>22.89156626506024</v>
      </c>
      <c r="L17" s="20">
        <f t="shared" si="3"/>
        <v>83</v>
      </c>
      <c r="M17" s="138">
        <f t="shared" si="4"/>
        <v>3.855085926614027</v>
      </c>
      <c r="N17" s="54"/>
    </row>
    <row r="18" spans="1:14" ht="19.5" customHeight="1">
      <c r="A18" s="18">
        <v>6</v>
      </c>
      <c r="B18" s="41" t="s">
        <v>117</v>
      </c>
      <c r="C18" s="19">
        <v>1411</v>
      </c>
      <c r="D18" s="20">
        <v>117</v>
      </c>
      <c r="E18" s="20">
        <v>8.42</v>
      </c>
      <c r="F18" s="20">
        <v>30</v>
      </c>
      <c r="G18" s="138">
        <f t="shared" si="0"/>
        <v>25.64102564102564</v>
      </c>
      <c r="H18" s="20">
        <v>0</v>
      </c>
      <c r="I18" s="138">
        <f t="shared" si="1"/>
        <v>0</v>
      </c>
      <c r="J18" s="20">
        <v>58</v>
      </c>
      <c r="K18" s="138">
        <f t="shared" si="2"/>
        <v>40</v>
      </c>
      <c r="L18" s="20">
        <f t="shared" si="3"/>
        <v>145</v>
      </c>
      <c r="M18" s="138">
        <f t="shared" si="4"/>
        <v>10.276399716513112</v>
      </c>
      <c r="N18" s="54"/>
    </row>
    <row r="19" spans="1:14" ht="19.5" customHeight="1">
      <c r="A19" s="18">
        <v>7</v>
      </c>
      <c r="B19" s="41" t="s">
        <v>118</v>
      </c>
      <c r="C19" s="19">
        <f>'[1]4A DB HN'!C19</f>
        <v>2182</v>
      </c>
      <c r="D19" s="20">
        <v>79</v>
      </c>
      <c r="E19" s="20">
        <v>3.57</v>
      </c>
      <c r="F19" s="20">
        <v>30</v>
      </c>
      <c r="G19" s="138">
        <f t="shared" si="0"/>
        <v>37.9746835443038</v>
      </c>
      <c r="H19" s="20">
        <v>1</v>
      </c>
      <c r="I19" s="138">
        <f t="shared" si="1"/>
        <v>1.3333333333333335</v>
      </c>
      <c r="J19" s="20">
        <v>25</v>
      </c>
      <c r="K19" s="138">
        <f t="shared" si="2"/>
        <v>33.33333333333333</v>
      </c>
      <c r="L19" s="20">
        <f t="shared" si="3"/>
        <v>75</v>
      </c>
      <c r="M19" s="138">
        <f t="shared" si="4"/>
        <v>3.4372135655362053</v>
      </c>
      <c r="N19" s="54"/>
    </row>
    <row r="20" spans="1:14" ht="19.5" customHeight="1">
      <c r="A20" s="18">
        <v>8</v>
      </c>
      <c r="B20" s="41" t="s">
        <v>119</v>
      </c>
      <c r="C20" s="19">
        <f>'[1]4A DB HN'!C20</f>
        <v>1435</v>
      </c>
      <c r="D20" s="20">
        <v>40</v>
      </c>
      <c r="E20" s="20">
        <v>2.84</v>
      </c>
      <c r="F20" s="20">
        <v>11</v>
      </c>
      <c r="G20" s="138">
        <f t="shared" si="0"/>
        <v>27.500000000000004</v>
      </c>
      <c r="H20" s="20">
        <v>1</v>
      </c>
      <c r="I20" s="138">
        <f t="shared" si="1"/>
        <v>2.4390243902439024</v>
      </c>
      <c r="J20" s="20">
        <v>11</v>
      </c>
      <c r="K20" s="138">
        <f t="shared" si="2"/>
        <v>26.82926829268293</v>
      </c>
      <c r="L20" s="20">
        <f t="shared" si="3"/>
        <v>41</v>
      </c>
      <c r="M20" s="138">
        <f t="shared" si="4"/>
        <v>2.857142857142857</v>
      </c>
      <c r="N20" s="54"/>
    </row>
    <row r="21" spans="1:14" ht="19.5" customHeight="1">
      <c r="A21" s="137">
        <v>9</v>
      </c>
      <c r="B21" s="41" t="s">
        <v>120</v>
      </c>
      <c r="C21" s="19">
        <f>'[1]4A DB HN'!C21</f>
        <v>1647</v>
      </c>
      <c r="D21" s="20">
        <v>126</v>
      </c>
      <c r="E21" s="138">
        <v>7.8</v>
      </c>
      <c r="F21" s="20">
        <v>30</v>
      </c>
      <c r="G21" s="138">
        <f t="shared" si="0"/>
        <v>23.809523809523807</v>
      </c>
      <c r="H21" s="20">
        <v>3</v>
      </c>
      <c r="I21" s="138">
        <f t="shared" si="1"/>
        <v>2.586206896551724</v>
      </c>
      <c r="J21" s="20">
        <v>17</v>
      </c>
      <c r="K21" s="138">
        <f t="shared" si="2"/>
        <v>14.655172413793101</v>
      </c>
      <c r="L21" s="20">
        <f t="shared" si="3"/>
        <v>116</v>
      </c>
      <c r="M21" s="138">
        <f t="shared" si="4"/>
        <v>7.043108682452945</v>
      </c>
      <c r="N21" s="54"/>
    </row>
    <row r="22" spans="1:14" s="131" customFormat="1" ht="19.5" customHeight="1">
      <c r="A22" s="137"/>
      <c r="B22" s="139"/>
      <c r="C22" s="140">
        <f>'[1]4A DB HN'!C22</f>
        <v>14653</v>
      </c>
      <c r="D22" s="141">
        <f>SUM(D13:D21)</f>
        <v>783</v>
      </c>
      <c r="E22" s="141">
        <v>5.42</v>
      </c>
      <c r="F22" s="141">
        <f>SUM(F13:F21)</f>
        <v>259</v>
      </c>
      <c r="G22" s="142">
        <f t="shared" si="0"/>
        <v>33.077905491698594</v>
      </c>
      <c r="H22" s="141">
        <f>SUM(H13:H21)</f>
        <v>5</v>
      </c>
      <c r="I22" s="142">
        <f t="shared" si="1"/>
        <v>0.6944444444444444</v>
      </c>
      <c r="J22" s="141">
        <f>SUM(J13:J21)</f>
        <v>191</v>
      </c>
      <c r="K22" s="142">
        <f t="shared" si="2"/>
        <v>26.52777777777778</v>
      </c>
      <c r="L22" s="141">
        <f t="shared" si="3"/>
        <v>720</v>
      </c>
      <c r="M22" s="142">
        <f t="shared" si="4"/>
        <v>4.913669555722377</v>
      </c>
      <c r="N22" s="143"/>
    </row>
    <row r="23" spans="1:12" ht="16.5">
      <c r="A23" s="144"/>
      <c r="B23" s="145"/>
      <c r="K23" s="127"/>
      <c r="L23" s="128"/>
    </row>
    <row r="24" spans="1:14" ht="21" customHeight="1">
      <c r="A24" s="146"/>
      <c r="B24" s="145"/>
      <c r="C24" s="146"/>
      <c r="D24" s="146"/>
      <c r="E24" s="450"/>
      <c r="F24" s="450"/>
      <c r="G24" s="450"/>
      <c r="H24" s="146"/>
      <c r="I24" s="146"/>
      <c r="J24" s="450"/>
      <c r="K24" s="450"/>
      <c r="L24" s="450"/>
      <c r="M24" s="450"/>
      <c r="N24" s="450"/>
    </row>
  </sheetData>
  <sheetProtection/>
  <mergeCells count="26">
    <mergeCell ref="A5:N5"/>
    <mergeCell ref="A6:N6"/>
    <mergeCell ref="E24:G24"/>
    <mergeCell ref="J24:N24"/>
    <mergeCell ref="E10:E11"/>
    <mergeCell ref="I10:I11"/>
    <mergeCell ref="N9:N11"/>
    <mergeCell ref="M10:M11"/>
    <mergeCell ref="F9:K9"/>
    <mergeCell ref="H10:H11"/>
    <mergeCell ref="K10:K11"/>
    <mergeCell ref="L10:L11"/>
    <mergeCell ref="J10:J11"/>
    <mergeCell ref="A1:B1"/>
    <mergeCell ref="D1:N1"/>
    <mergeCell ref="A2:B2"/>
    <mergeCell ref="M3:N3"/>
    <mergeCell ref="D2:N2"/>
    <mergeCell ref="L9:M9"/>
    <mergeCell ref="C9:C11"/>
    <mergeCell ref="G10:G11"/>
    <mergeCell ref="D10:D11"/>
    <mergeCell ref="A9:A12"/>
    <mergeCell ref="B9:B12"/>
    <mergeCell ref="F10:F11"/>
    <mergeCell ref="D9:E9"/>
  </mergeCells>
  <printOptions/>
  <pageMargins left="0.27" right="0.23" top="0.51" bottom="0.51" header="0.26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3"/>
  <sheetViews>
    <sheetView zoomScalePageLayoutView="0" workbookViewId="0" topLeftCell="A8">
      <selection activeCell="T12" sqref="T12"/>
    </sheetView>
  </sheetViews>
  <sheetFormatPr defaultColWidth="9.00390625" defaultRowHeight="15.75"/>
  <cols>
    <col min="1" max="1" width="3.50390625" style="147" customWidth="1"/>
    <col min="2" max="2" width="17.50390625" style="148" customWidth="1"/>
    <col min="3" max="3" width="8.875" style="147" customWidth="1"/>
    <col min="4" max="4" width="6.75390625" style="147" customWidth="1"/>
    <col min="5" max="5" width="6.375" style="149" customWidth="1"/>
    <col min="6" max="6" width="6.50390625" style="147" customWidth="1"/>
    <col min="7" max="7" width="6.75390625" style="149" customWidth="1"/>
    <col min="8" max="8" width="7.375" style="149" customWidth="1"/>
    <col min="9" max="12" width="6.75390625" style="149" customWidth="1"/>
    <col min="13" max="13" width="7.125" style="147" customWidth="1"/>
    <col min="14" max="14" width="8.375" style="147" customWidth="1"/>
    <col min="15" max="15" width="6.625" style="147" customWidth="1"/>
    <col min="16" max="16" width="6.375" style="147" customWidth="1"/>
    <col min="17" max="52" width="9.00390625" style="150" customWidth="1"/>
    <col min="53" max="16384" width="9.00390625" style="147" customWidth="1"/>
  </cols>
  <sheetData>
    <row r="1" spans="1:52" ht="15.75">
      <c r="A1" s="425" t="s">
        <v>47</v>
      </c>
      <c r="B1" s="425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</row>
    <row r="2" spans="1:52" ht="15.75">
      <c r="A2" s="425" t="s">
        <v>111</v>
      </c>
      <c r="B2" s="425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</row>
    <row r="4" spans="1:16" ht="15" customHeight="1">
      <c r="A4" s="150"/>
      <c r="B4" s="76"/>
      <c r="C4" s="77"/>
      <c r="D4" s="77"/>
      <c r="E4" s="78"/>
      <c r="F4" s="77"/>
      <c r="G4" s="78"/>
      <c r="H4" s="78"/>
      <c r="I4" s="78"/>
      <c r="J4" s="78"/>
      <c r="K4" s="78"/>
      <c r="L4" s="78"/>
      <c r="M4" s="150"/>
      <c r="N4" s="150"/>
      <c r="O4" s="150"/>
      <c r="P4" s="70"/>
    </row>
    <row r="5" spans="1:16" ht="24.75" customHeight="1">
      <c r="A5" s="457" t="s">
        <v>139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20" ht="15.75" customHeight="1">
      <c r="A6" s="454" t="s">
        <v>1258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12"/>
      <c r="R6" s="412"/>
      <c r="S6" s="412"/>
      <c r="T6" s="412"/>
    </row>
    <row r="7" spans="1:16" ht="49.5" customHeight="1">
      <c r="A7" s="455" t="s">
        <v>0</v>
      </c>
      <c r="B7" s="458" t="s">
        <v>123</v>
      </c>
      <c r="C7" s="459" t="s">
        <v>134</v>
      </c>
      <c r="D7" s="460"/>
      <c r="E7" s="460"/>
      <c r="F7" s="460"/>
      <c r="G7" s="461"/>
      <c r="H7" s="459" t="s">
        <v>135</v>
      </c>
      <c r="I7" s="460"/>
      <c r="J7" s="460"/>
      <c r="K7" s="460"/>
      <c r="L7" s="461"/>
      <c r="M7" s="455" t="s">
        <v>136</v>
      </c>
      <c r="N7" s="455"/>
      <c r="O7" s="455"/>
      <c r="P7" s="455"/>
    </row>
    <row r="8" spans="1:16" ht="30.75" customHeight="1">
      <c r="A8" s="455"/>
      <c r="B8" s="458"/>
      <c r="C8" s="417" t="s">
        <v>124</v>
      </c>
      <c r="D8" s="455" t="s">
        <v>91</v>
      </c>
      <c r="E8" s="455"/>
      <c r="F8" s="455" t="s">
        <v>125</v>
      </c>
      <c r="G8" s="455"/>
      <c r="H8" s="417" t="s">
        <v>124</v>
      </c>
      <c r="I8" s="455" t="s">
        <v>91</v>
      </c>
      <c r="J8" s="455"/>
      <c r="K8" s="455" t="s">
        <v>125</v>
      </c>
      <c r="L8" s="455"/>
      <c r="M8" s="455"/>
      <c r="N8" s="455"/>
      <c r="O8" s="455"/>
      <c r="P8" s="455"/>
    </row>
    <row r="9" spans="1:16" ht="47.25">
      <c r="A9" s="455"/>
      <c r="B9" s="458"/>
      <c r="C9" s="419"/>
      <c r="D9" s="79" t="s">
        <v>102</v>
      </c>
      <c r="E9" s="80" t="s">
        <v>126</v>
      </c>
      <c r="F9" s="79" t="s">
        <v>127</v>
      </c>
      <c r="G9" s="80" t="s">
        <v>126</v>
      </c>
      <c r="H9" s="419"/>
      <c r="I9" s="79" t="s">
        <v>102</v>
      </c>
      <c r="J9" s="112" t="s">
        <v>126</v>
      </c>
      <c r="K9" s="79" t="s">
        <v>127</v>
      </c>
      <c r="L9" s="112" t="s">
        <v>126</v>
      </c>
      <c r="M9" s="79" t="s">
        <v>91</v>
      </c>
      <c r="N9" s="79" t="s">
        <v>126</v>
      </c>
      <c r="O9" s="79" t="s">
        <v>125</v>
      </c>
      <c r="P9" s="75" t="s">
        <v>126</v>
      </c>
    </row>
    <row r="10" spans="1:52" s="87" customFormat="1" ht="23.25" customHeight="1">
      <c r="A10" s="81">
        <v>1</v>
      </c>
      <c r="B10" s="82">
        <v>2</v>
      </c>
      <c r="C10" s="83">
        <v>3</v>
      </c>
      <c r="D10" s="84">
        <v>4</v>
      </c>
      <c r="E10" s="85">
        <v>5</v>
      </c>
      <c r="F10" s="84">
        <v>6</v>
      </c>
      <c r="G10" s="85">
        <v>7</v>
      </c>
      <c r="H10" s="83">
        <v>8</v>
      </c>
      <c r="I10" s="84">
        <v>9</v>
      </c>
      <c r="J10" s="84">
        <v>10</v>
      </c>
      <c r="K10" s="84">
        <v>11</v>
      </c>
      <c r="L10" s="84">
        <v>12</v>
      </c>
      <c r="M10" s="84" t="s">
        <v>128</v>
      </c>
      <c r="N10" s="84" t="s">
        <v>129</v>
      </c>
      <c r="O10" s="84" t="s">
        <v>130</v>
      </c>
      <c r="P10" s="85" t="s">
        <v>131</v>
      </c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</row>
    <row r="11" spans="1:53" s="94" customFormat="1" ht="20.25" customHeight="1">
      <c r="A11" s="88">
        <v>1</v>
      </c>
      <c r="B11" s="41" t="s">
        <v>117</v>
      </c>
      <c r="C11" s="90">
        <v>1389</v>
      </c>
      <c r="D11" s="26">
        <v>180</v>
      </c>
      <c r="E11" s="26">
        <v>12.96</v>
      </c>
      <c r="F11" s="88">
        <v>117</v>
      </c>
      <c r="G11" s="88">
        <v>8.42</v>
      </c>
      <c r="H11" s="109">
        <v>1411</v>
      </c>
      <c r="I11" s="54">
        <v>140</v>
      </c>
      <c r="J11" s="113">
        <f>I11/H11*100</f>
        <v>9.922041105598867</v>
      </c>
      <c r="K11" s="26">
        <v>145</v>
      </c>
      <c r="L11" s="114">
        <f>K11/H11*100</f>
        <v>10.276399716513112</v>
      </c>
      <c r="M11" s="111">
        <f>I11-D11</f>
        <v>-40</v>
      </c>
      <c r="N11" s="115">
        <f>J11-E11</f>
        <v>-3.037958894401134</v>
      </c>
      <c r="O11" s="111">
        <f>K11-F11</f>
        <v>28</v>
      </c>
      <c r="P11" s="91">
        <f>L11-G11</f>
        <v>1.8563997165131116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3"/>
    </row>
    <row r="12" spans="1:53" s="94" customFormat="1" ht="20.25" customHeight="1">
      <c r="A12" s="88">
        <v>2</v>
      </c>
      <c r="B12" s="41" t="s">
        <v>114</v>
      </c>
      <c r="C12" s="89">
        <v>1380</v>
      </c>
      <c r="D12" s="26">
        <v>108</v>
      </c>
      <c r="E12" s="26">
        <v>7.83</v>
      </c>
      <c r="F12" s="88">
        <v>126</v>
      </c>
      <c r="G12" s="106">
        <v>7.8</v>
      </c>
      <c r="H12" s="109">
        <v>1446</v>
      </c>
      <c r="I12" s="54">
        <v>66</v>
      </c>
      <c r="J12" s="113">
        <f aca="true" t="shared" si="0" ref="J12:J20">I12/H12*100</f>
        <v>4.564315352697095</v>
      </c>
      <c r="K12" s="26">
        <v>94</v>
      </c>
      <c r="L12" s="114">
        <f aca="true" t="shared" si="1" ref="L12:L20">K12/H12*100</f>
        <v>6.500691562932228</v>
      </c>
      <c r="M12" s="111">
        <f aca="true" t="shared" si="2" ref="M12:P20">I12-D12</f>
        <v>-42</v>
      </c>
      <c r="N12" s="115">
        <f t="shared" si="2"/>
        <v>-3.265684647302905</v>
      </c>
      <c r="O12" s="111">
        <f t="shared" si="2"/>
        <v>-32</v>
      </c>
      <c r="P12" s="91">
        <f t="shared" si="2"/>
        <v>-1.299308437067772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3"/>
    </row>
    <row r="13" spans="1:53" s="94" customFormat="1" ht="20.25" customHeight="1">
      <c r="A13" s="88">
        <v>3</v>
      </c>
      <c r="B13" s="41" t="s">
        <v>115</v>
      </c>
      <c r="C13" s="90">
        <v>1732</v>
      </c>
      <c r="D13" s="26">
        <v>99</v>
      </c>
      <c r="E13" s="26">
        <v>5.72</v>
      </c>
      <c r="F13" s="88">
        <v>151</v>
      </c>
      <c r="G13" s="88">
        <v>10.94</v>
      </c>
      <c r="H13" s="109">
        <v>1747</v>
      </c>
      <c r="I13" s="54">
        <v>85</v>
      </c>
      <c r="J13" s="113">
        <f t="shared" si="0"/>
        <v>4.865483686319404</v>
      </c>
      <c r="K13" s="26">
        <v>87</v>
      </c>
      <c r="L13" s="114">
        <f t="shared" si="1"/>
        <v>4.979965655409273</v>
      </c>
      <c r="M13" s="111">
        <f t="shared" si="2"/>
        <v>-14</v>
      </c>
      <c r="N13" s="115">
        <f t="shared" si="2"/>
        <v>-0.8545163136805956</v>
      </c>
      <c r="O13" s="111">
        <f t="shared" si="2"/>
        <v>-64</v>
      </c>
      <c r="P13" s="91">
        <f t="shared" si="2"/>
        <v>-5.960034344590727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</row>
    <row r="14" spans="1:53" s="94" customFormat="1" ht="20.25" customHeight="1">
      <c r="A14" s="88">
        <v>4</v>
      </c>
      <c r="B14" s="41" t="s">
        <v>112</v>
      </c>
      <c r="C14" s="90">
        <v>1750</v>
      </c>
      <c r="D14" s="26">
        <v>90</v>
      </c>
      <c r="E14" s="26">
        <v>5.14</v>
      </c>
      <c r="F14" s="88">
        <v>97</v>
      </c>
      <c r="G14" s="106">
        <v>5.6</v>
      </c>
      <c r="H14" s="109">
        <v>1779</v>
      </c>
      <c r="I14" s="54">
        <v>79</v>
      </c>
      <c r="J14" s="113">
        <f t="shared" si="0"/>
        <v>4.440697020798201</v>
      </c>
      <c r="K14" s="26">
        <v>60</v>
      </c>
      <c r="L14" s="114">
        <f t="shared" si="1"/>
        <v>3.372681281618887</v>
      </c>
      <c r="M14" s="111">
        <f t="shared" si="2"/>
        <v>-11</v>
      </c>
      <c r="N14" s="115">
        <f t="shared" si="2"/>
        <v>-0.6993029792017991</v>
      </c>
      <c r="O14" s="111">
        <f t="shared" si="2"/>
        <v>-37</v>
      </c>
      <c r="P14" s="91">
        <f t="shared" si="2"/>
        <v>-2.2273187183811127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3"/>
    </row>
    <row r="15" spans="1:53" s="94" customFormat="1" ht="20.25" customHeight="1">
      <c r="A15" s="88">
        <v>5</v>
      </c>
      <c r="B15" s="41" t="s">
        <v>118</v>
      </c>
      <c r="C15" s="90">
        <v>2211</v>
      </c>
      <c r="D15" s="26">
        <v>98</v>
      </c>
      <c r="E15" s="26">
        <v>4.43</v>
      </c>
      <c r="F15" s="88">
        <v>83</v>
      </c>
      <c r="G15" s="88">
        <v>3.88</v>
      </c>
      <c r="H15" s="109">
        <v>2182</v>
      </c>
      <c r="I15" s="54">
        <v>76</v>
      </c>
      <c r="J15" s="113">
        <f t="shared" si="0"/>
        <v>3.4830430797433545</v>
      </c>
      <c r="K15" s="26">
        <v>75</v>
      </c>
      <c r="L15" s="114">
        <f t="shared" si="1"/>
        <v>3.4372135655362053</v>
      </c>
      <c r="M15" s="111">
        <f t="shared" si="2"/>
        <v>-22</v>
      </c>
      <c r="N15" s="115">
        <f t="shared" si="2"/>
        <v>-0.9469569202566452</v>
      </c>
      <c r="O15" s="111">
        <f t="shared" si="2"/>
        <v>-8</v>
      </c>
      <c r="P15" s="91">
        <f t="shared" si="2"/>
        <v>-0.4427864344637946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3"/>
    </row>
    <row r="16" spans="1:53" s="94" customFormat="1" ht="18" customHeight="1">
      <c r="A16" s="88">
        <v>6</v>
      </c>
      <c r="B16" s="41" t="s">
        <v>116</v>
      </c>
      <c r="C16" s="90">
        <v>2140</v>
      </c>
      <c r="D16" s="26">
        <v>70</v>
      </c>
      <c r="E16" s="26">
        <v>3.27</v>
      </c>
      <c r="F16" s="88">
        <v>79</v>
      </c>
      <c r="G16" s="88">
        <v>3.57</v>
      </c>
      <c r="H16" s="109">
        <v>2153</v>
      </c>
      <c r="I16" s="54">
        <v>54</v>
      </c>
      <c r="J16" s="113">
        <f t="shared" si="0"/>
        <v>2.5081281932187642</v>
      </c>
      <c r="K16" s="26">
        <v>83</v>
      </c>
      <c r="L16" s="114">
        <f t="shared" si="1"/>
        <v>3.855085926614027</v>
      </c>
      <c r="M16" s="111">
        <f t="shared" si="2"/>
        <v>-16</v>
      </c>
      <c r="N16" s="115">
        <f t="shared" si="2"/>
        <v>-0.7618718067812358</v>
      </c>
      <c r="O16" s="111">
        <f t="shared" si="2"/>
        <v>4</v>
      </c>
      <c r="P16" s="91">
        <f t="shared" si="2"/>
        <v>0.2850859266140273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3"/>
    </row>
    <row r="17" spans="1:53" s="94" customFormat="1" ht="20.25" customHeight="1">
      <c r="A17" s="88">
        <v>7</v>
      </c>
      <c r="B17" s="41" t="s">
        <v>113</v>
      </c>
      <c r="C17" s="90">
        <v>828</v>
      </c>
      <c r="D17" s="26">
        <v>42</v>
      </c>
      <c r="E17" s="26">
        <v>5.07</v>
      </c>
      <c r="F17" s="88">
        <v>65</v>
      </c>
      <c r="G17" s="88">
        <v>3.71</v>
      </c>
      <c r="H17" s="88">
        <v>853</v>
      </c>
      <c r="I17" s="54">
        <v>41</v>
      </c>
      <c r="J17" s="113">
        <f t="shared" si="0"/>
        <v>4.8065650644783116</v>
      </c>
      <c r="K17" s="26">
        <v>19</v>
      </c>
      <c r="L17" s="114">
        <f t="shared" si="1"/>
        <v>2.2274325908558033</v>
      </c>
      <c r="M17" s="111">
        <f t="shared" si="2"/>
        <v>-1</v>
      </c>
      <c r="N17" s="115">
        <f t="shared" si="2"/>
        <v>-0.26343493552168873</v>
      </c>
      <c r="O17" s="111">
        <f t="shared" si="2"/>
        <v>-46</v>
      </c>
      <c r="P17" s="91">
        <f t="shared" si="2"/>
        <v>-1.4825674091441967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3"/>
    </row>
    <row r="18" spans="1:53" s="94" customFormat="1" ht="20.25" customHeight="1">
      <c r="A18" s="88">
        <v>8</v>
      </c>
      <c r="B18" s="41" t="s">
        <v>120</v>
      </c>
      <c r="C18" s="111">
        <v>1616</v>
      </c>
      <c r="D18" s="26">
        <v>55</v>
      </c>
      <c r="E18" s="29">
        <v>3.4</v>
      </c>
      <c r="F18" s="88">
        <v>40</v>
      </c>
      <c r="G18" s="88">
        <v>2.84</v>
      </c>
      <c r="H18" s="109">
        <v>1647</v>
      </c>
      <c r="I18" s="54">
        <v>38</v>
      </c>
      <c r="J18" s="113">
        <f t="shared" si="0"/>
        <v>2.30722525804493</v>
      </c>
      <c r="K18" s="26">
        <v>116</v>
      </c>
      <c r="L18" s="114">
        <f t="shared" si="1"/>
        <v>7.043108682452945</v>
      </c>
      <c r="M18" s="111">
        <f t="shared" si="2"/>
        <v>-17</v>
      </c>
      <c r="N18" s="115">
        <f t="shared" si="2"/>
        <v>-1.0927747419550697</v>
      </c>
      <c r="O18" s="111">
        <f t="shared" si="2"/>
        <v>76</v>
      </c>
      <c r="P18" s="91">
        <f t="shared" si="2"/>
        <v>4.203108682452945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3"/>
    </row>
    <row r="19" spans="1:53" s="94" customFormat="1" ht="17.25" customHeight="1">
      <c r="A19" s="88">
        <v>9</v>
      </c>
      <c r="B19" s="103" t="s">
        <v>119</v>
      </c>
      <c r="C19" s="95">
        <v>1406</v>
      </c>
      <c r="D19" s="26">
        <v>41</v>
      </c>
      <c r="E19" s="26">
        <v>2.92</v>
      </c>
      <c r="F19" s="88">
        <v>25</v>
      </c>
      <c r="G19" s="88">
        <v>3.02</v>
      </c>
      <c r="H19" s="110">
        <v>1435</v>
      </c>
      <c r="I19" s="54">
        <v>30</v>
      </c>
      <c r="J19" s="113">
        <f t="shared" si="0"/>
        <v>2.0905923344947737</v>
      </c>
      <c r="K19" s="26">
        <v>41</v>
      </c>
      <c r="L19" s="114">
        <f t="shared" si="1"/>
        <v>2.857142857142857</v>
      </c>
      <c r="M19" s="111">
        <f t="shared" si="2"/>
        <v>-11</v>
      </c>
      <c r="N19" s="115">
        <f t="shared" si="2"/>
        <v>-0.8294076655052263</v>
      </c>
      <c r="O19" s="111">
        <f t="shared" si="2"/>
        <v>16</v>
      </c>
      <c r="P19" s="91">
        <f t="shared" si="2"/>
        <v>-0.1628571428571428</v>
      </c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</row>
    <row r="20" spans="1:254" s="99" customFormat="1" ht="20.25" customHeight="1">
      <c r="A20" s="456" t="s">
        <v>132</v>
      </c>
      <c r="B20" s="456"/>
      <c r="C20" s="95">
        <f>SUM(C11:C19)</f>
        <v>14452</v>
      </c>
      <c r="D20" s="104">
        <f>SUM(D11:D19)</f>
        <v>783</v>
      </c>
      <c r="E20" s="105">
        <v>5.42</v>
      </c>
      <c r="F20" s="107">
        <f>SUM(F11:F19)</f>
        <v>783</v>
      </c>
      <c r="G20" s="108">
        <v>5.42</v>
      </c>
      <c r="H20" s="107">
        <f>SUM(H11:H19)</f>
        <v>14653</v>
      </c>
      <c r="I20" s="117">
        <f>SUM(I11:I19)</f>
        <v>609</v>
      </c>
      <c r="J20" s="118">
        <f t="shared" si="0"/>
        <v>4.156145499215177</v>
      </c>
      <c r="K20" s="117">
        <f>SUM(K11:K19)</f>
        <v>720</v>
      </c>
      <c r="L20" s="119">
        <f t="shared" si="1"/>
        <v>4.913669555722377</v>
      </c>
      <c r="M20" s="116">
        <f t="shared" si="2"/>
        <v>-174</v>
      </c>
      <c r="N20" s="120">
        <f t="shared" si="2"/>
        <v>-1.2638545007848228</v>
      </c>
      <c r="O20" s="116">
        <f t="shared" si="2"/>
        <v>-63</v>
      </c>
      <c r="P20" s="96">
        <f t="shared" si="2"/>
        <v>-0.5063304442776229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8"/>
      <c r="IT20" s="100">
        <f>SUM(L20,G20)</f>
        <v>10.333669555722377</v>
      </c>
    </row>
    <row r="21" spans="2:13" ht="15.75">
      <c r="B21" s="101"/>
      <c r="M21" s="147" t="s">
        <v>133</v>
      </c>
    </row>
    <row r="22" ht="15.75">
      <c r="B22" s="101"/>
    </row>
    <row r="23" ht="18.75">
      <c r="B23" s="102"/>
    </row>
    <row r="24" ht="15.75">
      <c r="B24" s="101"/>
    </row>
    <row r="25" ht="15.75">
      <c r="B25" s="101"/>
    </row>
    <row r="26" ht="15.75">
      <c r="B26" s="101"/>
    </row>
    <row r="27" ht="15.75">
      <c r="B27" s="101"/>
    </row>
    <row r="28" ht="15.75">
      <c r="B28" s="101"/>
    </row>
    <row r="29" ht="15.75">
      <c r="B29" s="101"/>
    </row>
    <row r="30" ht="15.75">
      <c r="B30" s="101"/>
    </row>
    <row r="31" ht="15.75">
      <c r="B31" s="101"/>
    </row>
    <row r="32" ht="15.75">
      <c r="B32" s="101"/>
    </row>
    <row r="33" ht="15.75">
      <c r="B33" s="101"/>
    </row>
  </sheetData>
  <sheetProtection/>
  <mergeCells count="18">
    <mergeCell ref="A20:B20"/>
    <mergeCell ref="A1:B1"/>
    <mergeCell ref="D1:N1"/>
    <mergeCell ref="A2:B2"/>
    <mergeCell ref="D2:N2"/>
    <mergeCell ref="A5:P5"/>
    <mergeCell ref="A7:A9"/>
    <mergeCell ref="B7:B9"/>
    <mergeCell ref="C7:G7"/>
    <mergeCell ref="H7:L7"/>
    <mergeCell ref="A6:P6"/>
    <mergeCell ref="M7:P8"/>
    <mergeCell ref="C8:C9"/>
    <mergeCell ref="D8:E8"/>
    <mergeCell ref="F8:G8"/>
    <mergeCell ref="H8:H9"/>
    <mergeCell ref="I8:J8"/>
    <mergeCell ref="K8:L8"/>
  </mergeCells>
  <printOptions/>
  <pageMargins left="0" right="0" top="0" bottom="0.56" header="0" footer="0.29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B12">
      <selection activeCell="Y19" sqref="Y19"/>
    </sheetView>
  </sheetViews>
  <sheetFormatPr defaultColWidth="9.00390625" defaultRowHeight="15.75"/>
  <cols>
    <col min="1" max="1" width="4.625" style="7" customWidth="1"/>
    <col min="2" max="2" width="16.375" style="45" customWidth="1"/>
    <col min="3" max="3" width="7.125" style="7" customWidth="1"/>
    <col min="4" max="4" width="5.25390625" style="7" customWidth="1"/>
    <col min="5" max="5" width="5.125" style="7" customWidth="1"/>
    <col min="6" max="6" width="4.25390625" style="7" customWidth="1"/>
    <col min="7" max="7" width="5.00390625" style="7" customWidth="1"/>
    <col min="8" max="8" width="4.375" style="7" customWidth="1"/>
    <col min="9" max="9" width="4.875" style="7" customWidth="1"/>
    <col min="10" max="10" width="5.125" style="7" customWidth="1"/>
    <col min="11" max="11" width="5.25390625" style="7" customWidth="1"/>
    <col min="12" max="12" width="4.875" style="7" customWidth="1"/>
    <col min="13" max="13" width="4.00390625" style="7" customWidth="1"/>
    <col min="14" max="14" width="5.50390625" style="7" customWidth="1"/>
    <col min="15" max="15" width="5.00390625" style="7" customWidth="1"/>
    <col min="16" max="16" width="4.75390625" style="7" customWidth="1"/>
    <col min="17" max="17" width="5.125" style="7" customWidth="1"/>
    <col min="18" max="18" width="5.00390625" style="7" customWidth="1"/>
    <col min="19" max="19" width="4.625" style="7" customWidth="1"/>
    <col min="20" max="20" width="5.00390625" style="7" customWidth="1"/>
    <col min="21" max="21" width="4.875" style="7" customWidth="1"/>
    <col min="22" max="22" width="4.75390625" style="7" customWidth="1"/>
    <col min="23" max="23" width="4.625" style="7" customWidth="1"/>
    <col min="24" max="16384" width="9.00390625" style="7" customWidth="1"/>
  </cols>
  <sheetData>
    <row r="1" spans="1:23" ht="15.75">
      <c r="A1" s="425" t="s">
        <v>47</v>
      </c>
      <c r="B1" s="425"/>
      <c r="C1" s="425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15.75">
      <c r="A2" s="425" t="s">
        <v>111</v>
      </c>
      <c r="B2" s="425"/>
      <c r="C2" s="425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1:2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6.5">
      <c r="A4" s="30"/>
      <c r="B4" s="43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5" customFormat="1" ht="16.5">
      <c r="A5" s="462" t="s">
        <v>137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4" s="5" customFormat="1" ht="16.5">
      <c r="A6" s="435" t="s">
        <v>1250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5" t="s">
        <v>133</v>
      </c>
    </row>
    <row r="7" spans="1:2" ht="15">
      <c r="A7" s="6"/>
      <c r="B7" s="7"/>
    </row>
    <row r="8" spans="1:23" ht="18.75" customHeight="1">
      <c r="A8" s="463" t="s">
        <v>0</v>
      </c>
      <c r="B8" s="465" t="s">
        <v>19</v>
      </c>
      <c r="C8" s="463" t="s">
        <v>36</v>
      </c>
      <c r="D8" s="432" t="s">
        <v>20</v>
      </c>
      <c r="E8" s="437"/>
      <c r="F8" s="437"/>
      <c r="G8" s="437"/>
      <c r="H8" s="437"/>
      <c r="I8" s="437"/>
      <c r="J8" s="437"/>
      <c r="K8" s="437"/>
      <c r="L8" s="437"/>
      <c r="M8" s="433"/>
      <c r="N8" s="432" t="s">
        <v>21</v>
      </c>
      <c r="O8" s="437"/>
      <c r="P8" s="437"/>
      <c r="Q8" s="437"/>
      <c r="R8" s="437"/>
      <c r="S8" s="437"/>
      <c r="T8" s="437"/>
      <c r="U8" s="437"/>
      <c r="V8" s="437"/>
      <c r="W8" s="433"/>
    </row>
    <row r="9" spans="1:23" ht="29.25" customHeight="1">
      <c r="A9" s="464"/>
      <c r="B9" s="466"/>
      <c r="C9" s="464"/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6">
        <v>1</v>
      </c>
      <c r="O9" s="56">
        <v>2</v>
      </c>
      <c r="P9" s="56">
        <v>3</v>
      </c>
      <c r="Q9" s="56">
        <v>4</v>
      </c>
      <c r="R9" s="56">
        <v>5</v>
      </c>
      <c r="S9" s="56">
        <v>6</v>
      </c>
      <c r="T9" s="56">
        <v>7</v>
      </c>
      <c r="U9" s="56">
        <v>8</v>
      </c>
      <c r="V9" s="56">
        <v>9</v>
      </c>
      <c r="W9" s="56">
        <v>10</v>
      </c>
    </row>
    <row r="10" spans="1:23" s="207" customFormat="1" ht="27" customHeight="1">
      <c r="A10" s="8">
        <v>1</v>
      </c>
      <c r="B10" s="41" t="s">
        <v>117</v>
      </c>
      <c r="C10" s="8">
        <v>131</v>
      </c>
      <c r="D10" s="205">
        <v>0</v>
      </c>
      <c r="E10" s="8">
        <v>53</v>
      </c>
      <c r="F10" s="8">
        <v>9</v>
      </c>
      <c r="G10" s="8">
        <v>0</v>
      </c>
      <c r="H10" s="394">
        <v>14</v>
      </c>
      <c r="I10" s="57">
        <v>53</v>
      </c>
      <c r="J10" s="8">
        <v>5</v>
      </c>
      <c r="K10" s="57">
        <v>89</v>
      </c>
      <c r="L10" s="57">
        <v>41</v>
      </c>
      <c r="M10" s="57">
        <v>3</v>
      </c>
      <c r="N10" s="206">
        <f>D10/C10*100</f>
        <v>0</v>
      </c>
      <c r="O10" s="206">
        <f>E10/C10*100</f>
        <v>40.458015267175576</v>
      </c>
      <c r="P10" s="206">
        <f>F10/C10*100</f>
        <v>6.870229007633588</v>
      </c>
      <c r="Q10" s="206">
        <f>G10/C10*100</f>
        <v>0</v>
      </c>
      <c r="R10" s="206">
        <f>H10/C10*100</f>
        <v>10.687022900763358</v>
      </c>
      <c r="S10" s="206">
        <f>I10/C10*100</f>
        <v>40.458015267175576</v>
      </c>
      <c r="T10" s="206">
        <f>J10/C10*100</f>
        <v>3.816793893129771</v>
      </c>
      <c r="U10" s="206">
        <f>K10/C10*100</f>
        <v>67.93893129770993</v>
      </c>
      <c r="V10" s="206">
        <f>L10/C10*100</f>
        <v>31.297709923664126</v>
      </c>
      <c r="W10" s="206">
        <f>M10/C10*100</f>
        <v>2.2900763358778624</v>
      </c>
    </row>
    <row r="11" spans="1:23" s="208" customFormat="1" ht="22.5" customHeight="1">
      <c r="A11" s="8">
        <v>2</v>
      </c>
      <c r="B11" s="41" t="s">
        <v>114</v>
      </c>
      <c r="C11" s="8">
        <v>62</v>
      </c>
      <c r="D11" s="8">
        <v>0</v>
      </c>
      <c r="E11" s="8">
        <v>55</v>
      </c>
      <c r="F11" s="8">
        <v>0</v>
      </c>
      <c r="G11" s="8">
        <v>0</v>
      </c>
      <c r="H11" s="394">
        <v>3</v>
      </c>
      <c r="I11" s="57">
        <v>13</v>
      </c>
      <c r="J11" s="58">
        <v>11</v>
      </c>
      <c r="K11" s="57">
        <v>35</v>
      </c>
      <c r="L11" s="57">
        <v>23</v>
      </c>
      <c r="M11" s="57">
        <v>0</v>
      </c>
      <c r="N11" s="206">
        <f aca="true" t="shared" si="0" ref="N11:N19">D11/C11*100</f>
        <v>0</v>
      </c>
      <c r="O11" s="206">
        <f aca="true" t="shared" si="1" ref="O11:O19">E11/C11*100</f>
        <v>88.70967741935483</v>
      </c>
      <c r="P11" s="206">
        <f aca="true" t="shared" si="2" ref="P11:P19">F11/C11*100</f>
        <v>0</v>
      </c>
      <c r="Q11" s="206">
        <f aca="true" t="shared" si="3" ref="Q11:Q19">G11/C11*100</f>
        <v>0</v>
      </c>
      <c r="R11" s="206">
        <f aca="true" t="shared" si="4" ref="R11:R19">H11/C11*100</f>
        <v>4.838709677419355</v>
      </c>
      <c r="S11" s="206">
        <f aca="true" t="shared" si="5" ref="S11:S19">I11/C11*100</f>
        <v>20.967741935483872</v>
      </c>
      <c r="T11" s="206">
        <f aca="true" t="shared" si="6" ref="T11:T19">J11/C11*100</f>
        <v>17.741935483870968</v>
      </c>
      <c r="U11" s="206">
        <f aca="true" t="shared" si="7" ref="U11:U19">K11/C11*100</f>
        <v>56.451612903225815</v>
      </c>
      <c r="V11" s="206">
        <f aca="true" t="shared" si="8" ref="V11:V19">L11/C11*100</f>
        <v>37.096774193548384</v>
      </c>
      <c r="W11" s="206">
        <f aca="true" t="shared" si="9" ref="W11:W19">M11/C11*100</f>
        <v>0</v>
      </c>
    </row>
    <row r="12" spans="1:23" s="208" customFormat="1" ht="27" customHeight="1">
      <c r="A12" s="8">
        <v>3</v>
      </c>
      <c r="B12" s="41" t="s">
        <v>115</v>
      </c>
      <c r="C12" s="8">
        <v>85</v>
      </c>
      <c r="D12" s="8">
        <v>0</v>
      </c>
      <c r="E12" s="8">
        <v>57</v>
      </c>
      <c r="F12" s="8">
        <v>0</v>
      </c>
      <c r="G12" s="8">
        <v>0</v>
      </c>
      <c r="H12" s="394">
        <v>0</v>
      </c>
      <c r="I12" s="57">
        <v>3</v>
      </c>
      <c r="J12" s="58">
        <v>0</v>
      </c>
      <c r="K12" s="57">
        <v>37</v>
      </c>
      <c r="L12" s="57">
        <v>27</v>
      </c>
      <c r="M12" s="57">
        <v>0</v>
      </c>
      <c r="N12" s="206">
        <f t="shared" si="0"/>
        <v>0</v>
      </c>
      <c r="O12" s="206">
        <f t="shared" si="1"/>
        <v>67.05882352941175</v>
      </c>
      <c r="P12" s="206">
        <f t="shared" si="2"/>
        <v>0</v>
      </c>
      <c r="Q12" s="206">
        <f t="shared" si="3"/>
        <v>0</v>
      </c>
      <c r="R12" s="206">
        <f t="shared" si="4"/>
        <v>0</v>
      </c>
      <c r="S12" s="206">
        <f t="shared" si="5"/>
        <v>3.5294117647058822</v>
      </c>
      <c r="T12" s="206">
        <f t="shared" si="6"/>
        <v>0</v>
      </c>
      <c r="U12" s="206">
        <f t="shared" si="7"/>
        <v>43.529411764705884</v>
      </c>
      <c r="V12" s="206">
        <f t="shared" si="8"/>
        <v>31.76470588235294</v>
      </c>
      <c r="W12" s="206">
        <f t="shared" si="9"/>
        <v>0</v>
      </c>
    </row>
    <row r="13" spans="1:23" s="208" customFormat="1" ht="29.25" customHeight="1">
      <c r="A13" s="8">
        <v>4</v>
      </c>
      <c r="B13" s="41" t="s">
        <v>112</v>
      </c>
      <c r="C13" s="8">
        <v>71</v>
      </c>
      <c r="D13" s="8">
        <v>1</v>
      </c>
      <c r="E13" s="362">
        <v>71</v>
      </c>
      <c r="F13" s="8">
        <v>4</v>
      </c>
      <c r="G13" s="8">
        <v>2</v>
      </c>
      <c r="H13" s="394">
        <v>2</v>
      </c>
      <c r="I13" s="57">
        <v>12</v>
      </c>
      <c r="J13" s="58">
        <v>7</v>
      </c>
      <c r="K13" s="57">
        <v>17</v>
      </c>
      <c r="L13" s="57">
        <v>24</v>
      </c>
      <c r="M13" s="57">
        <v>9</v>
      </c>
      <c r="N13" s="206">
        <f t="shared" si="0"/>
        <v>1.4084507042253522</v>
      </c>
      <c r="O13" s="206">
        <f t="shared" si="1"/>
        <v>100</v>
      </c>
      <c r="P13" s="206">
        <f t="shared" si="2"/>
        <v>5.633802816901409</v>
      </c>
      <c r="Q13" s="206">
        <f t="shared" si="3"/>
        <v>2.8169014084507045</v>
      </c>
      <c r="R13" s="206">
        <f t="shared" si="4"/>
        <v>2.8169014084507045</v>
      </c>
      <c r="S13" s="206">
        <f t="shared" si="5"/>
        <v>16.901408450704224</v>
      </c>
      <c r="T13" s="206">
        <f t="shared" si="6"/>
        <v>9.859154929577464</v>
      </c>
      <c r="U13" s="206">
        <f t="shared" si="7"/>
        <v>23.943661971830984</v>
      </c>
      <c r="V13" s="206">
        <f t="shared" si="8"/>
        <v>33.80281690140845</v>
      </c>
      <c r="W13" s="206">
        <f t="shared" si="9"/>
        <v>12.676056338028168</v>
      </c>
    </row>
    <row r="14" spans="1:23" s="208" customFormat="1" ht="24.75" customHeight="1">
      <c r="A14" s="8">
        <v>5</v>
      </c>
      <c r="B14" s="41" t="s">
        <v>118</v>
      </c>
      <c r="C14" s="8">
        <v>68</v>
      </c>
      <c r="D14" s="8">
        <v>0</v>
      </c>
      <c r="E14" s="8">
        <v>42</v>
      </c>
      <c r="F14" s="8">
        <v>2</v>
      </c>
      <c r="G14" s="8">
        <v>2</v>
      </c>
      <c r="H14" s="394">
        <v>1</v>
      </c>
      <c r="I14" s="57">
        <v>14</v>
      </c>
      <c r="J14" s="58">
        <v>0</v>
      </c>
      <c r="K14" s="57">
        <v>22</v>
      </c>
      <c r="L14" s="57">
        <v>14</v>
      </c>
      <c r="M14" s="57">
        <v>0</v>
      </c>
      <c r="N14" s="206">
        <f t="shared" si="0"/>
        <v>0</v>
      </c>
      <c r="O14" s="206">
        <f t="shared" si="1"/>
        <v>61.76470588235294</v>
      </c>
      <c r="P14" s="206">
        <f t="shared" si="2"/>
        <v>2.941176470588235</v>
      </c>
      <c r="Q14" s="206">
        <f t="shared" si="3"/>
        <v>2.941176470588235</v>
      </c>
      <c r="R14" s="206">
        <f t="shared" si="4"/>
        <v>1.4705882352941175</v>
      </c>
      <c r="S14" s="206">
        <f t="shared" si="5"/>
        <v>20.588235294117645</v>
      </c>
      <c r="T14" s="206">
        <f t="shared" si="6"/>
        <v>0</v>
      </c>
      <c r="U14" s="206">
        <f t="shared" si="7"/>
        <v>32.35294117647059</v>
      </c>
      <c r="V14" s="206">
        <f t="shared" si="8"/>
        <v>20.588235294117645</v>
      </c>
      <c r="W14" s="206">
        <f t="shared" si="9"/>
        <v>0</v>
      </c>
    </row>
    <row r="15" spans="1:23" s="59" customFormat="1" ht="25.5" customHeight="1">
      <c r="A15" s="8">
        <v>6</v>
      </c>
      <c r="B15" s="41" t="s">
        <v>116</v>
      </c>
      <c r="C15" s="8">
        <v>54</v>
      </c>
      <c r="D15" s="8">
        <v>0</v>
      </c>
      <c r="E15" s="8">
        <v>54</v>
      </c>
      <c r="F15" s="8">
        <v>0</v>
      </c>
      <c r="G15" s="8">
        <v>0</v>
      </c>
      <c r="H15" s="394">
        <v>8</v>
      </c>
      <c r="I15" s="343">
        <v>9</v>
      </c>
      <c r="J15" s="57">
        <v>9</v>
      </c>
      <c r="K15" s="58">
        <v>13</v>
      </c>
      <c r="L15" s="57">
        <v>0</v>
      </c>
      <c r="M15" s="57">
        <v>1</v>
      </c>
      <c r="N15" s="206">
        <f t="shared" si="0"/>
        <v>0</v>
      </c>
      <c r="O15" s="206">
        <f t="shared" si="1"/>
        <v>100</v>
      </c>
      <c r="P15" s="206">
        <f t="shared" si="2"/>
        <v>0</v>
      </c>
      <c r="Q15" s="206">
        <f t="shared" si="3"/>
        <v>0</v>
      </c>
      <c r="R15" s="206">
        <f t="shared" si="4"/>
        <v>14.814814814814813</v>
      </c>
      <c r="S15" s="206">
        <f t="shared" si="5"/>
        <v>16.666666666666664</v>
      </c>
      <c r="T15" s="206">
        <f t="shared" si="6"/>
        <v>16.666666666666664</v>
      </c>
      <c r="U15" s="206">
        <f t="shared" si="7"/>
        <v>24.074074074074073</v>
      </c>
      <c r="V15" s="206">
        <f t="shared" si="8"/>
        <v>0</v>
      </c>
      <c r="W15" s="206">
        <f t="shared" si="9"/>
        <v>1.8518518518518516</v>
      </c>
    </row>
    <row r="16" spans="1:23" s="208" customFormat="1" ht="27" customHeight="1">
      <c r="A16" s="8">
        <v>7</v>
      </c>
      <c r="B16" s="41" t="s">
        <v>113</v>
      </c>
      <c r="C16" s="209">
        <v>38</v>
      </c>
      <c r="D16" s="209">
        <v>0</v>
      </c>
      <c r="E16" s="209">
        <v>24</v>
      </c>
      <c r="F16" s="209">
        <v>0</v>
      </c>
      <c r="G16" s="209">
        <v>0</v>
      </c>
      <c r="H16" s="395">
        <v>0</v>
      </c>
      <c r="I16" s="210">
        <v>0</v>
      </c>
      <c r="J16" s="211">
        <v>0</v>
      </c>
      <c r="K16" s="210">
        <v>6</v>
      </c>
      <c r="L16" s="210">
        <v>22</v>
      </c>
      <c r="M16" s="210">
        <v>0</v>
      </c>
      <c r="N16" s="206">
        <f t="shared" si="0"/>
        <v>0</v>
      </c>
      <c r="O16" s="206">
        <f t="shared" si="1"/>
        <v>63.1578947368421</v>
      </c>
      <c r="P16" s="206">
        <f t="shared" si="2"/>
        <v>0</v>
      </c>
      <c r="Q16" s="206">
        <f t="shared" si="3"/>
        <v>0</v>
      </c>
      <c r="R16" s="206">
        <f t="shared" si="4"/>
        <v>0</v>
      </c>
      <c r="S16" s="206">
        <f t="shared" si="5"/>
        <v>0</v>
      </c>
      <c r="T16" s="206">
        <f t="shared" si="6"/>
        <v>0</v>
      </c>
      <c r="U16" s="206">
        <f t="shared" si="7"/>
        <v>15.789473684210526</v>
      </c>
      <c r="V16" s="206">
        <f t="shared" si="8"/>
        <v>57.89473684210527</v>
      </c>
      <c r="W16" s="206">
        <f t="shared" si="9"/>
        <v>0</v>
      </c>
    </row>
    <row r="17" spans="1:23" s="208" customFormat="1" ht="27" customHeight="1">
      <c r="A17" s="8">
        <v>8</v>
      </c>
      <c r="B17" s="41" t="s">
        <v>120</v>
      </c>
      <c r="C17" s="209">
        <v>38</v>
      </c>
      <c r="D17" s="209">
        <v>0</v>
      </c>
      <c r="E17" s="209">
        <v>26</v>
      </c>
      <c r="F17" s="209">
        <v>0</v>
      </c>
      <c r="G17" s="209">
        <v>0</v>
      </c>
      <c r="H17" s="210">
        <v>0</v>
      </c>
      <c r="I17" s="210">
        <v>0</v>
      </c>
      <c r="J17" s="211">
        <v>0</v>
      </c>
      <c r="K17" s="210">
        <v>32</v>
      </c>
      <c r="L17" s="210">
        <v>8</v>
      </c>
      <c r="M17" s="210">
        <v>0</v>
      </c>
      <c r="N17" s="206">
        <f t="shared" si="0"/>
        <v>0</v>
      </c>
      <c r="O17" s="206">
        <f t="shared" si="1"/>
        <v>68.42105263157895</v>
      </c>
      <c r="P17" s="206">
        <f t="shared" si="2"/>
        <v>0</v>
      </c>
      <c r="Q17" s="206">
        <f t="shared" si="3"/>
        <v>0</v>
      </c>
      <c r="R17" s="206">
        <f t="shared" si="4"/>
        <v>0</v>
      </c>
      <c r="S17" s="206">
        <f t="shared" si="5"/>
        <v>0</v>
      </c>
      <c r="T17" s="206">
        <f t="shared" si="6"/>
        <v>0</v>
      </c>
      <c r="U17" s="206">
        <f t="shared" si="7"/>
        <v>84.21052631578947</v>
      </c>
      <c r="V17" s="206">
        <f t="shared" si="8"/>
        <v>21.052631578947366</v>
      </c>
      <c r="W17" s="206">
        <f t="shared" si="9"/>
        <v>0</v>
      </c>
    </row>
    <row r="18" spans="1:23" s="208" customFormat="1" ht="27" customHeight="1">
      <c r="A18" s="8">
        <v>9</v>
      </c>
      <c r="B18" s="103" t="s">
        <v>119</v>
      </c>
      <c r="C18" s="209">
        <v>30</v>
      </c>
      <c r="D18" s="209">
        <v>0</v>
      </c>
      <c r="E18" s="209">
        <v>17</v>
      </c>
      <c r="F18" s="209">
        <v>0</v>
      </c>
      <c r="G18" s="209">
        <v>0</v>
      </c>
      <c r="H18" s="210">
        <v>0</v>
      </c>
      <c r="I18" s="210">
        <v>0</v>
      </c>
      <c r="J18" s="211">
        <v>0</v>
      </c>
      <c r="K18" s="210">
        <v>0</v>
      </c>
      <c r="L18" s="210">
        <v>21</v>
      </c>
      <c r="M18" s="210">
        <v>12</v>
      </c>
      <c r="N18" s="206">
        <f t="shared" si="0"/>
        <v>0</v>
      </c>
      <c r="O18" s="206">
        <f t="shared" si="1"/>
        <v>56.666666666666664</v>
      </c>
      <c r="P18" s="206">
        <f t="shared" si="2"/>
        <v>0</v>
      </c>
      <c r="Q18" s="206">
        <f t="shared" si="3"/>
        <v>0</v>
      </c>
      <c r="R18" s="206">
        <f t="shared" si="4"/>
        <v>0</v>
      </c>
      <c r="S18" s="206">
        <f t="shared" si="5"/>
        <v>0</v>
      </c>
      <c r="T18" s="206">
        <f t="shared" si="6"/>
        <v>0</v>
      </c>
      <c r="U18" s="206">
        <f t="shared" si="7"/>
        <v>0</v>
      </c>
      <c r="V18" s="206">
        <f t="shared" si="8"/>
        <v>70</v>
      </c>
      <c r="W18" s="206">
        <f t="shared" si="9"/>
        <v>40</v>
      </c>
    </row>
    <row r="19" spans="1:23" s="34" customFormat="1" ht="27" customHeight="1">
      <c r="A19" s="31"/>
      <c r="B19" s="44" t="s">
        <v>81</v>
      </c>
      <c r="C19" s="31">
        <f aca="true" t="shared" si="10" ref="C19:M19">SUM(C10:C18)</f>
        <v>577</v>
      </c>
      <c r="D19" s="31">
        <f t="shared" si="10"/>
        <v>1</v>
      </c>
      <c r="E19" s="31">
        <f t="shared" si="10"/>
        <v>399</v>
      </c>
      <c r="F19" s="31">
        <f t="shared" si="10"/>
        <v>15</v>
      </c>
      <c r="G19" s="31">
        <f t="shared" si="10"/>
        <v>4</v>
      </c>
      <c r="H19" s="32">
        <f t="shared" si="10"/>
        <v>28</v>
      </c>
      <c r="I19" s="32">
        <f t="shared" si="10"/>
        <v>104</v>
      </c>
      <c r="J19" s="33">
        <f t="shared" si="10"/>
        <v>32</v>
      </c>
      <c r="K19" s="32">
        <f t="shared" si="10"/>
        <v>251</v>
      </c>
      <c r="L19" s="32">
        <f t="shared" si="10"/>
        <v>180</v>
      </c>
      <c r="M19" s="32">
        <f t="shared" si="10"/>
        <v>25</v>
      </c>
      <c r="N19" s="206">
        <f t="shared" si="0"/>
        <v>0.17331022530329288</v>
      </c>
      <c r="O19" s="206">
        <f t="shared" si="1"/>
        <v>69.15077989601387</v>
      </c>
      <c r="P19" s="206">
        <f t="shared" si="2"/>
        <v>2.5996533795493932</v>
      </c>
      <c r="Q19" s="206">
        <f t="shared" si="3"/>
        <v>0.6932409012131715</v>
      </c>
      <c r="R19" s="206">
        <f t="shared" si="4"/>
        <v>4.852686308492201</v>
      </c>
      <c r="S19" s="206">
        <f t="shared" si="5"/>
        <v>18.02426343154246</v>
      </c>
      <c r="T19" s="206">
        <f t="shared" si="6"/>
        <v>5.545927209705372</v>
      </c>
      <c r="U19" s="206">
        <f t="shared" si="7"/>
        <v>43.500866551126514</v>
      </c>
      <c r="V19" s="206">
        <f t="shared" si="8"/>
        <v>31.195840554592717</v>
      </c>
      <c r="W19" s="206">
        <f t="shared" si="9"/>
        <v>4.332755632582322</v>
      </c>
    </row>
    <row r="20" spans="1:2" s="214" customFormat="1" ht="15">
      <c r="A20" s="212"/>
      <c r="B20" s="213"/>
    </row>
    <row r="21" spans="1:23" s="9" customFormat="1" ht="28.5" customHeight="1">
      <c r="A21" s="467" t="s">
        <v>22</v>
      </c>
      <c r="B21" s="458" t="s">
        <v>23</v>
      </c>
      <c r="C21" s="458"/>
      <c r="D21" s="468" t="s">
        <v>24</v>
      </c>
      <c r="E21" s="469"/>
      <c r="F21" s="469"/>
      <c r="G21" s="469"/>
      <c r="H21" s="470"/>
      <c r="I21" s="455" t="s">
        <v>25</v>
      </c>
      <c r="J21" s="455"/>
      <c r="K21" s="455"/>
      <c r="L21" s="455"/>
      <c r="M21" s="455" t="s">
        <v>26</v>
      </c>
      <c r="N21" s="455"/>
      <c r="O21" s="455"/>
      <c r="P21" s="455"/>
      <c r="Q21" s="455"/>
      <c r="R21" s="458" t="s">
        <v>27</v>
      </c>
      <c r="S21" s="458"/>
      <c r="T21" s="458"/>
      <c r="U21" s="458"/>
      <c r="V21" s="458"/>
      <c r="W21" s="458"/>
    </row>
    <row r="22" spans="1:23" s="9" customFormat="1" ht="28.5" customHeight="1">
      <c r="A22" s="467"/>
      <c r="B22" s="458" t="s">
        <v>28</v>
      </c>
      <c r="C22" s="458"/>
      <c r="D22" s="468" t="s">
        <v>29</v>
      </c>
      <c r="E22" s="469"/>
      <c r="F22" s="469"/>
      <c r="G22" s="469"/>
      <c r="H22" s="470"/>
      <c r="I22" s="455" t="s">
        <v>30</v>
      </c>
      <c r="J22" s="455"/>
      <c r="K22" s="455"/>
      <c r="L22" s="455"/>
      <c r="M22" s="455" t="s">
        <v>31</v>
      </c>
      <c r="N22" s="455"/>
      <c r="O22" s="455"/>
      <c r="P22" s="455"/>
      <c r="Q22" s="455"/>
      <c r="R22" s="458" t="s">
        <v>32</v>
      </c>
      <c r="S22" s="458"/>
      <c r="T22" s="458"/>
      <c r="U22" s="458"/>
      <c r="V22" s="458"/>
      <c r="W22" s="458"/>
    </row>
    <row r="23" spans="2:22" s="5" customFormat="1" ht="18.75" customHeight="1">
      <c r="B23" s="46"/>
      <c r="P23" s="471"/>
      <c r="Q23" s="471"/>
      <c r="R23" s="471"/>
      <c r="S23" s="471"/>
      <c r="T23" s="471"/>
      <c r="U23" s="471"/>
      <c r="V23" s="471"/>
    </row>
    <row r="24" spans="1:22" s="5" customFormat="1" ht="15" customHeight="1">
      <c r="A24" s="416"/>
      <c r="B24" s="416"/>
      <c r="C24" s="416"/>
      <c r="D24" s="14"/>
      <c r="E24" s="14"/>
      <c r="F24" s="416"/>
      <c r="G24" s="416"/>
      <c r="H24" s="416"/>
      <c r="I24" s="14"/>
      <c r="J24" s="14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</row>
    <row r="25" spans="1:22" s="5" customFormat="1" ht="15" customHeight="1">
      <c r="A25" s="11"/>
      <c r="B25" s="47"/>
      <c r="P25" s="472"/>
      <c r="Q25" s="472"/>
      <c r="R25" s="472"/>
      <c r="S25" s="472"/>
      <c r="T25" s="472"/>
      <c r="U25" s="472"/>
      <c r="V25" s="472"/>
    </row>
  </sheetData>
  <sheetProtection/>
  <mergeCells count="27">
    <mergeCell ref="P23:V23"/>
    <mergeCell ref="P25:V25"/>
    <mergeCell ref="F24:H24"/>
    <mergeCell ref="D22:H22"/>
    <mergeCell ref="I22:L22"/>
    <mergeCell ref="M22:Q22"/>
    <mergeCell ref="R22:W22"/>
    <mergeCell ref="D8:M8"/>
    <mergeCell ref="N8:W8"/>
    <mergeCell ref="A6:W6"/>
    <mergeCell ref="A21:A22"/>
    <mergeCell ref="B21:C21"/>
    <mergeCell ref="D21:H21"/>
    <mergeCell ref="I21:L21"/>
    <mergeCell ref="M21:Q21"/>
    <mergeCell ref="R21:W21"/>
    <mergeCell ref="B22:C22"/>
    <mergeCell ref="A24:C24"/>
    <mergeCell ref="K24:V24"/>
    <mergeCell ref="A1:C1"/>
    <mergeCell ref="D1:W1"/>
    <mergeCell ref="A2:C2"/>
    <mergeCell ref="D2:W2"/>
    <mergeCell ref="A5:W5"/>
    <mergeCell ref="A8:A9"/>
    <mergeCell ref="B8:B9"/>
    <mergeCell ref="C8:C9"/>
  </mergeCells>
  <printOptions/>
  <pageMargins left="0.27" right="0.2" top="0.6" bottom="1" header="0.24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1">
      <selection activeCell="O11" sqref="O11"/>
    </sheetView>
  </sheetViews>
  <sheetFormatPr defaultColWidth="9.00390625" defaultRowHeight="15.75"/>
  <cols>
    <col min="1" max="1" width="4.625" style="7" customWidth="1"/>
    <col min="2" max="2" width="16.375" style="45" customWidth="1"/>
    <col min="3" max="3" width="7.125" style="7" customWidth="1"/>
    <col min="4" max="4" width="5.25390625" style="7" customWidth="1"/>
    <col min="5" max="5" width="5.125" style="7" customWidth="1"/>
    <col min="6" max="6" width="4.25390625" style="7" customWidth="1"/>
    <col min="7" max="7" width="5.00390625" style="7" customWidth="1"/>
    <col min="8" max="8" width="4.375" style="7" customWidth="1"/>
    <col min="9" max="9" width="4.875" style="7" customWidth="1"/>
    <col min="10" max="10" width="5.125" style="7" customWidth="1"/>
    <col min="11" max="11" width="5.25390625" style="7" customWidth="1"/>
    <col min="12" max="12" width="4.875" style="7" customWidth="1"/>
    <col min="13" max="13" width="4.00390625" style="7" customWidth="1"/>
    <col min="14" max="14" width="5.625" style="7" customWidth="1"/>
    <col min="15" max="15" width="6.25390625" style="7" customWidth="1"/>
    <col min="16" max="16" width="4.75390625" style="7" customWidth="1"/>
    <col min="17" max="17" width="5.125" style="7" customWidth="1"/>
    <col min="18" max="18" width="5.00390625" style="7" customWidth="1"/>
    <col min="19" max="19" width="4.625" style="7" customWidth="1"/>
    <col min="20" max="20" width="5.00390625" style="7" customWidth="1"/>
    <col min="21" max="21" width="4.875" style="7" customWidth="1"/>
    <col min="22" max="22" width="4.75390625" style="7" customWidth="1"/>
    <col min="23" max="23" width="4.625" style="7" customWidth="1"/>
    <col min="24" max="16384" width="9.00390625" style="7" customWidth="1"/>
  </cols>
  <sheetData>
    <row r="1" spans="1:23" ht="15.75">
      <c r="A1" s="425" t="s">
        <v>47</v>
      </c>
      <c r="B1" s="425"/>
      <c r="C1" s="425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15.75">
      <c r="A2" s="425" t="s">
        <v>111</v>
      </c>
      <c r="B2" s="425"/>
      <c r="C2" s="425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1:2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6.5">
      <c r="A4" s="30"/>
      <c r="B4" s="43" t="s">
        <v>45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5" customFormat="1" ht="16.5">
      <c r="A5" s="462" t="s">
        <v>61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s="5" customFormat="1" ht="16.5">
      <c r="A6" s="435" t="s">
        <v>1250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</row>
    <row r="7" spans="1:2" ht="15">
      <c r="A7" s="6"/>
      <c r="B7" s="7"/>
    </row>
    <row r="8" spans="1:23" ht="18.75" customHeight="1">
      <c r="A8" s="463" t="s">
        <v>0</v>
      </c>
      <c r="B8" s="465" t="s">
        <v>19</v>
      </c>
      <c r="C8" s="463" t="s">
        <v>60</v>
      </c>
      <c r="D8" s="432" t="s">
        <v>20</v>
      </c>
      <c r="E8" s="437"/>
      <c r="F8" s="437"/>
      <c r="G8" s="437"/>
      <c r="H8" s="437"/>
      <c r="I8" s="437"/>
      <c r="J8" s="437"/>
      <c r="K8" s="437"/>
      <c r="L8" s="437"/>
      <c r="M8" s="433"/>
      <c r="N8" s="432" t="s">
        <v>21</v>
      </c>
      <c r="O8" s="437"/>
      <c r="P8" s="437"/>
      <c r="Q8" s="437"/>
      <c r="R8" s="437"/>
      <c r="S8" s="437"/>
      <c r="T8" s="437"/>
      <c r="U8" s="437"/>
      <c r="V8" s="437"/>
      <c r="W8" s="433"/>
    </row>
    <row r="9" spans="1:23" ht="75" customHeight="1">
      <c r="A9" s="464"/>
      <c r="B9" s="466"/>
      <c r="C9" s="464"/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6">
        <v>1</v>
      </c>
      <c r="O9" s="56">
        <v>2</v>
      </c>
      <c r="P9" s="56">
        <v>3</v>
      </c>
      <c r="Q9" s="56">
        <v>4</v>
      </c>
      <c r="R9" s="56">
        <v>5</v>
      </c>
      <c r="S9" s="56">
        <v>6</v>
      </c>
      <c r="T9" s="56">
        <v>7</v>
      </c>
      <c r="U9" s="56">
        <v>8</v>
      </c>
      <c r="V9" s="56">
        <v>9</v>
      </c>
      <c r="W9" s="56">
        <v>10</v>
      </c>
    </row>
    <row r="10" spans="1:23" s="207" customFormat="1" ht="27" customHeight="1">
      <c r="A10" s="8">
        <v>1</v>
      </c>
      <c r="B10" s="41" t="s">
        <v>117</v>
      </c>
      <c r="C10" s="8">
        <v>9</v>
      </c>
      <c r="D10" s="205">
        <v>0</v>
      </c>
      <c r="E10" s="8">
        <v>9</v>
      </c>
      <c r="F10" s="8">
        <v>3</v>
      </c>
      <c r="G10" s="8">
        <v>0</v>
      </c>
      <c r="H10" s="57">
        <v>0</v>
      </c>
      <c r="I10" s="57">
        <v>7</v>
      </c>
      <c r="J10" s="8">
        <v>0</v>
      </c>
      <c r="K10" s="57">
        <v>7</v>
      </c>
      <c r="L10" s="57">
        <v>3</v>
      </c>
      <c r="M10" s="57">
        <v>0</v>
      </c>
      <c r="N10" s="215">
        <f>D10/C10*100</f>
        <v>0</v>
      </c>
      <c r="O10" s="81">
        <f>E10/C10*100</f>
        <v>100</v>
      </c>
      <c r="P10" s="215">
        <f>F10/C10*100</f>
        <v>33.33333333333333</v>
      </c>
      <c r="Q10" s="215">
        <f>G10/C10*100</f>
        <v>0</v>
      </c>
      <c r="R10" s="215">
        <f>H10/C10*100</f>
        <v>0</v>
      </c>
      <c r="S10" s="215">
        <f>I10/C10*100</f>
        <v>77.77777777777779</v>
      </c>
      <c r="T10" s="215">
        <f>J10/C10*100</f>
        <v>0</v>
      </c>
      <c r="U10" s="215">
        <f>K10/C10*100</f>
        <v>77.77777777777779</v>
      </c>
      <c r="V10" s="215">
        <f>L10/C10*100</f>
        <v>33.33333333333333</v>
      </c>
      <c r="W10" s="215">
        <f>M10/C10*100</f>
        <v>0</v>
      </c>
    </row>
    <row r="11" spans="1:23" s="208" customFormat="1" ht="22.5" customHeight="1">
      <c r="A11" s="8">
        <v>2</v>
      </c>
      <c r="B11" s="41" t="s">
        <v>114</v>
      </c>
      <c r="C11" s="8">
        <v>4</v>
      </c>
      <c r="D11" s="8">
        <v>0</v>
      </c>
      <c r="E11" s="8">
        <v>4</v>
      </c>
      <c r="F11" s="8">
        <v>0</v>
      </c>
      <c r="G11" s="8">
        <v>0</v>
      </c>
      <c r="H11" s="57">
        <v>0</v>
      </c>
      <c r="I11" s="57">
        <v>2</v>
      </c>
      <c r="J11" s="58">
        <v>0</v>
      </c>
      <c r="K11" s="57">
        <v>2</v>
      </c>
      <c r="L11" s="57">
        <v>1</v>
      </c>
      <c r="M11" s="57">
        <v>0</v>
      </c>
      <c r="N11" s="215">
        <f aca="true" t="shared" si="0" ref="N11:N19">D11/C11*100</f>
        <v>0</v>
      </c>
      <c r="O11" s="81">
        <f aca="true" t="shared" si="1" ref="O11:O19">E11/C11*100</f>
        <v>100</v>
      </c>
      <c r="P11" s="215">
        <f aca="true" t="shared" si="2" ref="P11:P19">F11/C11*100</f>
        <v>0</v>
      </c>
      <c r="Q11" s="215">
        <f aca="true" t="shared" si="3" ref="Q11:Q19">G11/C11*100</f>
        <v>0</v>
      </c>
      <c r="R11" s="215">
        <f aca="true" t="shared" si="4" ref="R11:R19">H11/C11*100</f>
        <v>0</v>
      </c>
      <c r="S11" s="215">
        <f aca="true" t="shared" si="5" ref="S11:S19">I11/C11*100</f>
        <v>50</v>
      </c>
      <c r="T11" s="215">
        <f aca="true" t="shared" si="6" ref="T11:T19">J11/C11*100</f>
        <v>0</v>
      </c>
      <c r="U11" s="215">
        <f aca="true" t="shared" si="7" ref="U11:U19">K11/C11*100</f>
        <v>50</v>
      </c>
      <c r="V11" s="215">
        <f aca="true" t="shared" si="8" ref="V11:V19">L11/C11*100</f>
        <v>25</v>
      </c>
      <c r="W11" s="215">
        <f aca="true" t="shared" si="9" ref="W11:W19">M11/C11*100</f>
        <v>0</v>
      </c>
    </row>
    <row r="12" spans="1:23" s="208" customFormat="1" ht="27" customHeight="1">
      <c r="A12" s="8">
        <v>3</v>
      </c>
      <c r="B12" s="41" t="s">
        <v>115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57">
        <v>0</v>
      </c>
      <c r="I12" s="57">
        <v>0</v>
      </c>
      <c r="J12" s="58">
        <v>0</v>
      </c>
      <c r="K12" s="57">
        <v>0</v>
      </c>
      <c r="L12" s="57">
        <v>0</v>
      </c>
      <c r="M12" s="57">
        <v>0</v>
      </c>
      <c r="N12" s="215">
        <v>0</v>
      </c>
      <c r="O12" s="81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</row>
    <row r="13" spans="1:23" s="208" customFormat="1" ht="29.25" customHeight="1">
      <c r="A13" s="8">
        <v>4</v>
      </c>
      <c r="B13" s="41" t="s">
        <v>112</v>
      </c>
      <c r="C13" s="8">
        <v>8</v>
      </c>
      <c r="D13" s="8">
        <v>0</v>
      </c>
      <c r="E13" s="8">
        <v>8</v>
      </c>
      <c r="F13" s="8">
        <v>0</v>
      </c>
      <c r="G13" s="8">
        <v>0</v>
      </c>
      <c r="H13" s="394">
        <v>1</v>
      </c>
      <c r="I13" s="57">
        <v>3</v>
      </c>
      <c r="J13" s="58">
        <v>1</v>
      </c>
      <c r="K13" s="57">
        <v>4</v>
      </c>
      <c r="L13" s="57">
        <v>4</v>
      </c>
      <c r="M13" s="57">
        <v>2</v>
      </c>
      <c r="N13" s="215">
        <f t="shared" si="0"/>
        <v>0</v>
      </c>
      <c r="O13" s="81">
        <f t="shared" si="1"/>
        <v>100</v>
      </c>
      <c r="P13" s="215">
        <f t="shared" si="2"/>
        <v>0</v>
      </c>
      <c r="Q13" s="215">
        <f t="shared" si="3"/>
        <v>0</v>
      </c>
      <c r="R13" s="215">
        <f t="shared" si="4"/>
        <v>12.5</v>
      </c>
      <c r="S13" s="215">
        <f t="shared" si="5"/>
        <v>37.5</v>
      </c>
      <c r="T13" s="215">
        <f t="shared" si="6"/>
        <v>12.5</v>
      </c>
      <c r="U13" s="215">
        <f t="shared" si="7"/>
        <v>50</v>
      </c>
      <c r="V13" s="215">
        <f t="shared" si="8"/>
        <v>50</v>
      </c>
      <c r="W13" s="215">
        <f t="shared" si="9"/>
        <v>25</v>
      </c>
    </row>
    <row r="14" spans="1:23" s="208" customFormat="1" ht="24.75" customHeight="1">
      <c r="A14" s="8">
        <v>5</v>
      </c>
      <c r="B14" s="41" t="s">
        <v>118</v>
      </c>
      <c r="C14" s="8">
        <v>8</v>
      </c>
      <c r="D14" s="8">
        <v>0</v>
      </c>
      <c r="E14" s="8">
        <v>8</v>
      </c>
      <c r="F14" s="8">
        <v>3</v>
      </c>
      <c r="G14" s="8">
        <v>0</v>
      </c>
      <c r="H14" s="57">
        <v>0</v>
      </c>
      <c r="I14" s="57">
        <v>7</v>
      </c>
      <c r="J14" s="58">
        <v>0</v>
      </c>
      <c r="K14" s="57">
        <v>6</v>
      </c>
      <c r="L14" s="57">
        <v>0</v>
      </c>
      <c r="M14" s="57">
        <v>0</v>
      </c>
      <c r="N14" s="215">
        <f t="shared" si="0"/>
        <v>0</v>
      </c>
      <c r="O14" s="81">
        <f>E14/C14*100</f>
        <v>100</v>
      </c>
      <c r="P14" s="215">
        <f t="shared" si="2"/>
        <v>37.5</v>
      </c>
      <c r="Q14" s="215">
        <f t="shared" si="3"/>
        <v>0</v>
      </c>
      <c r="R14" s="215">
        <f t="shared" si="4"/>
        <v>0</v>
      </c>
      <c r="S14" s="215">
        <f t="shared" si="5"/>
        <v>87.5</v>
      </c>
      <c r="T14" s="215">
        <f t="shared" si="6"/>
        <v>0</v>
      </c>
      <c r="U14" s="215">
        <f t="shared" si="7"/>
        <v>75</v>
      </c>
      <c r="V14" s="215">
        <f t="shared" si="8"/>
        <v>0</v>
      </c>
      <c r="W14" s="215">
        <f t="shared" si="9"/>
        <v>0</v>
      </c>
    </row>
    <row r="15" spans="1:23" s="59" customFormat="1" ht="25.5" customHeight="1">
      <c r="A15" s="8">
        <v>6</v>
      </c>
      <c r="B15" s="41" t="s">
        <v>116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57">
        <v>0</v>
      </c>
      <c r="I15" s="343">
        <v>0</v>
      </c>
      <c r="J15" s="57">
        <v>0</v>
      </c>
      <c r="K15" s="58">
        <v>0</v>
      </c>
      <c r="L15" s="57">
        <v>0</v>
      </c>
      <c r="M15" s="57">
        <v>0</v>
      </c>
      <c r="N15" s="215">
        <v>0</v>
      </c>
      <c r="O15" s="81">
        <v>0</v>
      </c>
      <c r="P15" s="215">
        <v>0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</row>
    <row r="16" spans="1:23" s="208" customFormat="1" ht="27" customHeight="1">
      <c r="A16" s="8">
        <v>7</v>
      </c>
      <c r="B16" s="41" t="s">
        <v>113</v>
      </c>
      <c r="C16" s="209">
        <v>3</v>
      </c>
      <c r="D16" s="209">
        <v>0</v>
      </c>
      <c r="E16" s="209">
        <v>3</v>
      </c>
      <c r="F16" s="209">
        <v>3</v>
      </c>
      <c r="G16" s="209">
        <v>0</v>
      </c>
      <c r="H16" s="363">
        <v>1</v>
      </c>
      <c r="I16" s="210">
        <v>1</v>
      </c>
      <c r="J16" s="211">
        <v>1</v>
      </c>
      <c r="K16" s="210">
        <v>1</v>
      </c>
      <c r="L16" s="210">
        <v>1</v>
      </c>
      <c r="M16" s="210">
        <v>0</v>
      </c>
      <c r="N16" s="215">
        <f t="shared" si="0"/>
        <v>0</v>
      </c>
      <c r="O16" s="81">
        <f t="shared" si="1"/>
        <v>100</v>
      </c>
      <c r="P16" s="215">
        <f t="shared" si="2"/>
        <v>100</v>
      </c>
      <c r="Q16" s="215">
        <f t="shared" si="3"/>
        <v>0</v>
      </c>
      <c r="R16" s="215">
        <f t="shared" si="4"/>
        <v>33.33333333333333</v>
      </c>
      <c r="S16" s="215">
        <f t="shared" si="5"/>
        <v>33.33333333333333</v>
      </c>
      <c r="T16" s="215">
        <f t="shared" si="6"/>
        <v>33.33333333333333</v>
      </c>
      <c r="U16" s="215">
        <f t="shared" si="7"/>
        <v>33.33333333333333</v>
      </c>
      <c r="V16" s="215">
        <f t="shared" si="8"/>
        <v>33.33333333333333</v>
      </c>
      <c r="W16" s="215">
        <f t="shared" si="9"/>
        <v>0</v>
      </c>
    </row>
    <row r="17" spans="1:23" s="208" customFormat="1" ht="27" customHeight="1">
      <c r="A17" s="8">
        <v>8</v>
      </c>
      <c r="B17" s="41" t="s">
        <v>120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10">
        <v>0</v>
      </c>
      <c r="I17" s="210">
        <v>0</v>
      </c>
      <c r="J17" s="211">
        <v>0</v>
      </c>
      <c r="K17" s="210">
        <v>0</v>
      </c>
      <c r="L17" s="210">
        <v>0</v>
      </c>
      <c r="M17" s="210">
        <v>0</v>
      </c>
      <c r="N17" s="215">
        <v>0</v>
      </c>
      <c r="O17" s="81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</row>
    <row r="18" spans="1:23" s="208" customFormat="1" ht="27" customHeight="1">
      <c r="A18" s="8">
        <v>9</v>
      </c>
      <c r="B18" s="103" t="s">
        <v>119</v>
      </c>
      <c r="C18" s="209">
        <v>0</v>
      </c>
      <c r="D18" s="209">
        <v>0</v>
      </c>
      <c r="E18" s="209">
        <v>0</v>
      </c>
      <c r="F18" s="209">
        <v>0</v>
      </c>
      <c r="G18" s="209">
        <v>0</v>
      </c>
      <c r="H18" s="210">
        <v>0</v>
      </c>
      <c r="I18" s="210">
        <v>0</v>
      </c>
      <c r="J18" s="211">
        <v>0</v>
      </c>
      <c r="K18" s="210">
        <v>0</v>
      </c>
      <c r="L18" s="210">
        <v>0</v>
      </c>
      <c r="M18" s="210">
        <v>0</v>
      </c>
      <c r="N18" s="215">
        <v>0</v>
      </c>
      <c r="O18" s="81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</row>
    <row r="19" spans="1:23" s="34" customFormat="1" ht="27" customHeight="1">
      <c r="A19" s="31"/>
      <c r="B19" s="44" t="s">
        <v>81</v>
      </c>
      <c r="C19" s="31">
        <f>SUM(C10:C18)</f>
        <v>32</v>
      </c>
      <c r="D19" s="31">
        <f aca="true" t="shared" si="10" ref="D19:M19">SUM(D10:D18)</f>
        <v>0</v>
      </c>
      <c r="E19" s="31">
        <f t="shared" si="10"/>
        <v>32</v>
      </c>
      <c r="F19" s="31">
        <f t="shared" si="10"/>
        <v>9</v>
      </c>
      <c r="G19" s="31">
        <f t="shared" si="10"/>
        <v>0</v>
      </c>
      <c r="H19" s="32">
        <f t="shared" si="10"/>
        <v>2</v>
      </c>
      <c r="I19" s="32">
        <f t="shared" si="10"/>
        <v>20</v>
      </c>
      <c r="J19" s="33">
        <f t="shared" si="10"/>
        <v>2</v>
      </c>
      <c r="K19" s="32">
        <f t="shared" si="10"/>
        <v>20</v>
      </c>
      <c r="L19" s="32">
        <f t="shared" si="10"/>
        <v>9</v>
      </c>
      <c r="M19" s="32">
        <f t="shared" si="10"/>
        <v>2</v>
      </c>
      <c r="N19" s="215">
        <f t="shared" si="0"/>
        <v>0</v>
      </c>
      <c r="O19" s="81">
        <f t="shared" si="1"/>
        <v>100</v>
      </c>
      <c r="P19" s="215">
        <f t="shared" si="2"/>
        <v>28.125</v>
      </c>
      <c r="Q19" s="215">
        <f t="shared" si="3"/>
        <v>0</v>
      </c>
      <c r="R19" s="215">
        <f t="shared" si="4"/>
        <v>6.25</v>
      </c>
      <c r="S19" s="215">
        <f t="shared" si="5"/>
        <v>62.5</v>
      </c>
      <c r="T19" s="215">
        <f t="shared" si="6"/>
        <v>6.25</v>
      </c>
      <c r="U19" s="215">
        <f t="shared" si="7"/>
        <v>62.5</v>
      </c>
      <c r="V19" s="215">
        <f t="shared" si="8"/>
        <v>28.125</v>
      </c>
      <c r="W19" s="215">
        <f t="shared" si="9"/>
        <v>6.25</v>
      </c>
    </row>
    <row r="20" spans="1:2" s="214" customFormat="1" ht="15">
      <c r="A20" s="212"/>
      <c r="B20" s="213"/>
    </row>
    <row r="21" spans="1:23" s="27" customFormat="1" ht="28.5" customHeight="1">
      <c r="A21" s="467" t="s">
        <v>22</v>
      </c>
      <c r="B21" s="458" t="s">
        <v>23</v>
      </c>
      <c r="C21" s="458"/>
      <c r="D21" s="468" t="s">
        <v>24</v>
      </c>
      <c r="E21" s="469"/>
      <c r="F21" s="469"/>
      <c r="G21" s="469"/>
      <c r="H21" s="470"/>
      <c r="I21" s="455" t="s">
        <v>25</v>
      </c>
      <c r="J21" s="455"/>
      <c r="K21" s="455"/>
      <c r="L21" s="455"/>
      <c r="M21" s="455" t="s">
        <v>26</v>
      </c>
      <c r="N21" s="455"/>
      <c r="O21" s="455"/>
      <c r="P21" s="455"/>
      <c r="Q21" s="455"/>
      <c r="R21" s="458" t="s">
        <v>27</v>
      </c>
      <c r="S21" s="458"/>
      <c r="T21" s="458"/>
      <c r="U21" s="458"/>
      <c r="V21" s="458"/>
      <c r="W21" s="458"/>
    </row>
    <row r="22" spans="1:23" s="27" customFormat="1" ht="28.5" customHeight="1">
      <c r="A22" s="467"/>
      <c r="B22" s="458" t="s">
        <v>28</v>
      </c>
      <c r="C22" s="458"/>
      <c r="D22" s="468" t="s">
        <v>29</v>
      </c>
      <c r="E22" s="469"/>
      <c r="F22" s="469"/>
      <c r="G22" s="469"/>
      <c r="H22" s="470"/>
      <c r="I22" s="455" t="s">
        <v>30</v>
      </c>
      <c r="J22" s="455"/>
      <c r="K22" s="455"/>
      <c r="L22" s="455"/>
      <c r="M22" s="455" t="s">
        <v>31</v>
      </c>
      <c r="N22" s="455"/>
      <c r="O22" s="455"/>
      <c r="P22" s="455"/>
      <c r="Q22" s="455"/>
      <c r="R22" s="458" t="s">
        <v>32</v>
      </c>
      <c r="S22" s="458"/>
      <c r="T22" s="458"/>
      <c r="U22" s="458"/>
      <c r="V22" s="458"/>
      <c r="W22" s="458"/>
    </row>
    <row r="23" spans="2:22" s="5" customFormat="1" ht="18.75" customHeight="1">
      <c r="B23" s="46"/>
      <c r="P23" s="471"/>
      <c r="Q23" s="471"/>
      <c r="R23" s="471"/>
      <c r="S23" s="471"/>
      <c r="T23" s="471"/>
      <c r="U23" s="471"/>
      <c r="V23" s="471"/>
    </row>
    <row r="24" spans="1:22" s="5" customFormat="1" ht="15" customHeight="1">
      <c r="A24" s="462"/>
      <c r="B24" s="462"/>
      <c r="F24" s="10"/>
      <c r="P24" s="473"/>
      <c r="Q24" s="473"/>
      <c r="R24" s="473"/>
      <c r="S24" s="473"/>
      <c r="T24" s="473"/>
      <c r="U24" s="473"/>
      <c r="V24" s="473"/>
    </row>
    <row r="25" spans="1:23" s="5" customFormat="1" ht="15" customHeight="1">
      <c r="A25" s="11"/>
      <c r="B25" s="416"/>
      <c r="C25" s="416"/>
      <c r="D25" s="416"/>
      <c r="E25" s="14"/>
      <c r="F25" s="14"/>
      <c r="G25" s="416"/>
      <c r="H25" s="416"/>
      <c r="I25" s="416"/>
      <c r="J25" s="14"/>
      <c r="K25" s="14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</row>
  </sheetData>
  <sheetProtection/>
  <mergeCells count="28">
    <mergeCell ref="A1:C1"/>
    <mergeCell ref="D1:W1"/>
    <mergeCell ref="A2:C2"/>
    <mergeCell ref="D2:W2"/>
    <mergeCell ref="A21:A22"/>
    <mergeCell ref="B21:C21"/>
    <mergeCell ref="D21:H21"/>
    <mergeCell ref="I21:L21"/>
    <mergeCell ref="A5:W5"/>
    <mergeCell ref="P23:V23"/>
    <mergeCell ref="A6:W6"/>
    <mergeCell ref="A8:A9"/>
    <mergeCell ref="B8:B9"/>
    <mergeCell ref="C8:C9"/>
    <mergeCell ref="D8:M8"/>
    <mergeCell ref="M21:Q21"/>
    <mergeCell ref="R21:W21"/>
    <mergeCell ref="N8:W8"/>
    <mergeCell ref="A24:B24"/>
    <mergeCell ref="P24:V24"/>
    <mergeCell ref="B25:D25"/>
    <mergeCell ref="G25:I25"/>
    <mergeCell ref="L25:W25"/>
    <mergeCell ref="B22:C22"/>
    <mergeCell ref="D22:H22"/>
    <mergeCell ref="I22:L22"/>
    <mergeCell ref="M22:Q22"/>
    <mergeCell ref="R22:W2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M18" sqref="M18:Q19"/>
    </sheetView>
  </sheetViews>
  <sheetFormatPr defaultColWidth="9.00390625" defaultRowHeight="15.75"/>
  <cols>
    <col min="1" max="1" width="4.625" style="7" customWidth="1"/>
    <col min="2" max="2" width="13.125" style="7" customWidth="1"/>
    <col min="3" max="3" width="7.25390625" style="7" customWidth="1"/>
    <col min="4" max="4" width="5.25390625" style="7" customWidth="1"/>
    <col min="5" max="5" width="5.125" style="7" customWidth="1"/>
    <col min="6" max="6" width="5.50390625" style="7" customWidth="1"/>
    <col min="7" max="7" width="5.00390625" style="7" customWidth="1"/>
    <col min="8" max="8" width="4.375" style="7" customWidth="1"/>
    <col min="9" max="9" width="4.875" style="7" customWidth="1"/>
    <col min="10" max="10" width="5.125" style="7" customWidth="1"/>
    <col min="11" max="11" width="5.25390625" style="7" customWidth="1"/>
    <col min="12" max="12" width="4.875" style="7" customWidth="1"/>
    <col min="13" max="13" width="5.125" style="7" customWidth="1"/>
    <col min="14" max="14" width="5.50390625" style="7" customWidth="1"/>
    <col min="15" max="15" width="5.00390625" style="7" customWidth="1"/>
    <col min="16" max="16" width="4.75390625" style="7" customWidth="1"/>
    <col min="17" max="17" width="5.125" style="7" customWidth="1"/>
    <col min="18" max="18" width="5.00390625" style="7" customWidth="1"/>
    <col min="19" max="19" width="5.625" style="7" customWidth="1"/>
    <col min="20" max="20" width="5.00390625" style="7" customWidth="1"/>
    <col min="21" max="22" width="4.875" style="7" customWidth="1"/>
    <col min="23" max="23" width="4.625" style="7" customWidth="1"/>
    <col min="24" max="16384" width="9.00390625" style="7" customWidth="1"/>
  </cols>
  <sheetData>
    <row r="1" spans="1:23" ht="15.75">
      <c r="A1" s="425" t="s">
        <v>47</v>
      </c>
      <c r="B1" s="425"/>
      <c r="C1" s="425"/>
      <c r="D1" s="425" t="s">
        <v>16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15.75">
      <c r="A2" s="425"/>
      <c r="B2" s="425"/>
      <c r="C2" s="425"/>
      <c r="D2" s="425" t="s">
        <v>17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1:23" ht="16.5">
      <c r="A3" s="30"/>
      <c r="B3" s="60" t="s">
        <v>45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8.75" customHeight="1">
      <c r="A4" s="481" t="s">
        <v>34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</row>
    <row r="5" spans="1:23" ht="18.75" customHeight="1">
      <c r="A5" s="435" t="s">
        <v>1250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</row>
    <row r="6" spans="1:23" ht="18.75" customHeight="1">
      <c r="A6" s="474" t="s">
        <v>0</v>
      </c>
      <c r="B6" s="476" t="s">
        <v>19</v>
      </c>
      <c r="C6" s="474" t="s">
        <v>35</v>
      </c>
      <c r="D6" s="478" t="s">
        <v>49</v>
      </c>
      <c r="E6" s="479"/>
      <c r="F6" s="479"/>
      <c r="G6" s="479"/>
      <c r="H6" s="479"/>
      <c r="I6" s="479"/>
      <c r="J6" s="479"/>
      <c r="K6" s="479"/>
      <c r="L6" s="479"/>
      <c r="M6" s="480"/>
      <c r="N6" s="478" t="s">
        <v>50</v>
      </c>
      <c r="O6" s="479"/>
      <c r="P6" s="479"/>
      <c r="Q6" s="479"/>
      <c r="R6" s="479"/>
      <c r="S6" s="479"/>
      <c r="T6" s="479"/>
      <c r="U6" s="479"/>
      <c r="V6" s="479"/>
      <c r="W6" s="480"/>
    </row>
    <row r="7" spans="1:23" ht="29.25" customHeight="1">
      <c r="A7" s="475"/>
      <c r="B7" s="477"/>
      <c r="C7" s="475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66">
        <v>1</v>
      </c>
      <c r="O7" s="66">
        <v>2</v>
      </c>
      <c r="P7" s="66">
        <v>3</v>
      </c>
      <c r="Q7" s="66">
        <v>4</v>
      </c>
      <c r="R7" s="66">
        <v>5</v>
      </c>
      <c r="S7" s="66">
        <v>6</v>
      </c>
      <c r="T7" s="66">
        <v>7</v>
      </c>
      <c r="U7" s="66">
        <v>8</v>
      </c>
      <c r="V7" s="66">
        <v>9</v>
      </c>
      <c r="W7" s="66">
        <v>10</v>
      </c>
    </row>
    <row r="8" spans="1:23" s="51" customFormat="1" ht="27" customHeight="1">
      <c r="A8" s="63">
        <v>1</v>
      </c>
      <c r="B8" s="41" t="s">
        <v>117</v>
      </c>
      <c r="C8" s="337">
        <v>145</v>
      </c>
      <c r="D8" s="337">
        <v>0</v>
      </c>
      <c r="E8" s="337">
        <v>119</v>
      </c>
      <c r="F8" s="337">
        <v>7</v>
      </c>
      <c r="G8" s="337">
        <v>1</v>
      </c>
      <c r="H8" s="338">
        <v>0</v>
      </c>
      <c r="I8" s="338">
        <v>20</v>
      </c>
      <c r="J8" s="339">
        <v>1</v>
      </c>
      <c r="K8" s="338">
        <v>87</v>
      </c>
      <c r="L8" s="338">
        <v>3</v>
      </c>
      <c r="M8" s="338">
        <v>0</v>
      </c>
      <c r="N8" s="340">
        <f>D8/C8*100</f>
        <v>0</v>
      </c>
      <c r="O8" s="340">
        <f>E8/C8*100</f>
        <v>82.06896551724138</v>
      </c>
      <c r="P8" s="340">
        <f>F8/C8*100</f>
        <v>4.827586206896552</v>
      </c>
      <c r="Q8" s="340">
        <f>G8/C8*100</f>
        <v>0.6896551724137931</v>
      </c>
      <c r="R8" s="340">
        <f>H8/C8*100</f>
        <v>0</v>
      </c>
      <c r="S8" s="340">
        <f>I8/C8*100</f>
        <v>13.793103448275861</v>
      </c>
      <c r="T8" s="340">
        <f>J8/C8*100</f>
        <v>0.6896551724137931</v>
      </c>
      <c r="U8" s="340">
        <f>K8/C8*100</f>
        <v>60</v>
      </c>
      <c r="V8" s="340">
        <f>L8/C8*100</f>
        <v>2.0689655172413794</v>
      </c>
      <c r="W8" s="340">
        <f>M8/C8*100</f>
        <v>0</v>
      </c>
    </row>
    <row r="9" spans="1:23" s="52" customFormat="1" ht="22.5" customHeight="1">
      <c r="A9" s="63">
        <v>2</v>
      </c>
      <c r="B9" s="41" t="s">
        <v>114</v>
      </c>
      <c r="C9" s="63">
        <v>94</v>
      </c>
      <c r="D9" s="63">
        <v>0</v>
      </c>
      <c r="E9" s="63">
        <v>85</v>
      </c>
      <c r="F9" s="63">
        <v>0</v>
      </c>
      <c r="G9" s="63">
        <v>0</v>
      </c>
      <c r="H9" s="64">
        <v>0</v>
      </c>
      <c r="I9" s="64">
        <v>25</v>
      </c>
      <c r="J9" s="65">
        <v>2</v>
      </c>
      <c r="K9" s="64">
        <v>47</v>
      </c>
      <c r="L9" s="64">
        <v>5</v>
      </c>
      <c r="M9" s="64">
        <v>0</v>
      </c>
      <c r="N9" s="340">
        <f aca="true" t="shared" si="0" ref="N9:N17">D9/C9*100</f>
        <v>0</v>
      </c>
      <c r="O9" s="340">
        <f aca="true" t="shared" si="1" ref="O9:O17">E9/C9*100</f>
        <v>90.42553191489363</v>
      </c>
      <c r="P9" s="340">
        <f aca="true" t="shared" si="2" ref="P9:P17">F9/C9*100</f>
        <v>0</v>
      </c>
      <c r="Q9" s="340">
        <f aca="true" t="shared" si="3" ref="Q9:Q17">G9/C9*100</f>
        <v>0</v>
      </c>
      <c r="R9" s="340">
        <f aca="true" t="shared" si="4" ref="R9:R17">H9/C9*100</f>
        <v>0</v>
      </c>
      <c r="S9" s="340">
        <f aca="true" t="shared" si="5" ref="S9:S17">I9/C9*100</f>
        <v>26.595744680851062</v>
      </c>
      <c r="T9" s="340">
        <f aca="true" t="shared" si="6" ref="T9:T17">J9/C9*100</f>
        <v>2.127659574468085</v>
      </c>
      <c r="U9" s="340">
        <f aca="true" t="shared" si="7" ref="U9:U17">K9/C9*100</f>
        <v>50</v>
      </c>
      <c r="V9" s="340">
        <f aca="true" t="shared" si="8" ref="V9:V17">L9/C9*100</f>
        <v>5.319148936170213</v>
      </c>
      <c r="W9" s="340">
        <f aca="true" t="shared" si="9" ref="W9:W17">M9/C9*100</f>
        <v>0</v>
      </c>
    </row>
    <row r="10" spans="1:23" s="52" customFormat="1" ht="27" customHeight="1">
      <c r="A10" s="63">
        <v>3</v>
      </c>
      <c r="B10" s="41" t="s">
        <v>115</v>
      </c>
      <c r="C10" s="63">
        <v>87</v>
      </c>
      <c r="D10" s="337">
        <v>0</v>
      </c>
      <c r="E10" s="337">
        <v>84</v>
      </c>
      <c r="F10" s="337">
        <v>0</v>
      </c>
      <c r="G10" s="337">
        <v>0</v>
      </c>
      <c r="H10" s="338">
        <v>0</v>
      </c>
      <c r="I10" s="338">
        <v>0</v>
      </c>
      <c r="J10" s="339">
        <v>0</v>
      </c>
      <c r="K10" s="338">
        <v>23</v>
      </c>
      <c r="L10" s="338">
        <v>0</v>
      </c>
      <c r="M10" s="338">
        <v>0</v>
      </c>
      <c r="N10" s="340">
        <f t="shared" si="0"/>
        <v>0</v>
      </c>
      <c r="O10" s="340">
        <f t="shared" si="1"/>
        <v>96.55172413793103</v>
      </c>
      <c r="P10" s="340">
        <f t="shared" si="2"/>
        <v>0</v>
      </c>
      <c r="Q10" s="340">
        <f t="shared" si="3"/>
        <v>0</v>
      </c>
      <c r="R10" s="340">
        <f t="shared" si="4"/>
        <v>0</v>
      </c>
      <c r="S10" s="340">
        <f t="shared" si="5"/>
        <v>0</v>
      </c>
      <c r="T10" s="340">
        <f t="shared" si="6"/>
        <v>0</v>
      </c>
      <c r="U10" s="340">
        <f t="shared" si="7"/>
        <v>26.436781609195403</v>
      </c>
      <c r="V10" s="340">
        <f t="shared" si="8"/>
        <v>0</v>
      </c>
      <c r="W10" s="340">
        <f t="shared" si="9"/>
        <v>0</v>
      </c>
    </row>
    <row r="11" spans="1:23" s="52" customFormat="1" ht="29.25" customHeight="1">
      <c r="A11" s="63">
        <v>4</v>
      </c>
      <c r="B11" s="41" t="s">
        <v>112</v>
      </c>
      <c r="C11" s="63">
        <v>60</v>
      </c>
      <c r="D11" s="63">
        <v>0</v>
      </c>
      <c r="E11" s="63">
        <v>52</v>
      </c>
      <c r="F11" s="63">
        <v>1</v>
      </c>
      <c r="G11" s="63">
        <v>1</v>
      </c>
      <c r="H11" s="64">
        <v>0</v>
      </c>
      <c r="I11" s="64">
        <v>15</v>
      </c>
      <c r="J11" s="65">
        <v>9</v>
      </c>
      <c r="K11" s="64">
        <v>9</v>
      </c>
      <c r="L11" s="64">
        <v>5</v>
      </c>
      <c r="M11" s="64">
        <v>2</v>
      </c>
      <c r="N11" s="340">
        <f t="shared" si="0"/>
        <v>0</v>
      </c>
      <c r="O11" s="340">
        <f t="shared" si="1"/>
        <v>86.66666666666667</v>
      </c>
      <c r="P11" s="340">
        <f t="shared" si="2"/>
        <v>1.6666666666666667</v>
      </c>
      <c r="Q11" s="340">
        <f t="shared" si="3"/>
        <v>1.6666666666666667</v>
      </c>
      <c r="R11" s="340">
        <f t="shared" si="4"/>
        <v>0</v>
      </c>
      <c r="S11" s="340">
        <f t="shared" si="5"/>
        <v>25</v>
      </c>
      <c r="T11" s="340">
        <f t="shared" si="6"/>
        <v>15</v>
      </c>
      <c r="U11" s="340">
        <f t="shared" si="7"/>
        <v>15</v>
      </c>
      <c r="V11" s="340">
        <f t="shared" si="8"/>
        <v>8.333333333333332</v>
      </c>
      <c r="W11" s="340">
        <f t="shared" si="9"/>
        <v>3.3333333333333335</v>
      </c>
    </row>
    <row r="12" spans="1:23" s="52" customFormat="1" ht="24.75" customHeight="1">
      <c r="A12" s="63">
        <v>5</v>
      </c>
      <c r="B12" s="41" t="s">
        <v>118</v>
      </c>
      <c r="C12" s="63">
        <v>75</v>
      </c>
      <c r="D12" s="337">
        <v>0</v>
      </c>
      <c r="E12" s="337">
        <v>74</v>
      </c>
      <c r="F12" s="337">
        <v>1</v>
      </c>
      <c r="G12" s="337">
        <v>0</v>
      </c>
      <c r="H12" s="338">
        <v>0</v>
      </c>
      <c r="I12" s="64">
        <v>4</v>
      </c>
      <c r="J12" s="339">
        <v>0</v>
      </c>
      <c r="K12" s="338">
        <v>32</v>
      </c>
      <c r="L12" s="338">
        <v>3</v>
      </c>
      <c r="M12" s="338">
        <v>0</v>
      </c>
      <c r="N12" s="340">
        <f t="shared" si="0"/>
        <v>0</v>
      </c>
      <c r="O12" s="340">
        <f t="shared" si="1"/>
        <v>98.66666666666667</v>
      </c>
      <c r="P12" s="340">
        <f t="shared" si="2"/>
        <v>1.3333333333333335</v>
      </c>
      <c r="Q12" s="340">
        <f t="shared" si="3"/>
        <v>0</v>
      </c>
      <c r="R12" s="340">
        <f t="shared" si="4"/>
        <v>0</v>
      </c>
      <c r="S12" s="340">
        <f t="shared" si="5"/>
        <v>5.333333333333334</v>
      </c>
      <c r="T12" s="340">
        <f t="shared" si="6"/>
        <v>0</v>
      </c>
      <c r="U12" s="340">
        <f t="shared" si="7"/>
        <v>42.66666666666667</v>
      </c>
      <c r="V12" s="340">
        <f t="shared" si="8"/>
        <v>4</v>
      </c>
      <c r="W12" s="340">
        <f t="shared" si="9"/>
        <v>0</v>
      </c>
    </row>
    <row r="13" spans="1:23" s="151" customFormat="1" ht="25.5" customHeight="1">
      <c r="A13" s="63">
        <v>6</v>
      </c>
      <c r="B13" s="41" t="s">
        <v>116</v>
      </c>
      <c r="C13" s="63">
        <v>83</v>
      </c>
      <c r="D13" s="63">
        <v>0</v>
      </c>
      <c r="E13" s="63">
        <v>83</v>
      </c>
      <c r="F13" s="63">
        <v>0</v>
      </c>
      <c r="G13" s="63">
        <v>0</v>
      </c>
      <c r="H13" s="364">
        <v>2</v>
      </c>
      <c r="I13" s="341">
        <v>9</v>
      </c>
      <c r="J13" s="64">
        <v>5</v>
      </c>
      <c r="K13" s="65">
        <v>5</v>
      </c>
      <c r="L13" s="64">
        <v>0</v>
      </c>
      <c r="M13" s="64">
        <v>0</v>
      </c>
      <c r="N13" s="340">
        <f t="shared" si="0"/>
        <v>0</v>
      </c>
      <c r="O13" s="340">
        <f t="shared" si="1"/>
        <v>100</v>
      </c>
      <c r="P13" s="340">
        <f t="shared" si="2"/>
        <v>0</v>
      </c>
      <c r="Q13" s="340">
        <f t="shared" si="3"/>
        <v>0</v>
      </c>
      <c r="R13" s="340">
        <f t="shared" si="4"/>
        <v>2.4096385542168677</v>
      </c>
      <c r="S13" s="340">
        <f t="shared" si="5"/>
        <v>10.843373493975903</v>
      </c>
      <c r="T13" s="340">
        <f t="shared" si="6"/>
        <v>6.024096385542169</v>
      </c>
      <c r="U13" s="340">
        <f t="shared" si="7"/>
        <v>6.024096385542169</v>
      </c>
      <c r="V13" s="340">
        <f t="shared" si="8"/>
        <v>0</v>
      </c>
      <c r="W13" s="340">
        <f t="shared" si="9"/>
        <v>0</v>
      </c>
    </row>
    <row r="14" spans="1:23" s="52" customFormat="1" ht="27" customHeight="1">
      <c r="A14" s="63">
        <v>7</v>
      </c>
      <c r="B14" s="41" t="s">
        <v>113</v>
      </c>
      <c r="C14" s="337">
        <v>19</v>
      </c>
      <c r="D14" s="337">
        <v>0</v>
      </c>
      <c r="E14" s="337">
        <v>19</v>
      </c>
      <c r="F14" s="337">
        <v>2</v>
      </c>
      <c r="G14" s="337">
        <v>0</v>
      </c>
      <c r="H14" s="365">
        <v>1</v>
      </c>
      <c r="I14" s="338">
        <v>3</v>
      </c>
      <c r="J14" s="339">
        <v>0</v>
      </c>
      <c r="K14" s="338">
        <v>3</v>
      </c>
      <c r="L14" s="338">
        <v>1</v>
      </c>
      <c r="M14" s="338">
        <v>0</v>
      </c>
      <c r="N14" s="340">
        <f t="shared" si="0"/>
        <v>0</v>
      </c>
      <c r="O14" s="340">
        <f t="shared" si="1"/>
        <v>100</v>
      </c>
      <c r="P14" s="340">
        <f t="shared" si="2"/>
        <v>10.526315789473683</v>
      </c>
      <c r="Q14" s="340">
        <f t="shared" si="3"/>
        <v>0</v>
      </c>
      <c r="R14" s="340">
        <f t="shared" si="4"/>
        <v>5.263157894736842</v>
      </c>
      <c r="S14" s="340">
        <f t="shared" si="5"/>
        <v>15.789473684210526</v>
      </c>
      <c r="T14" s="340">
        <f t="shared" si="6"/>
        <v>0</v>
      </c>
      <c r="U14" s="340">
        <f t="shared" si="7"/>
        <v>15.789473684210526</v>
      </c>
      <c r="V14" s="340">
        <f t="shared" si="8"/>
        <v>5.263157894736842</v>
      </c>
      <c r="W14" s="340">
        <f t="shared" si="9"/>
        <v>0</v>
      </c>
    </row>
    <row r="15" spans="1:23" s="52" customFormat="1" ht="27" customHeight="1">
      <c r="A15" s="63">
        <v>8</v>
      </c>
      <c r="B15" s="41" t="s">
        <v>120</v>
      </c>
      <c r="C15" s="337">
        <v>116</v>
      </c>
      <c r="D15" s="337">
        <v>0</v>
      </c>
      <c r="E15" s="337">
        <v>65</v>
      </c>
      <c r="F15" s="337">
        <v>0</v>
      </c>
      <c r="G15" s="337">
        <v>1</v>
      </c>
      <c r="H15" s="338">
        <v>0</v>
      </c>
      <c r="I15" s="338">
        <v>1</v>
      </c>
      <c r="J15" s="339">
        <v>0</v>
      </c>
      <c r="K15" s="342">
        <v>99</v>
      </c>
      <c r="L15" s="338">
        <v>8</v>
      </c>
      <c r="M15" s="338">
        <v>0</v>
      </c>
      <c r="N15" s="340">
        <f t="shared" si="0"/>
        <v>0</v>
      </c>
      <c r="O15" s="340">
        <f t="shared" si="1"/>
        <v>56.03448275862068</v>
      </c>
      <c r="P15" s="340">
        <f t="shared" si="2"/>
        <v>0</v>
      </c>
      <c r="Q15" s="340">
        <f t="shared" si="3"/>
        <v>0.8620689655172413</v>
      </c>
      <c r="R15" s="340">
        <f t="shared" si="4"/>
        <v>0</v>
      </c>
      <c r="S15" s="340">
        <f t="shared" si="5"/>
        <v>0.8620689655172413</v>
      </c>
      <c r="T15" s="340">
        <f t="shared" si="6"/>
        <v>0</v>
      </c>
      <c r="U15" s="340">
        <f t="shared" si="7"/>
        <v>85.34482758620689</v>
      </c>
      <c r="V15" s="340">
        <f t="shared" si="8"/>
        <v>6.896551724137931</v>
      </c>
      <c r="W15" s="340">
        <f t="shared" si="9"/>
        <v>0</v>
      </c>
    </row>
    <row r="16" spans="1:23" s="52" customFormat="1" ht="27" customHeight="1">
      <c r="A16" s="63">
        <v>9</v>
      </c>
      <c r="B16" s="103" t="s">
        <v>119</v>
      </c>
      <c r="C16" s="337">
        <v>41</v>
      </c>
      <c r="D16" s="337">
        <v>0</v>
      </c>
      <c r="E16" s="337">
        <v>40</v>
      </c>
      <c r="F16" s="337">
        <v>0</v>
      </c>
      <c r="G16" s="337">
        <v>0</v>
      </c>
      <c r="H16" s="338">
        <v>0</v>
      </c>
      <c r="I16" s="338">
        <v>1</v>
      </c>
      <c r="J16" s="339">
        <v>0</v>
      </c>
      <c r="K16" s="338">
        <v>27</v>
      </c>
      <c r="L16" s="338">
        <v>1</v>
      </c>
      <c r="M16" s="338">
        <v>0</v>
      </c>
      <c r="N16" s="340">
        <f t="shared" si="0"/>
        <v>0</v>
      </c>
      <c r="O16" s="340">
        <f t="shared" si="1"/>
        <v>97.5609756097561</v>
      </c>
      <c r="P16" s="340">
        <f t="shared" si="2"/>
        <v>0</v>
      </c>
      <c r="Q16" s="340">
        <f t="shared" si="3"/>
        <v>0</v>
      </c>
      <c r="R16" s="340">
        <f t="shared" si="4"/>
        <v>0</v>
      </c>
      <c r="S16" s="340">
        <f t="shared" si="5"/>
        <v>2.4390243902439024</v>
      </c>
      <c r="T16" s="340">
        <f t="shared" si="6"/>
        <v>0</v>
      </c>
      <c r="U16" s="340">
        <f t="shared" si="7"/>
        <v>65.85365853658537</v>
      </c>
      <c r="V16" s="340">
        <f t="shared" si="8"/>
        <v>2.4390243902439024</v>
      </c>
      <c r="W16" s="340">
        <f t="shared" si="9"/>
        <v>0</v>
      </c>
    </row>
    <row r="17" spans="1:23" s="37" customFormat="1" ht="27" customHeight="1">
      <c r="A17" s="31"/>
      <c r="B17" s="67" t="s">
        <v>81</v>
      </c>
      <c r="C17" s="31">
        <f aca="true" t="shared" si="10" ref="C17:M17">SUM(C8:C16)</f>
        <v>720</v>
      </c>
      <c r="D17" s="31">
        <f t="shared" si="10"/>
        <v>0</v>
      </c>
      <c r="E17" s="31">
        <f t="shared" si="10"/>
        <v>621</v>
      </c>
      <c r="F17" s="31">
        <f t="shared" si="10"/>
        <v>11</v>
      </c>
      <c r="G17" s="31">
        <f t="shared" si="10"/>
        <v>3</v>
      </c>
      <c r="H17" s="32">
        <f t="shared" si="10"/>
        <v>3</v>
      </c>
      <c r="I17" s="32">
        <f t="shared" si="10"/>
        <v>78</v>
      </c>
      <c r="J17" s="33">
        <f t="shared" si="10"/>
        <v>17</v>
      </c>
      <c r="K17" s="32">
        <f t="shared" si="10"/>
        <v>332</v>
      </c>
      <c r="L17" s="32">
        <f t="shared" si="10"/>
        <v>26</v>
      </c>
      <c r="M17" s="32">
        <f t="shared" si="10"/>
        <v>2</v>
      </c>
      <c r="N17" s="340">
        <f t="shared" si="0"/>
        <v>0</v>
      </c>
      <c r="O17" s="340">
        <f t="shared" si="1"/>
        <v>86.25</v>
      </c>
      <c r="P17" s="340">
        <f t="shared" si="2"/>
        <v>1.5277777777777777</v>
      </c>
      <c r="Q17" s="340">
        <f t="shared" si="3"/>
        <v>0.4166666666666667</v>
      </c>
      <c r="R17" s="340">
        <f t="shared" si="4"/>
        <v>0.4166666666666667</v>
      </c>
      <c r="S17" s="340">
        <f t="shared" si="5"/>
        <v>10.833333333333334</v>
      </c>
      <c r="T17" s="340">
        <f t="shared" si="6"/>
        <v>2.361111111111111</v>
      </c>
      <c r="U17" s="340">
        <f t="shared" si="7"/>
        <v>46.111111111111114</v>
      </c>
      <c r="V17" s="340">
        <f t="shared" si="8"/>
        <v>3.6111111111111107</v>
      </c>
      <c r="W17" s="340">
        <f t="shared" si="9"/>
        <v>0.2777777777777778</v>
      </c>
    </row>
    <row r="18" spans="1:23" ht="33" customHeight="1">
      <c r="A18" s="467" t="s">
        <v>22</v>
      </c>
      <c r="B18" s="458" t="s">
        <v>23</v>
      </c>
      <c r="C18" s="458"/>
      <c r="D18" s="455" t="s">
        <v>24</v>
      </c>
      <c r="E18" s="455"/>
      <c r="F18" s="455"/>
      <c r="G18" s="455"/>
      <c r="H18" s="455"/>
      <c r="I18" s="458" t="s">
        <v>25</v>
      </c>
      <c r="J18" s="458"/>
      <c r="K18" s="458"/>
      <c r="L18" s="458"/>
      <c r="M18" s="458" t="s">
        <v>26</v>
      </c>
      <c r="N18" s="458"/>
      <c r="O18" s="458"/>
      <c r="P18" s="458"/>
      <c r="Q18" s="458"/>
      <c r="R18" s="458" t="s">
        <v>27</v>
      </c>
      <c r="S18" s="458"/>
      <c r="T18" s="458"/>
      <c r="U18" s="458"/>
      <c r="V18" s="458"/>
      <c r="W18" s="458"/>
    </row>
    <row r="19" spans="1:23" s="5" customFormat="1" ht="42.75" customHeight="1">
      <c r="A19" s="467"/>
      <c r="B19" s="458" t="s">
        <v>28</v>
      </c>
      <c r="C19" s="458"/>
      <c r="D19" s="468" t="s">
        <v>29</v>
      </c>
      <c r="E19" s="469"/>
      <c r="F19" s="469"/>
      <c r="G19" s="469"/>
      <c r="H19" s="470"/>
      <c r="I19" s="458" t="s">
        <v>30</v>
      </c>
      <c r="J19" s="458"/>
      <c r="K19" s="458"/>
      <c r="L19" s="458"/>
      <c r="M19" s="458" t="s">
        <v>31</v>
      </c>
      <c r="N19" s="458"/>
      <c r="O19" s="458"/>
      <c r="P19" s="458"/>
      <c r="Q19" s="458"/>
      <c r="R19" s="458" t="s">
        <v>32</v>
      </c>
      <c r="S19" s="458"/>
      <c r="T19" s="458"/>
      <c r="U19" s="458"/>
      <c r="V19" s="458"/>
      <c r="W19" s="458"/>
    </row>
    <row r="20" spans="1:22" s="5" customFormat="1" ht="15" customHeight="1">
      <c r="A20" s="35"/>
      <c r="B20" s="35"/>
      <c r="F20" s="10"/>
      <c r="P20" s="11"/>
      <c r="Q20" s="11"/>
      <c r="R20" s="11"/>
      <c r="S20" s="11"/>
      <c r="T20" s="11"/>
      <c r="U20" s="11"/>
      <c r="V20" s="11"/>
    </row>
    <row r="21" spans="1:22" s="5" customFormat="1" ht="15" customHeight="1">
      <c r="A21" s="11"/>
      <c r="B21" s="11"/>
      <c r="P21" s="36"/>
      <c r="Q21" s="36"/>
      <c r="R21" s="36"/>
      <c r="S21" s="36"/>
      <c r="T21" s="36"/>
      <c r="U21" s="36"/>
      <c r="V21" s="36"/>
    </row>
  </sheetData>
  <sheetProtection/>
  <mergeCells count="22">
    <mergeCell ref="A1:C1"/>
    <mergeCell ref="D1:W1"/>
    <mergeCell ref="A2:C2"/>
    <mergeCell ref="D2:W2"/>
    <mergeCell ref="A18:A19"/>
    <mergeCell ref="I19:L19"/>
    <mergeCell ref="N6:W6"/>
    <mergeCell ref="R19:W19"/>
    <mergeCell ref="A4:W4"/>
    <mergeCell ref="M18:Q18"/>
    <mergeCell ref="B18:C18"/>
    <mergeCell ref="D18:H18"/>
    <mergeCell ref="A5:W5"/>
    <mergeCell ref="A6:A7"/>
    <mergeCell ref="B6:B7"/>
    <mergeCell ref="C6:C7"/>
    <mergeCell ref="D6:M6"/>
    <mergeCell ref="M19:Q19"/>
    <mergeCell ref="I18:L18"/>
    <mergeCell ref="B19:C19"/>
    <mergeCell ref="D19:H19"/>
    <mergeCell ref="R18:W18"/>
  </mergeCells>
  <printOptions/>
  <pageMargins left="0.25" right="0.2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5">
      <selection activeCell="A1" sqref="A1:IV3"/>
    </sheetView>
  </sheetViews>
  <sheetFormatPr defaultColWidth="9.00390625" defaultRowHeight="15.75"/>
  <cols>
    <col min="1" max="1" width="5.25390625" style="0" customWidth="1"/>
    <col min="2" max="2" width="23.25390625" style="39" customWidth="1"/>
    <col min="3" max="3" width="13.75390625" style="0" customWidth="1"/>
    <col min="4" max="4" width="10.625" style="0" customWidth="1"/>
    <col min="5" max="5" width="7.50390625" style="0" customWidth="1"/>
    <col min="6" max="6" width="5.625" style="0" customWidth="1"/>
    <col min="7" max="7" width="8.375" style="0" customWidth="1"/>
    <col min="8" max="8" width="9.125" style="0" customWidth="1"/>
    <col min="9" max="9" width="7.25390625" style="0" customWidth="1"/>
    <col min="10" max="10" width="5.50390625" style="0" customWidth="1"/>
    <col min="12" max="12" width="6.625" style="0" customWidth="1"/>
    <col min="13" max="13" width="7.375" style="0" customWidth="1"/>
    <col min="14" max="14" width="6.625" style="0" customWidth="1"/>
  </cols>
  <sheetData>
    <row r="1" spans="1:12" ht="15.75">
      <c r="A1" s="30"/>
      <c r="B1" s="38" t="s">
        <v>46</v>
      </c>
      <c r="C1" s="23"/>
      <c r="D1" s="30"/>
      <c r="E1" s="30"/>
      <c r="F1" s="30"/>
      <c r="G1" s="30"/>
      <c r="H1" s="30"/>
      <c r="I1" s="30"/>
      <c r="J1" s="30"/>
      <c r="K1" s="30"/>
      <c r="L1" s="30"/>
    </row>
    <row r="2" spans="1:18" ht="15.75">
      <c r="A2" s="425" t="s">
        <v>37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24"/>
      <c r="P2" s="24"/>
      <c r="Q2" s="24"/>
      <c r="R2" s="24"/>
    </row>
    <row r="3" spans="1:25" ht="16.5">
      <c r="A3" s="435" t="s">
        <v>1251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5" spans="1:14" ht="15.75" customHeight="1">
      <c r="A5" s="488" t="s">
        <v>0</v>
      </c>
      <c r="B5" s="488" t="s">
        <v>38</v>
      </c>
      <c r="C5" s="417" t="s">
        <v>39</v>
      </c>
      <c r="D5" s="417" t="s">
        <v>40</v>
      </c>
      <c r="E5" s="482" t="s">
        <v>41</v>
      </c>
      <c r="F5" s="483"/>
      <c r="G5" s="483"/>
      <c r="H5" s="483"/>
      <c r="I5" s="483"/>
      <c r="J5" s="483"/>
      <c r="K5" s="483"/>
      <c r="L5" s="483"/>
      <c r="M5" s="483"/>
      <c r="N5" s="484"/>
    </row>
    <row r="6" spans="1:14" ht="18" customHeight="1">
      <c r="A6" s="489"/>
      <c r="B6" s="489"/>
      <c r="C6" s="418"/>
      <c r="D6" s="418"/>
      <c r="E6" s="485"/>
      <c r="F6" s="486"/>
      <c r="G6" s="486"/>
      <c r="H6" s="486"/>
      <c r="I6" s="486"/>
      <c r="J6" s="486"/>
      <c r="K6" s="486"/>
      <c r="L6" s="486"/>
      <c r="M6" s="486"/>
      <c r="N6" s="487"/>
    </row>
    <row r="7" spans="1:18" ht="102.75" customHeight="1">
      <c r="A7" s="490"/>
      <c r="B7" s="490"/>
      <c r="C7" s="419"/>
      <c r="D7" s="419"/>
      <c r="E7" s="49" t="s">
        <v>44</v>
      </c>
      <c r="F7" s="50" t="s">
        <v>3</v>
      </c>
      <c r="G7" s="49" t="s">
        <v>62</v>
      </c>
      <c r="H7" s="49" t="s">
        <v>63</v>
      </c>
      <c r="I7" s="49" t="s">
        <v>40</v>
      </c>
      <c r="J7" s="50" t="s">
        <v>3</v>
      </c>
      <c r="K7" s="49" t="s">
        <v>48</v>
      </c>
      <c r="L7" s="49" t="s">
        <v>3</v>
      </c>
      <c r="M7" s="49" t="s">
        <v>51</v>
      </c>
      <c r="N7" s="49" t="s">
        <v>3</v>
      </c>
      <c r="O7" s="12" t="s">
        <v>133</v>
      </c>
      <c r="P7" s="12"/>
      <c r="Q7" s="12"/>
      <c r="R7" s="12"/>
    </row>
    <row r="8" spans="1:16" s="217" customFormat="1" ht="18.75">
      <c r="A8" s="218">
        <v>1</v>
      </c>
      <c r="B8" s="216" t="s">
        <v>117</v>
      </c>
      <c r="C8" s="225">
        <v>1411</v>
      </c>
      <c r="D8" s="219">
        <v>80</v>
      </c>
      <c r="E8" s="218">
        <v>140</v>
      </c>
      <c r="F8" s="227">
        <f>E8/C8*100</f>
        <v>9.922041105598867</v>
      </c>
      <c r="G8" s="220">
        <v>131</v>
      </c>
      <c r="H8" s="220">
        <v>9</v>
      </c>
      <c r="I8" s="219">
        <v>50</v>
      </c>
      <c r="J8" s="228">
        <f>I8/C8*100</f>
        <v>3.543586109142452</v>
      </c>
      <c r="K8" s="219">
        <v>32</v>
      </c>
      <c r="L8" s="228">
        <f>K8/C8*100</f>
        <v>2.2678951098511693</v>
      </c>
      <c r="M8" s="219">
        <v>2</v>
      </c>
      <c r="N8" s="228">
        <f>M8/C8*100</f>
        <v>0.14174344436569808</v>
      </c>
      <c r="P8" s="217" t="s">
        <v>133</v>
      </c>
    </row>
    <row r="9" spans="1:14" s="217" customFormat="1" ht="18.75">
      <c r="A9" s="218">
        <v>2</v>
      </c>
      <c r="B9" s="216" t="s">
        <v>114</v>
      </c>
      <c r="C9" s="229">
        <v>1446</v>
      </c>
      <c r="D9" s="219">
        <v>0</v>
      </c>
      <c r="E9" s="218">
        <v>66</v>
      </c>
      <c r="F9" s="227">
        <f aca="true" t="shared" si="0" ref="F9:F17">E9/C9*100</f>
        <v>4.564315352697095</v>
      </c>
      <c r="G9" s="220">
        <v>62</v>
      </c>
      <c r="H9" s="220">
        <v>4</v>
      </c>
      <c r="I9" s="219">
        <v>0</v>
      </c>
      <c r="J9" s="228">
        <f aca="true" t="shared" si="1" ref="J9:J17">I9/C9*100</f>
        <v>0</v>
      </c>
      <c r="K9" s="219">
        <v>20</v>
      </c>
      <c r="L9" s="228">
        <f aca="true" t="shared" si="2" ref="L9:L17">K9/C9*100</f>
        <v>1.3831258644536653</v>
      </c>
      <c r="M9" s="219">
        <v>0</v>
      </c>
      <c r="N9" s="228">
        <f aca="true" t="shared" si="3" ref="N9:N17">M9/C9*100</f>
        <v>0</v>
      </c>
    </row>
    <row r="10" spans="1:14" s="217" customFormat="1" ht="18.75">
      <c r="A10" s="218">
        <v>3</v>
      </c>
      <c r="B10" s="216" t="s">
        <v>115</v>
      </c>
      <c r="C10" s="225">
        <v>1747</v>
      </c>
      <c r="D10" s="219">
        <v>0</v>
      </c>
      <c r="E10" s="218">
        <v>85</v>
      </c>
      <c r="F10" s="227">
        <f t="shared" si="0"/>
        <v>4.865483686319404</v>
      </c>
      <c r="G10" s="220">
        <v>85</v>
      </c>
      <c r="H10" s="220">
        <v>0</v>
      </c>
      <c r="I10" s="219">
        <v>0</v>
      </c>
      <c r="J10" s="228">
        <f t="shared" si="1"/>
        <v>0</v>
      </c>
      <c r="K10" s="219">
        <v>28</v>
      </c>
      <c r="L10" s="228">
        <f t="shared" si="2"/>
        <v>1.602747567258157</v>
      </c>
      <c r="M10" s="219">
        <v>0</v>
      </c>
      <c r="N10" s="228">
        <f t="shared" si="3"/>
        <v>0</v>
      </c>
    </row>
    <row r="11" spans="1:14" s="217" customFormat="1" ht="18.75">
      <c r="A11" s="218">
        <v>4</v>
      </c>
      <c r="B11" s="216" t="s">
        <v>112</v>
      </c>
      <c r="C11" s="225">
        <v>1779</v>
      </c>
      <c r="D11" s="219">
        <v>0</v>
      </c>
      <c r="E11" s="218">
        <v>79</v>
      </c>
      <c r="F11" s="227">
        <f t="shared" si="0"/>
        <v>4.440697020798201</v>
      </c>
      <c r="G11" s="220">
        <v>71</v>
      </c>
      <c r="H11" s="220">
        <v>8</v>
      </c>
      <c r="I11" s="219">
        <v>0</v>
      </c>
      <c r="J11" s="228">
        <f t="shared" si="1"/>
        <v>0</v>
      </c>
      <c r="K11" s="219">
        <v>46</v>
      </c>
      <c r="L11" s="228">
        <f t="shared" si="2"/>
        <v>2.5857223159078133</v>
      </c>
      <c r="M11" s="219">
        <v>0</v>
      </c>
      <c r="N11" s="228">
        <f t="shared" si="3"/>
        <v>0</v>
      </c>
    </row>
    <row r="12" spans="1:14" s="217" customFormat="1" ht="18.75">
      <c r="A12" s="218">
        <v>5</v>
      </c>
      <c r="B12" s="216" t="s">
        <v>118</v>
      </c>
      <c r="C12" s="225">
        <v>2182</v>
      </c>
      <c r="D12" s="219">
        <v>0</v>
      </c>
      <c r="E12" s="218">
        <v>76</v>
      </c>
      <c r="F12" s="227">
        <f t="shared" si="0"/>
        <v>3.4830430797433545</v>
      </c>
      <c r="G12" s="220">
        <v>68</v>
      </c>
      <c r="H12" s="220">
        <v>8</v>
      </c>
      <c r="I12" s="219">
        <v>0</v>
      </c>
      <c r="J12" s="228">
        <f t="shared" si="1"/>
        <v>0</v>
      </c>
      <c r="K12" s="219">
        <v>26</v>
      </c>
      <c r="L12" s="228">
        <f t="shared" si="2"/>
        <v>1.1915673693858846</v>
      </c>
      <c r="M12" s="219">
        <v>0</v>
      </c>
      <c r="N12" s="228">
        <f t="shared" si="3"/>
        <v>0</v>
      </c>
    </row>
    <row r="13" spans="1:14" s="217" customFormat="1" ht="18.75">
      <c r="A13" s="218">
        <v>6</v>
      </c>
      <c r="B13" s="216" t="s">
        <v>116</v>
      </c>
      <c r="C13" s="225">
        <v>2153</v>
      </c>
      <c r="D13" s="219">
        <v>0</v>
      </c>
      <c r="E13" s="218">
        <v>54</v>
      </c>
      <c r="F13" s="227">
        <f t="shared" si="0"/>
        <v>2.5081281932187642</v>
      </c>
      <c r="G13" s="220">
        <v>54</v>
      </c>
      <c r="H13" s="220">
        <v>0</v>
      </c>
      <c r="I13" s="219">
        <v>0</v>
      </c>
      <c r="J13" s="228">
        <f t="shared" si="1"/>
        <v>0</v>
      </c>
      <c r="K13" s="219">
        <v>10</v>
      </c>
      <c r="L13" s="228">
        <f t="shared" si="2"/>
        <v>0.46446818392940087</v>
      </c>
      <c r="M13" s="219">
        <v>0</v>
      </c>
      <c r="N13" s="228">
        <f t="shared" si="3"/>
        <v>0</v>
      </c>
    </row>
    <row r="14" spans="1:14" s="217" customFormat="1" ht="18.75">
      <c r="A14" s="218">
        <v>7</v>
      </c>
      <c r="B14" s="216" t="s">
        <v>113</v>
      </c>
      <c r="C14" s="225">
        <v>853</v>
      </c>
      <c r="D14" s="219">
        <v>0</v>
      </c>
      <c r="E14" s="218">
        <v>41</v>
      </c>
      <c r="F14" s="227">
        <f t="shared" si="0"/>
        <v>4.8065650644783116</v>
      </c>
      <c r="G14" s="220">
        <v>38</v>
      </c>
      <c r="H14" s="220">
        <v>3</v>
      </c>
      <c r="I14" s="219">
        <v>0</v>
      </c>
      <c r="J14" s="228">
        <f t="shared" si="1"/>
        <v>0</v>
      </c>
      <c r="K14" s="219">
        <v>21</v>
      </c>
      <c r="L14" s="228">
        <f t="shared" si="2"/>
        <v>2.4618991793669402</v>
      </c>
      <c r="M14" s="219">
        <v>0</v>
      </c>
      <c r="N14" s="228">
        <f t="shared" si="3"/>
        <v>0</v>
      </c>
    </row>
    <row r="15" spans="1:14" s="217" customFormat="1" ht="18.75">
      <c r="A15" s="230">
        <v>8</v>
      </c>
      <c r="B15" s="216" t="s">
        <v>120</v>
      </c>
      <c r="C15" s="231">
        <v>1647</v>
      </c>
      <c r="D15" s="219">
        <v>0</v>
      </c>
      <c r="E15" s="230">
        <v>38</v>
      </c>
      <c r="F15" s="227">
        <f t="shared" si="0"/>
        <v>2.30722525804493</v>
      </c>
      <c r="G15" s="220">
        <v>38</v>
      </c>
      <c r="H15" s="220">
        <v>0</v>
      </c>
      <c r="I15" s="219">
        <v>0</v>
      </c>
      <c r="J15" s="228">
        <f t="shared" si="1"/>
        <v>0</v>
      </c>
      <c r="K15" s="219">
        <v>31</v>
      </c>
      <c r="L15" s="228">
        <f t="shared" si="2"/>
        <v>1.8822100789313905</v>
      </c>
      <c r="M15" s="219">
        <v>0</v>
      </c>
      <c r="N15" s="228">
        <f t="shared" si="3"/>
        <v>0</v>
      </c>
    </row>
    <row r="16" spans="1:14" s="217" customFormat="1" ht="18.75">
      <c r="A16" s="218">
        <v>9</v>
      </c>
      <c r="B16" s="230" t="s">
        <v>119</v>
      </c>
      <c r="C16" s="225">
        <v>1435</v>
      </c>
      <c r="D16" s="219">
        <v>0</v>
      </c>
      <c r="E16" s="218">
        <v>30</v>
      </c>
      <c r="F16" s="227">
        <f t="shared" si="0"/>
        <v>2.0905923344947737</v>
      </c>
      <c r="G16" s="220">
        <v>30</v>
      </c>
      <c r="H16" s="220">
        <v>0</v>
      </c>
      <c r="I16" s="219">
        <v>0</v>
      </c>
      <c r="J16" s="228">
        <f t="shared" si="1"/>
        <v>0</v>
      </c>
      <c r="K16" s="219">
        <v>10</v>
      </c>
      <c r="L16" s="228">
        <f t="shared" si="2"/>
        <v>0.6968641114982579</v>
      </c>
      <c r="M16" s="219">
        <v>0</v>
      </c>
      <c r="N16" s="228">
        <f t="shared" si="3"/>
        <v>0</v>
      </c>
    </row>
    <row r="17" spans="1:14" s="71" customFormat="1" ht="18.75">
      <c r="A17" s="221"/>
      <c r="B17" s="221" t="s">
        <v>81</v>
      </c>
      <c r="C17" s="226">
        <f>SUM(C8:C16)</f>
        <v>14653</v>
      </c>
      <c r="D17" s="223">
        <f>SUM(D8:D16)</f>
        <v>80</v>
      </c>
      <c r="E17" s="222">
        <f>SUM(E8:E16)</f>
        <v>609</v>
      </c>
      <c r="F17" s="227">
        <f t="shared" si="0"/>
        <v>4.156145499215177</v>
      </c>
      <c r="G17" s="224">
        <f>SUM(G8:G16)</f>
        <v>577</v>
      </c>
      <c r="H17" s="224">
        <f>SUM(H8:H16)</f>
        <v>32</v>
      </c>
      <c r="I17" s="223">
        <f>SUM(I8:I16)</f>
        <v>50</v>
      </c>
      <c r="J17" s="228">
        <f t="shared" si="1"/>
        <v>0.34122705248072066</v>
      </c>
      <c r="K17" s="223">
        <f>SUM(K8:K16)</f>
        <v>224</v>
      </c>
      <c r="L17" s="228">
        <f t="shared" si="2"/>
        <v>1.5286971951136286</v>
      </c>
      <c r="M17" s="223">
        <f>SUM(M8:M16)</f>
        <v>2</v>
      </c>
      <c r="N17" s="228">
        <f t="shared" si="3"/>
        <v>0.013649082099228828</v>
      </c>
    </row>
    <row r="18" spans="1:20" ht="16.5">
      <c r="A18" s="61"/>
      <c r="B18" s="6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7"/>
      <c r="O18" s="13"/>
      <c r="P18" s="13"/>
      <c r="Q18" s="13"/>
      <c r="R18" s="13"/>
      <c r="S18" s="13"/>
      <c r="T18" s="13"/>
    </row>
    <row r="19" spans="1:22" ht="16.5" customHeight="1">
      <c r="A19" s="416" t="s">
        <v>71</v>
      </c>
      <c r="B19" s="416"/>
      <c r="C19" s="416"/>
      <c r="D19" s="14"/>
      <c r="E19" s="14"/>
      <c r="F19" s="416"/>
      <c r="G19" s="416"/>
      <c r="H19" s="416"/>
      <c r="I19" s="14"/>
      <c r="J19" s="14"/>
      <c r="K19" s="416" t="s">
        <v>72</v>
      </c>
      <c r="L19" s="416"/>
      <c r="M19" s="416"/>
      <c r="N19" s="416"/>
      <c r="O19" s="69"/>
      <c r="P19" s="69"/>
      <c r="Q19" s="69"/>
      <c r="R19" s="69"/>
      <c r="S19" s="69"/>
      <c r="T19" s="69"/>
      <c r="U19" s="69"/>
      <c r="V19" s="69"/>
    </row>
    <row r="20" spans="1:20" ht="16.5">
      <c r="A20" s="11"/>
      <c r="B20" s="4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72"/>
      <c r="O20" s="472"/>
      <c r="P20" s="472"/>
      <c r="Q20" s="472"/>
      <c r="R20" s="472"/>
      <c r="S20" s="472"/>
      <c r="T20" s="472"/>
    </row>
    <row r="21" spans="1:20" ht="15.75">
      <c r="A21" s="7"/>
      <c r="B21" s="4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7"/>
      <c r="B22" s="4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7"/>
      <c r="B23" s="4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</sheetData>
  <sheetProtection/>
  <mergeCells count="11">
    <mergeCell ref="D5:D7"/>
    <mergeCell ref="E5:N6"/>
    <mergeCell ref="F19:H19"/>
    <mergeCell ref="K19:N19"/>
    <mergeCell ref="N20:T20"/>
    <mergeCell ref="A5:A7"/>
    <mergeCell ref="B5:B7"/>
    <mergeCell ref="A19:C19"/>
    <mergeCell ref="C5:C7"/>
    <mergeCell ref="A2:N2"/>
    <mergeCell ref="A3:N3"/>
  </mergeCells>
  <printOptions/>
  <pageMargins left="0.29" right="0.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90"/>
  <sheetViews>
    <sheetView zoomScalePageLayoutView="0" workbookViewId="0" topLeftCell="A87">
      <selection activeCell="M40" sqref="M40"/>
    </sheetView>
  </sheetViews>
  <sheetFormatPr defaultColWidth="9.00390625" defaultRowHeight="15.75"/>
  <cols>
    <col min="1" max="1" width="5.25390625" style="234" customWidth="1"/>
    <col min="2" max="2" width="19.125" style="252" customWidth="1"/>
    <col min="3" max="3" width="12.125" style="234" customWidth="1"/>
    <col min="4" max="4" width="6.75390625" style="234" customWidth="1"/>
    <col min="5" max="5" width="6.25390625" style="234" customWidth="1"/>
    <col min="6" max="6" width="6.50390625" style="234" customWidth="1"/>
    <col min="7" max="7" width="5.50390625" style="234" customWidth="1"/>
    <col min="8" max="8" width="6.25390625" style="234" customWidth="1"/>
    <col min="9" max="9" width="6.625" style="234" customWidth="1"/>
    <col min="10" max="10" width="6.125" style="234" customWidth="1"/>
    <col min="11" max="11" width="5.625" style="234" customWidth="1"/>
    <col min="12" max="14" width="6.625" style="234" customWidth="1"/>
    <col min="15" max="15" width="7.375" style="234" customWidth="1"/>
    <col min="16" max="16" width="5.875" style="234" customWidth="1"/>
    <col min="17" max="17" width="6.625" style="234" customWidth="1"/>
    <col min="18" max="16384" width="9.00390625" style="234" customWidth="1"/>
  </cols>
  <sheetData>
    <row r="1" spans="1:22" ht="15">
      <c r="A1" s="494" t="s">
        <v>47</v>
      </c>
      <c r="B1" s="494"/>
      <c r="C1" s="494" t="s">
        <v>16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233"/>
      <c r="P1" s="495"/>
      <c r="Q1" s="495"/>
      <c r="R1" s="495"/>
      <c r="S1" s="495"/>
      <c r="T1" s="495"/>
      <c r="U1" s="495"/>
      <c r="V1" s="495"/>
    </row>
    <row r="2" spans="1:22" ht="15">
      <c r="A2" s="494" t="s">
        <v>111</v>
      </c>
      <c r="B2" s="494"/>
      <c r="C2" s="494" t="s">
        <v>17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7"/>
      <c r="P2" s="7"/>
      <c r="Q2" s="7"/>
      <c r="R2" s="7"/>
      <c r="S2" s="7"/>
      <c r="T2" s="7"/>
      <c r="U2" s="7"/>
      <c r="V2" s="7"/>
    </row>
    <row r="3" spans="1:22" ht="15">
      <c r="A3" s="232"/>
      <c r="B3" s="232"/>
      <c r="C3" s="235"/>
      <c r="D3" s="232"/>
      <c r="E3" s="232"/>
      <c r="F3" s="232"/>
      <c r="G3" s="232"/>
      <c r="H3" s="232"/>
      <c r="I3" s="232"/>
      <c r="J3" s="232"/>
      <c r="K3" s="232"/>
      <c r="L3" s="232"/>
      <c r="O3" s="7"/>
      <c r="P3" s="7"/>
      <c r="Q3" s="7"/>
      <c r="R3" s="7"/>
      <c r="S3" s="7"/>
      <c r="T3" s="7"/>
      <c r="U3" s="7"/>
      <c r="V3" s="7"/>
    </row>
    <row r="4" spans="1:22" ht="15">
      <c r="A4" s="232"/>
      <c r="B4" s="236" t="s">
        <v>46</v>
      </c>
      <c r="C4" s="235"/>
      <c r="D4" s="232"/>
      <c r="E4" s="232"/>
      <c r="F4" s="232"/>
      <c r="G4" s="232"/>
      <c r="H4" s="232"/>
      <c r="I4" s="232"/>
      <c r="J4" s="232"/>
      <c r="K4" s="232"/>
      <c r="L4" s="232"/>
      <c r="O4" s="7"/>
      <c r="P4" s="7"/>
      <c r="Q4" s="7"/>
      <c r="R4" s="7"/>
      <c r="S4" s="7"/>
      <c r="T4" s="7"/>
      <c r="U4" s="7"/>
      <c r="V4" s="7"/>
    </row>
    <row r="5" spans="1:17" ht="48" customHeight="1">
      <c r="A5" s="496" t="s">
        <v>64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ht="15">
      <c r="A6" s="493" t="s">
        <v>1249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8" spans="1:17" ht="110.25" customHeight="1">
      <c r="A8" s="491" t="s">
        <v>0</v>
      </c>
      <c r="B8" s="426" t="s">
        <v>65</v>
      </c>
      <c r="C8" s="491" t="s">
        <v>66</v>
      </c>
      <c r="D8" s="432" t="s">
        <v>67</v>
      </c>
      <c r="E8" s="433"/>
      <c r="F8" s="426" t="s">
        <v>68</v>
      </c>
      <c r="G8" s="426" t="s">
        <v>69</v>
      </c>
      <c r="H8" s="432" t="s">
        <v>70</v>
      </c>
      <c r="I8" s="437"/>
      <c r="J8" s="437"/>
      <c r="K8" s="437"/>
      <c r="L8" s="437"/>
      <c r="M8" s="437"/>
      <c r="N8" s="437"/>
      <c r="O8" s="437"/>
      <c r="P8" s="437"/>
      <c r="Q8" s="433"/>
    </row>
    <row r="9" spans="1:17" ht="33" customHeight="1">
      <c r="A9" s="492"/>
      <c r="B9" s="428"/>
      <c r="C9" s="492"/>
      <c r="D9" s="55" t="s">
        <v>1246</v>
      </c>
      <c r="E9" s="55" t="s">
        <v>1252</v>
      </c>
      <c r="F9" s="428"/>
      <c r="G9" s="428"/>
      <c r="H9" s="169">
        <v>1</v>
      </c>
      <c r="I9" s="169">
        <v>2</v>
      </c>
      <c r="J9" s="169">
        <v>3</v>
      </c>
      <c r="K9" s="169">
        <v>4</v>
      </c>
      <c r="L9" s="169">
        <v>5</v>
      </c>
      <c r="M9" s="169">
        <v>6</v>
      </c>
      <c r="N9" s="169">
        <v>7</v>
      </c>
      <c r="O9" s="169">
        <v>8</v>
      </c>
      <c r="P9" s="169">
        <v>9</v>
      </c>
      <c r="Q9" s="169">
        <v>10</v>
      </c>
    </row>
    <row r="10" spans="1:17" ht="33" customHeight="1">
      <c r="A10" s="262" t="s">
        <v>705</v>
      </c>
      <c r="B10" s="263" t="s">
        <v>235</v>
      </c>
      <c r="C10" s="262"/>
      <c r="D10" s="329"/>
      <c r="E10" s="329"/>
      <c r="F10" s="330"/>
      <c r="G10" s="330"/>
      <c r="H10" s="329"/>
      <c r="I10" s="329"/>
      <c r="J10" s="329"/>
      <c r="K10" s="329"/>
      <c r="L10" s="329"/>
      <c r="M10" s="329"/>
      <c r="N10" s="329"/>
      <c r="O10" s="329"/>
      <c r="P10" s="329"/>
      <c r="Q10" s="329"/>
    </row>
    <row r="11" spans="1:17" ht="15">
      <c r="A11" s="170">
        <v>1</v>
      </c>
      <c r="B11" s="171" t="s">
        <v>140</v>
      </c>
      <c r="C11" s="170" t="s">
        <v>141</v>
      </c>
      <c r="D11" s="172">
        <v>120</v>
      </c>
      <c r="E11" s="172">
        <v>30</v>
      </c>
      <c r="F11" s="172" t="s">
        <v>142</v>
      </c>
      <c r="G11" s="172">
        <v>3</v>
      </c>
      <c r="H11" s="172"/>
      <c r="I11" s="172">
        <v>1</v>
      </c>
      <c r="J11" s="172"/>
      <c r="K11" s="172"/>
      <c r="L11" s="172"/>
      <c r="M11" s="172">
        <v>1</v>
      </c>
      <c r="N11" s="172"/>
      <c r="O11" s="172"/>
      <c r="P11" s="172">
        <v>1</v>
      </c>
      <c r="Q11" s="172"/>
    </row>
    <row r="12" spans="1:17" ht="15">
      <c r="A12" s="170">
        <v>2</v>
      </c>
      <c r="B12" s="171" t="s">
        <v>143</v>
      </c>
      <c r="C12" s="170" t="s">
        <v>141</v>
      </c>
      <c r="D12" s="172">
        <v>105</v>
      </c>
      <c r="E12" s="172">
        <v>20</v>
      </c>
      <c r="F12" s="172" t="s">
        <v>142</v>
      </c>
      <c r="G12" s="172">
        <v>2</v>
      </c>
      <c r="H12" s="172"/>
      <c r="I12" s="172">
        <v>1</v>
      </c>
      <c r="J12" s="172"/>
      <c r="K12" s="172"/>
      <c r="L12" s="172"/>
      <c r="M12" s="172"/>
      <c r="N12" s="172"/>
      <c r="O12" s="172"/>
      <c r="P12" s="172">
        <v>1</v>
      </c>
      <c r="Q12" s="172"/>
    </row>
    <row r="13" spans="1:17" ht="15">
      <c r="A13" s="170">
        <v>3</v>
      </c>
      <c r="B13" s="171" t="s">
        <v>144</v>
      </c>
      <c r="C13" s="170" t="s">
        <v>141</v>
      </c>
      <c r="D13" s="172">
        <v>95</v>
      </c>
      <c r="E13" s="172">
        <v>20</v>
      </c>
      <c r="F13" s="172" t="s">
        <v>142</v>
      </c>
      <c r="G13" s="172">
        <v>2</v>
      </c>
      <c r="H13" s="172"/>
      <c r="I13" s="172">
        <v>1</v>
      </c>
      <c r="J13" s="172"/>
      <c r="K13" s="172"/>
      <c r="L13" s="172"/>
      <c r="M13" s="172"/>
      <c r="N13" s="172"/>
      <c r="O13" s="172"/>
      <c r="P13" s="172">
        <v>1</v>
      </c>
      <c r="Q13" s="172"/>
    </row>
    <row r="14" spans="1:17" ht="15">
      <c r="A14" s="170">
        <v>4</v>
      </c>
      <c r="B14" s="171" t="s">
        <v>145</v>
      </c>
      <c r="C14" s="170" t="s">
        <v>146</v>
      </c>
      <c r="D14" s="172">
        <v>80</v>
      </c>
      <c r="E14" s="172">
        <v>20</v>
      </c>
      <c r="F14" s="172" t="s">
        <v>142</v>
      </c>
      <c r="G14" s="172">
        <v>2</v>
      </c>
      <c r="H14" s="172"/>
      <c r="I14" s="172">
        <v>1</v>
      </c>
      <c r="J14" s="172"/>
      <c r="K14" s="172"/>
      <c r="L14" s="172"/>
      <c r="M14" s="172"/>
      <c r="N14" s="172"/>
      <c r="O14" s="172"/>
      <c r="P14" s="172">
        <v>1</v>
      </c>
      <c r="Q14" s="172"/>
    </row>
    <row r="15" spans="1:17" ht="15">
      <c r="A15" s="170">
        <v>5</v>
      </c>
      <c r="B15" s="171" t="s">
        <v>147</v>
      </c>
      <c r="C15" s="170" t="s">
        <v>146</v>
      </c>
      <c r="D15" s="172">
        <v>110</v>
      </c>
      <c r="E15" s="172">
        <v>30</v>
      </c>
      <c r="F15" s="172" t="s">
        <v>142</v>
      </c>
      <c r="G15" s="172">
        <v>3</v>
      </c>
      <c r="H15" s="172"/>
      <c r="I15" s="172">
        <v>1</v>
      </c>
      <c r="J15" s="172">
        <v>1</v>
      </c>
      <c r="K15" s="172"/>
      <c r="L15" s="172"/>
      <c r="M15" s="172"/>
      <c r="N15" s="172"/>
      <c r="O15" s="172"/>
      <c r="P15" s="172">
        <v>1</v>
      </c>
      <c r="Q15" s="172"/>
    </row>
    <row r="16" spans="1:17" ht="15">
      <c r="A16" s="170">
        <v>6</v>
      </c>
      <c r="B16" s="171" t="s">
        <v>148</v>
      </c>
      <c r="C16" s="170" t="s">
        <v>146</v>
      </c>
      <c r="D16" s="172">
        <v>105</v>
      </c>
      <c r="E16" s="172">
        <v>20</v>
      </c>
      <c r="F16" s="172" t="s">
        <v>142</v>
      </c>
      <c r="G16" s="172">
        <v>2</v>
      </c>
      <c r="H16" s="172"/>
      <c r="I16" s="172">
        <v>1</v>
      </c>
      <c r="J16" s="172"/>
      <c r="K16" s="172"/>
      <c r="L16" s="172"/>
      <c r="M16" s="172"/>
      <c r="N16" s="172"/>
      <c r="O16" s="172"/>
      <c r="P16" s="172"/>
      <c r="Q16" s="172">
        <v>1</v>
      </c>
    </row>
    <row r="17" spans="1:17" ht="15">
      <c r="A17" s="170">
        <v>7</v>
      </c>
      <c r="B17" s="171" t="s">
        <v>149</v>
      </c>
      <c r="C17" s="170" t="s">
        <v>146</v>
      </c>
      <c r="D17" s="172">
        <v>120</v>
      </c>
      <c r="E17" s="172">
        <v>20</v>
      </c>
      <c r="F17" s="172" t="s">
        <v>142</v>
      </c>
      <c r="G17" s="172">
        <v>2</v>
      </c>
      <c r="H17" s="172"/>
      <c r="I17" s="172">
        <v>1</v>
      </c>
      <c r="J17" s="172"/>
      <c r="K17" s="172"/>
      <c r="L17" s="172"/>
      <c r="M17" s="172">
        <v>1</v>
      </c>
      <c r="N17" s="172"/>
      <c r="O17" s="172"/>
      <c r="P17" s="172"/>
      <c r="Q17" s="172"/>
    </row>
    <row r="18" spans="1:17" ht="15">
      <c r="A18" s="170">
        <v>8</v>
      </c>
      <c r="B18" s="171" t="s">
        <v>150</v>
      </c>
      <c r="C18" s="170" t="s">
        <v>151</v>
      </c>
      <c r="D18" s="172">
        <v>110</v>
      </c>
      <c r="E18" s="172">
        <v>20</v>
      </c>
      <c r="F18" s="172" t="s">
        <v>142</v>
      </c>
      <c r="G18" s="172">
        <v>2</v>
      </c>
      <c r="H18" s="172"/>
      <c r="I18" s="172">
        <v>1</v>
      </c>
      <c r="J18" s="172">
        <v>1</v>
      </c>
      <c r="K18" s="172"/>
      <c r="L18" s="172"/>
      <c r="M18" s="172"/>
      <c r="N18" s="172"/>
      <c r="O18" s="172"/>
      <c r="P18" s="172"/>
      <c r="Q18" s="172"/>
    </row>
    <row r="19" spans="1:17" ht="15">
      <c r="A19" s="170">
        <v>9</v>
      </c>
      <c r="B19" s="171" t="s">
        <v>152</v>
      </c>
      <c r="C19" s="170" t="s">
        <v>151</v>
      </c>
      <c r="D19" s="172">
        <v>110</v>
      </c>
      <c r="E19" s="172">
        <v>20</v>
      </c>
      <c r="F19" s="172" t="s">
        <v>142</v>
      </c>
      <c r="G19" s="172">
        <v>2</v>
      </c>
      <c r="H19" s="172"/>
      <c r="I19" s="172">
        <v>1</v>
      </c>
      <c r="J19" s="172"/>
      <c r="K19" s="172"/>
      <c r="L19" s="172"/>
      <c r="M19" s="172"/>
      <c r="N19" s="172"/>
      <c r="O19" s="172"/>
      <c r="P19" s="172"/>
      <c r="Q19" s="172">
        <v>1</v>
      </c>
    </row>
    <row r="20" spans="1:17" ht="15">
      <c r="A20" s="170">
        <v>10</v>
      </c>
      <c r="B20" s="171" t="s">
        <v>153</v>
      </c>
      <c r="C20" s="170" t="s">
        <v>151</v>
      </c>
      <c r="D20" s="172">
        <v>110</v>
      </c>
      <c r="E20" s="172">
        <v>20</v>
      </c>
      <c r="F20" s="172" t="s">
        <v>142</v>
      </c>
      <c r="G20" s="172">
        <v>2</v>
      </c>
      <c r="H20" s="172"/>
      <c r="I20" s="172">
        <v>1</v>
      </c>
      <c r="J20" s="172"/>
      <c r="K20" s="172"/>
      <c r="L20" s="172"/>
      <c r="M20" s="172"/>
      <c r="N20" s="172"/>
      <c r="O20" s="172">
        <v>1</v>
      </c>
      <c r="P20" s="172"/>
      <c r="Q20" s="172"/>
    </row>
    <row r="21" spans="1:17" ht="15">
      <c r="A21" s="170">
        <v>11</v>
      </c>
      <c r="B21" s="171" t="s">
        <v>154</v>
      </c>
      <c r="C21" s="170" t="s">
        <v>151</v>
      </c>
      <c r="D21" s="172">
        <v>70</v>
      </c>
      <c r="E21" s="172">
        <v>30</v>
      </c>
      <c r="F21" s="172" t="s">
        <v>142</v>
      </c>
      <c r="G21" s="172">
        <v>3</v>
      </c>
      <c r="H21" s="172"/>
      <c r="I21" s="172">
        <v>1</v>
      </c>
      <c r="J21" s="172"/>
      <c r="K21" s="172"/>
      <c r="L21" s="172"/>
      <c r="M21" s="172">
        <v>1</v>
      </c>
      <c r="N21" s="172"/>
      <c r="O21" s="172"/>
      <c r="P21" s="172">
        <v>1</v>
      </c>
      <c r="Q21" s="172"/>
    </row>
    <row r="22" spans="1:17" ht="15">
      <c r="A22" s="170">
        <v>12</v>
      </c>
      <c r="B22" s="171" t="s">
        <v>155</v>
      </c>
      <c r="C22" s="170" t="s">
        <v>151</v>
      </c>
      <c r="D22" s="172">
        <v>105</v>
      </c>
      <c r="E22" s="172">
        <v>20</v>
      </c>
      <c r="F22" s="172" t="s">
        <v>142</v>
      </c>
      <c r="G22" s="172">
        <v>2</v>
      </c>
      <c r="H22" s="172"/>
      <c r="I22" s="172">
        <v>1</v>
      </c>
      <c r="J22" s="172"/>
      <c r="K22" s="172"/>
      <c r="L22" s="172"/>
      <c r="M22" s="172"/>
      <c r="N22" s="172"/>
      <c r="O22" s="172"/>
      <c r="P22" s="172">
        <v>1</v>
      </c>
      <c r="Q22" s="172"/>
    </row>
    <row r="23" spans="1:17" ht="15">
      <c r="A23" s="170">
        <v>13</v>
      </c>
      <c r="B23" s="171" t="s">
        <v>156</v>
      </c>
      <c r="C23" s="170" t="s">
        <v>151</v>
      </c>
      <c r="D23" s="172">
        <v>105</v>
      </c>
      <c r="E23" s="172">
        <v>20</v>
      </c>
      <c r="F23" s="172" t="s">
        <v>142</v>
      </c>
      <c r="G23" s="172">
        <v>2</v>
      </c>
      <c r="H23" s="172"/>
      <c r="I23" s="172">
        <v>1</v>
      </c>
      <c r="J23" s="172"/>
      <c r="K23" s="172"/>
      <c r="L23" s="172"/>
      <c r="M23" s="172"/>
      <c r="N23" s="172"/>
      <c r="O23" s="172">
        <v>1</v>
      </c>
      <c r="P23" s="172"/>
      <c r="Q23" s="172"/>
    </row>
    <row r="24" spans="1:17" ht="15">
      <c r="A24" s="170">
        <v>14</v>
      </c>
      <c r="B24" s="171" t="s">
        <v>157</v>
      </c>
      <c r="C24" s="170" t="s">
        <v>151</v>
      </c>
      <c r="D24" s="172">
        <v>80</v>
      </c>
      <c r="E24" s="172">
        <v>10</v>
      </c>
      <c r="F24" s="172" t="s">
        <v>142</v>
      </c>
      <c r="G24" s="172">
        <v>1</v>
      </c>
      <c r="H24" s="172"/>
      <c r="I24" s="172">
        <v>1</v>
      </c>
      <c r="J24" s="172"/>
      <c r="K24" s="172"/>
      <c r="L24" s="172"/>
      <c r="M24" s="172"/>
      <c r="N24" s="172"/>
      <c r="O24" s="172"/>
      <c r="P24" s="172"/>
      <c r="Q24" s="172"/>
    </row>
    <row r="25" spans="1:17" ht="15">
      <c r="A25" s="170">
        <v>15</v>
      </c>
      <c r="B25" s="171" t="s">
        <v>158</v>
      </c>
      <c r="C25" s="170" t="s">
        <v>151</v>
      </c>
      <c r="D25" s="172">
        <v>55</v>
      </c>
      <c r="E25" s="172">
        <v>30</v>
      </c>
      <c r="F25" s="172" t="s">
        <v>142</v>
      </c>
      <c r="G25" s="172">
        <v>3</v>
      </c>
      <c r="H25" s="172"/>
      <c r="I25" s="172">
        <v>1</v>
      </c>
      <c r="J25" s="172"/>
      <c r="K25" s="172"/>
      <c r="L25" s="172"/>
      <c r="M25" s="172"/>
      <c r="N25" s="172"/>
      <c r="O25" s="172">
        <v>1</v>
      </c>
      <c r="P25" s="172">
        <v>1</v>
      </c>
      <c r="Q25" s="172"/>
    </row>
    <row r="26" spans="1:17" ht="15">
      <c r="A26" s="170">
        <v>16</v>
      </c>
      <c r="B26" s="171" t="s">
        <v>159</v>
      </c>
      <c r="C26" s="170" t="s">
        <v>151</v>
      </c>
      <c r="D26" s="172">
        <v>95</v>
      </c>
      <c r="E26" s="172">
        <v>20</v>
      </c>
      <c r="F26" s="172" t="s">
        <v>142</v>
      </c>
      <c r="G26" s="172">
        <v>2</v>
      </c>
      <c r="H26" s="172"/>
      <c r="I26" s="172">
        <v>1</v>
      </c>
      <c r="J26" s="172"/>
      <c r="K26" s="172"/>
      <c r="L26" s="172"/>
      <c r="M26" s="172"/>
      <c r="N26" s="172"/>
      <c r="O26" s="172"/>
      <c r="P26" s="172"/>
      <c r="Q26" s="172"/>
    </row>
    <row r="27" spans="1:17" ht="15">
      <c r="A27" s="170">
        <v>17</v>
      </c>
      <c r="B27" s="171" t="s">
        <v>160</v>
      </c>
      <c r="C27" s="170" t="s">
        <v>151</v>
      </c>
      <c r="D27" s="172">
        <v>110</v>
      </c>
      <c r="E27" s="172">
        <v>10</v>
      </c>
      <c r="F27" s="172" t="s">
        <v>142</v>
      </c>
      <c r="G27" s="172">
        <v>1</v>
      </c>
      <c r="H27" s="172"/>
      <c r="I27" s="172">
        <v>1</v>
      </c>
      <c r="J27" s="172"/>
      <c r="K27" s="172"/>
      <c r="L27" s="172"/>
      <c r="M27" s="172"/>
      <c r="N27" s="172"/>
      <c r="O27" s="172"/>
      <c r="P27" s="172"/>
      <c r="Q27" s="172"/>
    </row>
    <row r="28" spans="1:17" ht="15">
      <c r="A28" s="170">
        <v>18</v>
      </c>
      <c r="B28" s="171" t="s">
        <v>161</v>
      </c>
      <c r="C28" s="170" t="s">
        <v>151</v>
      </c>
      <c r="D28" s="172">
        <v>50</v>
      </c>
      <c r="E28" s="172">
        <v>20</v>
      </c>
      <c r="F28" s="172" t="s">
        <v>142</v>
      </c>
      <c r="G28" s="172">
        <v>2</v>
      </c>
      <c r="H28" s="172">
        <v>1</v>
      </c>
      <c r="I28" s="172"/>
      <c r="J28" s="172"/>
      <c r="K28" s="172"/>
      <c r="L28" s="172"/>
      <c r="M28" s="172"/>
      <c r="N28" s="172"/>
      <c r="O28" s="172"/>
      <c r="P28" s="172"/>
      <c r="Q28" s="172">
        <v>1</v>
      </c>
    </row>
    <row r="29" spans="1:17" ht="15">
      <c r="A29" s="170">
        <v>19</v>
      </c>
      <c r="B29" s="171" t="s">
        <v>162</v>
      </c>
      <c r="C29" s="170" t="s">
        <v>151</v>
      </c>
      <c r="D29" s="172">
        <v>115</v>
      </c>
      <c r="E29" s="172">
        <v>20</v>
      </c>
      <c r="F29" s="172" t="s">
        <v>142</v>
      </c>
      <c r="G29" s="172">
        <v>2</v>
      </c>
      <c r="H29" s="172"/>
      <c r="I29" s="172">
        <v>1</v>
      </c>
      <c r="J29" s="172"/>
      <c r="K29" s="172"/>
      <c r="L29" s="172"/>
      <c r="M29" s="172">
        <v>1</v>
      </c>
      <c r="N29" s="172"/>
      <c r="O29" s="172"/>
      <c r="P29" s="172"/>
      <c r="Q29" s="172"/>
    </row>
    <row r="30" spans="1:25" s="272" customFormat="1" ht="15">
      <c r="A30" s="268">
        <v>20</v>
      </c>
      <c r="B30" s="269" t="s">
        <v>163</v>
      </c>
      <c r="C30" s="268" t="s">
        <v>151</v>
      </c>
      <c r="D30" s="270">
        <v>130</v>
      </c>
      <c r="E30" s="270">
        <v>30</v>
      </c>
      <c r="F30" s="270" t="s">
        <v>164</v>
      </c>
      <c r="G30" s="270">
        <v>3</v>
      </c>
      <c r="H30" s="270"/>
      <c r="I30" s="270">
        <v>1</v>
      </c>
      <c r="J30" s="270"/>
      <c r="K30" s="270"/>
      <c r="L30" s="270"/>
      <c r="M30" s="270">
        <v>1</v>
      </c>
      <c r="N30" s="270"/>
      <c r="O30" s="270"/>
      <c r="P30" s="270"/>
      <c r="Q30" s="270"/>
      <c r="R30" s="271"/>
      <c r="S30" s="271"/>
      <c r="T30" s="271"/>
      <c r="U30" s="271"/>
      <c r="V30" s="271"/>
      <c r="W30" s="271"/>
      <c r="X30" s="271"/>
      <c r="Y30" s="271"/>
    </row>
    <row r="31" spans="1:17" ht="15">
      <c r="A31" s="170">
        <v>21</v>
      </c>
      <c r="B31" s="171" t="s">
        <v>165</v>
      </c>
      <c r="C31" s="170" t="s">
        <v>166</v>
      </c>
      <c r="D31" s="172">
        <v>105</v>
      </c>
      <c r="E31" s="172">
        <v>20</v>
      </c>
      <c r="F31" s="172" t="s">
        <v>142</v>
      </c>
      <c r="G31" s="172">
        <v>2</v>
      </c>
      <c r="H31" s="172"/>
      <c r="I31" s="172">
        <v>1</v>
      </c>
      <c r="J31" s="172"/>
      <c r="K31" s="172"/>
      <c r="L31" s="172"/>
      <c r="M31" s="172"/>
      <c r="N31" s="172"/>
      <c r="O31" s="172"/>
      <c r="P31" s="172"/>
      <c r="Q31" s="172">
        <v>1</v>
      </c>
    </row>
    <row r="32" spans="1:17" ht="15">
      <c r="A32" s="170">
        <v>22</v>
      </c>
      <c r="B32" s="171" t="s">
        <v>167</v>
      </c>
      <c r="C32" s="170" t="s">
        <v>166</v>
      </c>
      <c r="D32" s="172">
        <v>120</v>
      </c>
      <c r="E32" s="172">
        <v>30</v>
      </c>
      <c r="F32" s="172" t="s">
        <v>142</v>
      </c>
      <c r="G32" s="172">
        <v>3</v>
      </c>
      <c r="H32" s="172"/>
      <c r="I32" s="172">
        <v>1</v>
      </c>
      <c r="J32" s="172"/>
      <c r="K32" s="172"/>
      <c r="L32" s="172"/>
      <c r="M32" s="172"/>
      <c r="N32" s="172"/>
      <c r="O32" s="172">
        <v>1</v>
      </c>
      <c r="P32" s="172">
        <v>1</v>
      </c>
      <c r="Q32" s="172"/>
    </row>
    <row r="33" spans="1:17" ht="15">
      <c r="A33" s="170">
        <v>23</v>
      </c>
      <c r="B33" s="171" t="s">
        <v>168</v>
      </c>
      <c r="C33" s="170" t="s">
        <v>166</v>
      </c>
      <c r="D33" s="172">
        <v>115</v>
      </c>
      <c r="E33" s="172">
        <v>20</v>
      </c>
      <c r="F33" s="172" t="s">
        <v>142</v>
      </c>
      <c r="G33" s="172">
        <v>2</v>
      </c>
      <c r="H33" s="172"/>
      <c r="I33" s="172">
        <v>1</v>
      </c>
      <c r="J33" s="172"/>
      <c r="K33" s="172"/>
      <c r="L33" s="172"/>
      <c r="M33" s="172"/>
      <c r="N33" s="172"/>
      <c r="O33" s="172"/>
      <c r="P33" s="172"/>
      <c r="Q33" s="172"/>
    </row>
    <row r="34" spans="1:17" ht="15">
      <c r="A34" s="170">
        <v>24</v>
      </c>
      <c r="B34" s="171" t="s">
        <v>169</v>
      </c>
      <c r="C34" s="170" t="s">
        <v>166</v>
      </c>
      <c r="D34" s="172">
        <v>105</v>
      </c>
      <c r="E34" s="172">
        <v>20</v>
      </c>
      <c r="F34" s="172" t="s">
        <v>142</v>
      </c>
      <c r="G34" s="172">
        <v>2</v>
      </c>
      <c r="H34" s="172"/>
      <c r="I34" s="172">
        <v>1</v>
      </c>
      <c r="J34" s="172"/>
      <c r="K34" s="172"/>
      <c r="L34" s="172"/>
      <c r="M34" s="172"/>
      <c r="N34" s="172"/>
      <c r="O34" s="172">
        <v>1</v>
      </c>
      <c r="P34" s="172"/>
      <c r="Q34" s="172"/>
    </row>
    <row r="35" spans="1:17" ht="15">
      <c r="A35" s="170">
        <v>25</v>
      </c>
      <c r="B35" s="171" t="s">
        <v>170</v>
      </c>
      <c r="C35" s="170" t="s">
        <v>166</v>
      </c>
      <c r="D35" s="172">
        <v>105</v>
      </c>
      <c r="E35" s="172">
        <v>10</v>
      </c>
      <c r="F35" s="172" t="s">
        <v>142</v>
      </c>
      <c r="G35" s="172">
        <v>1</v>
      </c>
      <c r="H35" s="172"/>
      <c r="I35" s="172">
        <v>1</v>
      </c>
      <c r="J35" s="172"/>
      <c r="K35" s="172"/>
      <c r="L35" s="172"/>
      <c r="M35" s="172"/>
      <c r="N35" s="172"/>
      <c r="O35" s="172"/>
      <c r="P35" s="172"/>
      <c r="Q35" s="172"/>
    </row>
    <row r="36" spans="1:17" ht="15">
      <c r="A36" s="170">
        <v>26</v>
      </c>
      <c r="B36" s="171" t="s">
        <v>171</v>
      </c>
      <c r="C36" s="170" t="s">
        <v>166</v>
      </c>
      <c r="D36" s="172">
        <v>100</v>
      </c>
      <c r="E36" s="172">
        <v>20</v>
      </c>
      <c r="F36" s="172" t="s">
        <v>142</v>
      </c>
      <c r="G36" s="172">
        <v>2</v>
      </c>
      <c r="H36" s="172"/>
      <c r="I36" s="172">
        <v>1</v>
      </c>
      <c r="J36" s="172"/>
      <c r="K36" s="172">
        <v>1</v>
      </c>
      <c r="L36" s="172"/>
      <c r="M36" s="172"/>
      <c r="N36" s="172"/>
      <c r="O36" s="172"/>
      <c r="P36" s="172"/>
      <c r="Q36" s="172"/>
    </row>
    <row r="37" spans="1:17" ht="15">
      <c r="A37" s="268">
        <v>27</v>
      </c>
      <c r="B37" s="269" t="s">
        <v>172</v>
      </c>
      <c r="C37" s="268" t="s">
        <v>166</v>
      </c>
      <c r="D37" s="270">
        <v>130</v>
      </c>
      <c r="E37" s="270">
        <v>30</v>
      </c>
      <c r="F37" s="270" t="s">
        <v>164</v>
      </c>
      <c r="G37" s="270">
        <v>3</v>
      </c>
      <c r="H37" s="270"/>
      <c r="I37" s="270">
        <v>1</v>
      </c>
      <c r="J37" s="270"/>
      <c r="K37" s="270"/>
      <c r="L37" s="270"/>
      <c r="M37" s="270"/>
      <c r="N37" s="270">
        <v>1</v>
      </c>
      <c r="O37" s="270"/>
      <c r="P37" s="270"/>
      <c r="Q37" s="270">
        <v>1</v>
      </c>
    </row>
    <row r="38" spans="1:17" ht="15">
      <c r="A38" s="170">
        <v>28</v>
      </c>
      <c r="B38" s="171" t="s">
        <v>173</v>
      </c>
      <c r="C38" s="170" t="s">
        <v>166</v>
      </c>
      <c r="D38" s="172">
        <v>120</v>
      </c>
      <c r="E38" s="172">
        <v>30</v>
      </c>
      <c r="F38" s="172" t="s">
        <v>142</v>
      </c>
      <c r="G38" s="172">
        <v>3</v>
      </c>
      <c r="H38" s="172"/>
      <c r="I38" s="172">
        <v>1</v>
      </c>
      <c r="J38" s="172"/>
      <c r="K38" s="172"/>
      <c r="L38" s="172"/>
      <c r="M38" s="172"/>
      <c r="N38" s="172"/>
      <c r="O38" s="172">
        <v>1</v>
      </c>
      <c r="P38" s="172"/>
      <c r="Q38" s="172">
        <v>1</v>
      </c>
    </row>
    <row r="39" spans="1:17" ht="15">
      <c r="A39" s="170">
        <v>29</v>
      </c>
      <c r="B39" s="171" t="s">
        <v>174</v>
      </c>
      <c r="C39" s="170" t="s">
        <v>166</v>
      </c>
      <c r="D39" s="172">
        <v>100</v>
      </c>
      <c r="E39" s="172">
        <v>40</v>
      </c>
      <c r="F39" s="172" t="s">
        <v>142</v>
      </c>
      <c r="G39" s="172">
        <v>4</v>
      </c>
      <c r="H39" s="172"/>
      <c r="I39" s="172">
        <v>1</v>
      </c>
      <c r="J39" s="172"/>
      <c r="K39" s="172"/>
      <c r="L39" s="172">
        <v>1</v>
      </c>
      <c r="M39" s="172"/>
      <c r="N39" s="172"/>
      <c r="O39" s="172"/>
      <c r="P39" s="172"/>
      <c r="Q39" s="172">
        <v>1</v>
      </c>
    </row>
    <row r="40" spans="1:17" ht="15">
      <c r="A40" s="170">
        <v>30</v>
      </c>
      <c r="B40" s="171" t="s">
        <v>175</v>
      </c>
      <c r="C40" s="170" t="s">
        <v>166</v>
      </c>
      <c r="D40" s="172">
        <v>110</v>
      </c>
      <c r="E40" s="172">
        <v>30</v>
      </c>
      <c r="F40" s="172" t="s">
        <v>142</v>
      </c>
      <c r="G40" s="172">
        <v>3</v>
      </c>
      <c r="H40" s="172"/>
      <c r="I40" s="172">
        <v>1</v>
      </c>
      <c r="J40" s="172"/>
      <c r="K40" s="172"/>
      <c r="L40" s="172">
        <v>1</v>
      </c>
      <c r="M40" s="172"/>
      <c r="N40" s="172"/>
      <c r="O40" s="172"/>
      <c r="P40" s="172"/>
      <c r="Q40" s="172"/>
    </row>
    <row r="41" spans="1:17" ht="15">
      <c r="A41" s="170">
        <v>31</v>
      </c>
      <c r="B41" s="171" t="s">
        <v>176</v>
      </c>
      <c r="C41" s="170" t="s">
        <v>177</v>
      </c>
      <c r="D41" s="172">
        <v>95</v>
      </c>
      <c r="E41" s="172">
        <v>20</v>
      </c>
      <c r="F41" s="172" t="s">
        <v>142</v>
      </c>
      <c r="G41" s="172">
        <v>2</v>
      </c>
      <c r="H41" s="172"/>
      <c r="I41" s="172">
        <v>1</v>
      </c>
      <c r="J41" s="172"/>
      <c r="K41" s="172">
        <v>1</v>
      </c>
      <c r="L41" s="172"/>
      <c r="M41" s="172"/>
      <c r="N41" s="172"/>
      <c r="O41" s="172"/>
      <c r="P41" s="172"/>
      <c r="Q41" s="172"/>
    </row>
    <row r="42" spans="1:17" ht="15">
      <c r="A42" s="170">
        <v>32</v>
      </c>
      <c r="B42" s="171" t="s">
        <v>178</v>
      </c>
      <c r="C42" s="170" t="s">
        <v>177</v>
      </c>
      <c r="D42" s="172">
        <v>105</v>
      </c>
      <c r="E42" s="172">
        <v>10</v>
      </c>
      <c r="F42" s="172" t="s">
        <v>142</v>
      </c>
      <c r="G42" s="172">
        <v>1</v>
      </c>
      <c r="H42" s="172"/>
      <c r="I42" s="172">
        <v>1</v>
      </c>
      <c r="J42" s="172"/>
      <c r="K42" s="172"/>
      <c r="L42" s="172"/>
      <c r="M42" s="172"/>
      <c r="N42" s="172"/>
      <c r="O42" s="172"/>
      <c r="P42" s="172"/>
      <c r="Q42" s="172"/>
    </row>
    <row r="43" spans="1:17" ht="15">
      <c r="A43" s="170">
        <v>33</v>
      </c>
      <c r="B43" s="171" t="s">
        <v>179</v>
      </c>
      <c r="C43" s="170" t="s">
        <v>177</v>
      </c>
      <c r="D43" s="172">
        <v>75</v>
      </c>
      <c r="E43" s="172">
        <v>20</v>
      </c>
      <c r="F43" s="172" t="s">
        <v>142</v>
      </c>
      <c r="G43" s="172">
        <v>2</v>
      </c>
      <c r="H43" s="172"/>
      <c r="I43" s="172">
        <v>1</v>
      </c>
      <c r="J43" s="172"/>
      <c r="K43" s="172"/>
      <c r="L43" s="172"/>
      <c r="M43" s="172"/>
      <c r="N43" s="172"/>
      <c r="O43" s="172"/>
      <c r="P43" s="172">
        <v>1</v>
      </c>
      <c r="Q43" s="172"/>
    </row>
    <row r="44" spans="1:17" ht="15">
      <c r="A44" s="170">
        <v>34</v>
      </c>
      <c r="B44" s="171" t="s">
        <v>180</v>
      </c>
      <c r="C44" s="170" t="s">
        <v>177</v>
      </c>
      <c r="D44" s="172">
        <v>105</v>
      </c>
      <c r="E44" s="172">
        <v>10</v>
      </c>
      <c r="F44" s="172" t="s">
        <v>142</v>
      </c>
      <c r="G44" s="172">
        <v>1</v>
      </c>
      <c r="H44" s="172"/>
      <c r="I44" s="172">
        <v>1</v>
      </c>
      <c r="J44" s="172"/>
      <c r="K44" s="172"/>
      <c r="L44" s="172"/>
      <c r="M44" s="172"/>
      <c r="N44" s="172"/>
      <c r="O44" s="172"/>
      <c r="P44" s="172"/>
      <c r="Q44" s="172"/>
    </row>
    <row r="45" spans="1:17" ht="15">
      <c r="A45" s="170">
        <v>35</v>
      </c>
      <c r="B45" s="171" t="s">
        <v>181</v>
      </c>
      <c r="C45" s="170" t="s">
        <v>182</v>
      </c>
      <c r="D45" s="172">
        <v>95</v>
      </c>
      <c r="E45" s="172">
        <v>20</v>
      </c>
      <c r="F45" s="172" t="s">
        <v>142</v>
      </c>
      <c r="G45" s="172">
        <v>2</v>
      </c>
      <c r="H45" s="172"/>
      <c r="I45" s="172">
        <v>1</v>
      </c>
      <c r="J45" s="172"/>
      <c r="K45" s="172"/>
      <c r="L45" s="172"/>
      <c r="M45" s="172"/>
      <c r="N45" s="172"/>
      <c r="O45" s="172">
        <v>1</v>
      </c>
      <c r="P45" s="172"/>
      <c r="Q45" s="172"/>
    </row>
    <row r="46" spans="1:17" ht="15">
      <c r="A46" s="170">
        <v>36</v>
      </c>
      <c r="B46" s="171" t="s">
        <v>183</v>
      </c>
      <c r="C46" s="170" t="s">
        <v>184</v>
      </c>
      <c r="D46" s="172">
        <v>75</v>
      </c>
      <c r="E46" s="172">
        <v>20</v>
      </c>
      <c r="F46" s="172" t="s">
        <v>142</v>
      </c>
      <c r="G46" s="172">
        <v>2</v>
      </c>
      <c r="H46" s="172"/>
      <c r="I46" s="172">
        <v>1</v>
      </c>
      <c r="J46" s="172"/>
      <c r="K46" s="172"/>
      <c r="L46" s="172"/>
      <c r="M46" s="172"/>
      <c r="N46" s="172"/>
      <c r="O46" s="172"/>
      <c r="P46" s="172"/>
      <c r="Q46" s="172">
        <v>1</v>
      </c>
    </row>
    <row r="47" spans="1:17" ht="15">
      <c r="A47" s="170">
        <v>37</v>
      </c>
      <c r="B47" s="171" t="s">
        <v>185</v>
      </c>
      <c r="C47" s="170" t="s">
        <v>184</v>
      </c>
      <c r="D47" s="172">
        <v>85</v>
      </c>
      <c r="E47" s="172">
        <v>10</v>
      </c>
      <c r="F47" s="172" t="s">
        <v>142</v>
      </c>
      <c r="G47" s="172">
        <v>1</v>
      </c>
      <c r="H47" s="172"/>
      <c r="I47" s="172">
        <v>1</v>
      </c>
      <c r="J47" s="172"/>
      <c r="K47" s="172"/>
      <c r="L47" s="172"/>
      <c r="M47" s="172"/>
      <c r="N47" s="172"/>
      <c r="O47" s="172"/>
      <c r="P47" s="172"/>
      <c r="Q47" s="172"/>
    </row>
    <row r="48" spans="1:17" ht="15">
      <c r="A48" s="170">
        <v>38</v>
      </c>
      <c r="B48" s="171" t="s">
        <v>186</v>
      </c>
      <c r="C48" s="170" t="s">
        <v>187</v>
      </c>
      <c r="D48" s="172">
        <v>80</v>
      </c>
      <c r="E48" s="172">
        <v>10</v>
      </c>
      <c r="F48" s="172" t="s">
        <v>142</v>
      </c>
      <c r="G48" s="172">
        <v>1</v>
      </c>
      <c r="H48" s="172"/>
      <c r="I48" s="172">
        <v>1</v>
      </c>
      <c r="J48" s="172"/>
      <c r="K48" s="172"/>
      <c r="L48" s="172"/>
      <c r="M48" s="172"/>
      <c r="N48" s="172"/>
      <c r="O48" s="172"/>
      <c r="P48" s="172"/>
      <c r="Q48" s="172"/>
    </row>
    <row r="49" spans="1:17" ht="15">
      <c r="A49" s="170">
        <v>39</v>
      </c>
      <c r="B49" s="171" t="s">
        <v>188</v>
      </c>
      <c r="C49" s="170" t="s">
        <v>187</v>
      </c>
      <c r="D49" s="172">
        <v>95</v>
      </c>
      <c r="E49" s="172">
        <v>20</v>
      </c>
      <c r="F49" s="172" t="s">
        <v>142</v>
      </c>
      <c r="G49" s="172">
        <v>2</v>
      </c>
      <c r="H49" s="172"/>
      <c r="I49" s="172">
        <v>1</v>
      </c>
      <c r="J49" s="172"/>
      <c r="K49" s="172"/>
      <c r="L49" s="172"/>
      <c r="M49" s="172"/>
      <c r="N49" s="172"/>
      <c r="O49" s="172"/>
      <c r="P49" s="172"/>
      <c r="Q49" s="172">
        <v>1</v>
      </c>
    </row>
    <row r="50" spans="1:17" ht="15">
      <c r="A50" s="170">
        <v>40</v>
      </c>
      <c r="B50" s="171" t="s">
        <v>189</v>
      </c>
      <c r="C50" s="170" t="s">
        <v>187</v>
      </c>
      <c r="D50" s="172">
        <v>80</v>
      </c>
      <c r="E50" s="172">
        <v>20</v>
      </c>
      <c r="F50" s="172" t="s">
        <v>142</v>
      </c>
      <c r="G50" s="172">
        <v>2</v>
      </c>
      <c r="H50" s="172"/>
      <c r="I50" s="172">
        <v>1</v>
      </c>
      <c r="J50" s="172"/>
      <c r="K50" s="172"/>
      <c r="L50" s="172"/>
      <c r="M50" s="172"/>
      <c r="N50" s="172"/>
      <c r="O50" s="172"/>
      <c r="P50" s="172">
        <v>1</v>
      </c>
      <c r="Q50" s="172"/>
    </row>
    <row r="51" spans="1:17" ht="15">
      <c r="A51" s="170">
        <v>41</v>
      </c>
      <c r="B51" s="171" t="s">
        <v>190</v>
      </c>
      <c r="C51" s="170" t="s">
        <v>191</v>
      </c>
      <c r="D51" s="172">
        <v>120</v>
      </c>
      <c r="E51" s="172">
        <v>10</v>
      </c>
      <c r="F51" s="172" t="s">
        <v>142</v>
      </c>
      <c r="G51" s="172">
        <v>1</v>
      </c>
      <c r="H51" s="172"/>
      <c r="I51" s="172">
        <v>1</v>
      </c>
      <c r="J51" s="172"/>
      <c r="K51" s="172"/>
      <c r="L51" s="172"/>
      <c r="M51" s="172"/>
      <c r="N51" s="172"/>
      <c r="O51" s="172"/>
      <c r="P51" s="172"/>
      <c r="Q51" s="172"/>
    </row>
    <row r="52" spans="1:17" ht="15">
      <c r="A52" s="170">
        <v>42</v>
      </c>
      <c r="B52" s="171" t="s">
        <v>192</v>
      </c>
      <c r="C52" s="170" t="s">
        <v>191</v>
      </c>
      <c r="D52" s="172">
        <v>85</v>
      </c>
      <c r="E52" s="172">
        <v>20</v>
      </c>
      <c r="F52" s="172" t="s">
        <v>142</v>
      </c>
      <c r="G52" s="172">
        <v>2</v>
      </c>
      <c r="H52" s="172"/>
      <c r="I52" s="172">
        <v>1</v>
      </c>
      <c r="J52" s="172"/>
      <c r="K52" s="172"/>
      <c r="L52" s="172"/>
      <c r="M52" s="172"/>
      <c r="N52" s="172"/>
      <c r="O52" s="172"/>
      <c r="P52" s="172">
        <v>1</v>
      </c>
      <c r="Q52" s="172"/>
    </row>
    <row r="53" spans="1:17" ht="15">
      <c r="A53" s="170">
        <v>43</v>
      </c>
      <c r="B53" s="171" t="s">
        <v>193</v>
      </c>
      <c r="C53" s="170" t="s">
        <v>191</v>
      </c>
      <c r="D53" s="172">
        <v>90</v>
      </c>
      <c r="E53" s="172">
        <v>10</v>
      </c>
      <c r="F53" s="172" t="s">
        <v>142</v>
      </c>
      <c r="G53" s="172">
        <v>1</v>
      </c>
      <c r="H53" s="172"/>
      <c r="I53" s="172">
        <v>1</v>
      </c>
      <c r="J53" s="172"/>
      <c r="K53" s="172"/>
      <c r="L53" s="172"/>
      <c r="M53" s="172"/>
      <c r="N53" s="172"/>
      <c r="O53" s="172"/>
      <c r="P53" s="172"/>
      <c r="Q53" s="172"/>
    </row>
    <row r="54" spans="1:17" ht="15">
      <c r="A54" s="170">
        <v>44</v>
      </c>
      <c r="B54" s="171" t="s">
        <v>194</v>
      </c>
      <c r="C54" s="170" t="s">
        <v>191</v>
      </c>
      <c r="D54" s="172">
        <v>120</v>
      </c>
      <c r="E54" s="172">
        <v>20</v>
      </c>
      <c r="F54" s="172" t="s">
        <v>142</v>
      </c>
      <c r="G54" s="172">
        <v>2</v>
      </c>
      <c r="H54" s="172"/>
      <c r="I54" s="172">
        <v>1</v>
      </c>
      <c r="J54" s="172"/>
      <c r="K54" s="172"/>
      <c r="L54" s="172"/>
      <c r="M54" s="172">
        <v>1</v>
      </c>
      <c r="N54" s="172"/>
      <c r="O54" s="172"/>
      <c r="P54" s="172"/>
      <c r="Q54" s="172"/>
    </row>
    <row r="55" spans="1:17" ht="15">
      <c r="A55" s="170">
        <v>45</v>
      </c>
      <c r="B55" s="171" t="s">
        <v>195</v>
      </c>
      <c r="C55" s="170" t="s">
        <v>191</v>
      </c>
      <c r="D55" s="172">
        <v>40</v>
      </c>
      <c r="E55" s="172">
        <v>20</v>
      </c>
      <c r="F55" s="172" t="s">
        <v>142</v>
      </c>
      <c r="G55" s="172">
        <v>2</v>
      </c>
      <c r="H55" s="172"/>
      <c r="I55" s="172">
        <v>1</v>
      </c>
      <c r="J55" s="172"/>
      <c r="K55" s="172"/>
      <c r="L55" s="172"/>
      <c r="M55" s="172"/>
      <c r="N55" s="172"/>
      <c r="O55" s="172"/>
      <c r="P55" s="172"/>
      <c r="Q55" s="172"/>
    </row>
    <row r="56" spans="1:17" ht="15">
      <c r="A56" s="170">
        <v>46</v>
      </c>
      <c r="B56" s="171" t="s">
        <v>196</v>
      </c>
      <c r="C56" s="170" t="s">
        <v>191</v>
      </c>
      <c r="D56" s="172">
        <v>120</v>
      </c>
      <c r="E56" s="172">
        <v>30</v>
      </c>
      <c r="F56" s="172" t="s">
        <v>142</v>
      </c>
      <c r="G56" s="172">
        <v>3</v>
      </c>
      <c r="H56" s="172"/>
      <c r="I56" s="172">
        <v>1</v>
      </c>
      <c r="J56" s="172"/>
      <c r="K56" s="172"/>
      <c r="L56" s="172"/>
      <c r="M56" s="172">
        <v>1</v>
      </c>
      <c r="N56" s="172"/>
      <c r="O56" s="172"/>
      <c r="P56" s="172"/>
      <c r="Q56" s="172"/>
    </row>
    <row r="57" spans="1:17" ht="15">
      <c r="A57" s="170">
        <v>47</v>
      </c>
      <c r="B57" s="171" t="s">
        <v>197</v>
      </c>
      <c r="C57" s="170" t="s">
        <v>191</v>
      </c>
      <c r="D57" s="172">
        <v>90</v>
      </c>
      <c r="E57" s="172">
        <v>20</v>
      </c>
      <c r="F57" s="172" t="s">
        <v>142</v>
      </c>
      <c r="G57" s="172">
        <v>2</v>
      </c>
      <c r="H57" s="172"/>
      <c r="I57" s="172">
        <v>1</v>
      </c>
      <c r="J57" s="172"/>
      <c r="K57" s="172"/>
      <c r="L57" s="172"/>
      <c r="M57" s="172"/>
      <c r="N57" s="172"/>
      <c r="O57" s="172"/>
      <c r="P57" s="172">
        <v>1</v>
      </c>
      <c r="Q57" s="172"/>
    </row>
    <row r="58" spans="1:17" ht="15">
      <c r="A58" s="170">
        <v>48</v>
      </c>
      <c r="B58" s="171" t="s">
        <v>198</v>
      </c>
      <c r="C58" s="170" t="s">
        <v>199</v>
      </c>
      <c r="D58" s="172">
        <v>90</v>
      </c>
      <c r="E58" s="172">
        <v>20</v>
      </c>
      <c r="F58" s="172" t="s">
        <v>142</v>
      </c>
      <c r="G58" s="172">
        <v>2</v>
      </c>
      <c r="H58" s="172"/>
      <c r="I58" s="172">
        <v>1</v>
      </c>
      <c r="J58" s="172"/>
      <c r="K58" s="172"/>
      <c r="L58" s="172"/>
      <c r="M58" s="172"/>
      <c r="N58" s="172"/>
      <c r="O58" s="172"/>
      <c r="P58" s="172"/>
      <c r="Q58" s="172">
        <v>1</v>
      </c>
    </row>
    <row r="59" spans="1:17" ht="15">
      <c r="A59" s="170">
        <v>49</v>
      </c>
      <c r="B59" s="171" t="s">
        <v>200</v>
      </c>
      <c r="C59" s="170" t="s">
        <v>199</v>
      </c>
      <c r="D59" s="172">
        <v>120</v>
      </c>
      <c r="E59" s="172">
        <v>20</v>
      </c>
      <c r="F59" s="172" t="s">
        <v>142</v>
      </c>
      <c r="G59" s="172">
        <v>2</v>
      </c>
      <c r="H59" s="172"/>
      <c r="I59" s="172">
        <v>1</v>
      </c>
      <c r="J59" s="172"/>
      <c r="K59" s="172"/>
      <c r="L59" s="172"/>
      <c r="M59" s="172"/>
      <c r="N59" s="172"/>
      <c r="O59" s="172"/>
      <c r="P59" s="172"/>
      <c r="Q59" s="172">
        <v>1</v>
      </c>
    </row>
    <row r="60" spans="1:17" ht="15">
      <c r="A60" s="170">
        <v>50</v>
      </c>
      <c r="B60" s="171" t="s">
        <v>201</v>
      </c>
      <c r="C60" s="170" t="s">
        <v>199</v>
      </c>
      <c r="D60" s="172">
        <v>95</v>
      </c>
      <c r="E60" s="172">
        <v>20</v>
      </c>
      <c r="F60" s="172" t="s">
        <v>142</v>
      </c>
      <c r="G60" s="172">
        <v>2</v>
      </c>
      <c r="H60" s="172"/>
      <c r="I60" s="172">
        <v>1</v>
      </c>
      <c r="J60" s="172"/>
      <c r="K60" s="172"/>
      <c r="L60" s="172"/>
      <c r="M60" s="172"/>
      <c r="N60" s="172"/>
      <c r="O60" s="172"/>
      <c r="P60" s="172">
        <v>1</v>
      </c>
      <c r="Q60" s="172"/>
    </row>
    <row r="61" spans="1:17" ht="15">
      <c r="A61" s="170">
        <v>51</v>
      </c>
      <c r="B61" s="171" t="s">
        <v>202</v>
      </c>
      <c r="C61" s="170" t="s">
        <v>199</v>
      </c>
      <c r="D61" s="172">
        <v>45</v>
      </c>
      <c r="E61" s="172">
        <v>10</v>
      </c>
      <c r="F61" s="172" t="s">
        <v>142</v>
      </c>
      <c r="G61" s="172">
        <v>1</v>
      </c>
      <c r="H61" s="172"/>
      <c r="I61" s="172">
        <v>1</v>
      </c>
      <c r="J61" s="172"/>
      <c r="K61" s="172"/>
      <c r="L61" s="172"/>
      <c r="M61" s="172"/>
      <c r="N61" s="172"/>
      <c r="O61" s="172"/>
      <c r="P61" s="172"/>
      <c r="Q61" s="172"/>
    </row>
    <row r="62" spans="1:17" ht="15">
      <c r="A62" s="170">
        <v>52</v>
      </c>
      <c r="B62" s="171" t="s">
        <v>203</v>
      </c>
      <c r="C62" s="170" t="s">
        <v>199</v>
      </c>
      <c r="D62" s="172">
        <v>105</v>
      </c>
      <c r="E62" s="172">
        <v>20</v>
      </c>
      <c r="F62" s="172" t="s">
        <v>142</v>
      </c>
      <c r="G62" s="172">
        <v>2</v>
      </c>
      <c r="H62" s="172"/>
      <c r="I62" s="172">
        <v>1</v>
      </c>
      <c r="J62" s="172"/>
      <c r="K62" s="172"/>
      <c r="L62" s="172"/>
      <c r="M62" s="172"/>
      <c r="N62" s="172"/>
      <c r="O62" s="172"/>
      <c r="P62" s="172"/>
      <c r="Q62" s="172">
        <v>1</v>
      </c>
    </row>
    <row r="63" spans="1:17" ht="15">
      <c r="A63" s="170">
        <v>53</v>
      </c>
      <c r="B63" s="171" t="s">
        <v>204</v>
      </c>
      <c r="C63" s="170" t="s">
        <v>205</v>
      </c>
      <c r="D63" s="172">
        <v>50</v>
      </c>
      <c r="E63" s="172">
        <v>30</v>
      </c>
      <c r="F63" s="172" t="s">
        <v>142</v>
      </c>
      <c r="G63" s="172">
        <v>3</v>
      </c>
      <c r="H63" s="172"/>
      <c r="I63" s="172">
        <v>1</v>
      </c>
      <c r="J63" s="172"/>
      <c r="K63" s="172"/>
      <c r="L63" s="172"/>
      <c r="M63" s="172">
        <v>1</v>
      </c>
      <c r="N63" s="172"/>
      <c r="O63" s="172"/>
      <c r="P63" s="172">
        <v>1</v>
      </c>
      <c r="Q63" s="172"/>
    </row>
    <row r="64" spans="1:17" ht="15">
      <c r="A64" s="268">
        <v>54</v>
      </c>
      <c r="B64" s="269" t="s">
        <v>206</v>
      </c>
      <c r="C64" s="268" t="s">
        <v>205</v>
      </c>
      <c r="D64" s="270">
        <v>135</v>
      </c>
      <c r="E64" s="270">
        <v>30</v>
      </c>
      <c r="F64" s="270" t="s">
        <v>164</v>
      </c>
      <c r="G64" s="270">
        <v>3</v>
      </c>
      <c r="H64" s="270"/>
      <c r="I64" s="270">
        <v>1</v>
      </c>
      <c r="J64" s="270"/>
      <c r="K64" s="270"/>
      <c r="L64" s="270"/>
      <c r="M64" s="270">
        <v>1</v>
      </c>
      <c r="N64" s="270"/>
      <c r="O64" s="270">
        <v>1</v>
      </c>
      <c r="P64" s="270"/>
      <c r="Q64" s="270"/>
    </row>
    <row r="65" spans="1:17" ht="15">
      <c r="A65" s="170">
        <v>55</v>
      </c>
      <c r="B65" s="171" t="s">
        <v>207</v>
      </c>
      <c r="C65" s="170" t="s">
        <v>205</v>
      </c>
      <c r="D65" s="172">
        <v>55</v>
      </c>
      <c r="E65" s="172">
        <v>30</v>
      </c>
      <c r="F65" s="172" t="s">
        <v>142</v>
      </c>
      <c r="G65" s="172">
        <v>3</v>
      </c>
      <c r="H65" s="172"/>
      <c r="I65" s="172">
        <v>1</v>
      </c>
      <c r="J65" s="172"/>
      <c r="K65" s="172"/>
      <c r="L65" s="172"/>
      <c r="M65" s="172"/>
      <c r="N65" s="172">
        <v>1</v>
      </c>
      <c r="O65" s="172"/>
      <c r="P65" s="172">
        <v>1</v>
      </c>
      <c r="Q65" s="172"/>
    </row>
    <row r="66" spans="1:17" ht="15">
      <c r="A66" s="170">
        <v>56</v>
      </c>
      <c r="B66" s="171" t="s">
        <v>208</v>
      </c>
      <c r="C66" s="170" t="s">
        <v>205</v>
      </c>
      <c r="D66" s="172">
        <v>120</v>
      </c>
      <c r="E66" s="172">
        <v>30</v>
      </c>
      <c r="F66" s="172" t="s">
        <v>142</v>
      </c>
      <c r="G66" s="172">
        <v>3</v>
      </c>
      <c r="H66" s="172"/>
      <c r="I66" s="172">
        <v>1</v>
      </c>
      <c r="J66" s="172"/>
      <c r="K66" s="172"/>
      <c r="L66" s="172"/>
      <c r="M66" s="172"/>
      <c r="N66" s="172">
        <v>1</v>
      </c>
      <c r="O66" s="172"/>
      <c r="P66" s="172">
        <v>1</v>
      </c>
      <c r="Q66" s="172"/>
    </row>
    <row r="67" spans="1:17" ht="15">
      <c r="A67" s="170">
        <v>57</v>
      </c>
      <c r="B67" s="171" t="s">
        <v>209</v>
      </c>
      <c r="C67" s="170" t="s">
        <v>205</v>
      </c>
      <c r="D67" s="172">
        <v>105</v>
      </c>
      <c r="E67" s="172">
        <v>30</v>
      </c>
      <c r="F67" s="172" t="s">
        <v>142</v>
      </c>
      <c r="G67" s="172">
        <v>3</v>
      </c>
      <c r="H67" s="172"/>
      <c r="I67" s="172">
        <v>1</v>
      </c>
      <c r="J67" s="172"/>
      <c r="K67" s="172"/>
      <c r="L67" s="172"/>
      <c r="M67" s="172"/>
      <c r="N67" s="172">
        <v>1</v>
      </c>
      <c r="O67" s="172"/>
      <c r="P67" s="172">
        <v>1</v>
      </c>
      <c r="Q67" s="172"/>
    </row>
    <row r="68" spans="1:17" ht="15">
      <c r="A68" s="170">
        <v>58</v>
      </c>
      <c r="B68" s="171" t="s">
        <v>210</v>
      </c>
      <c r="C68" s="170" t="s">
        <v>205</v>
      </c>
      <c r="D68" s="172">
        <v>105</v>
      </c>
      <c r="E68" s="172">
        <v>30</v>
      </c>
      <c r="F68" s="172" t="s">
        <v>142</v>
      </c>
      <c r="G68" s="172">
        <v>3</v>
      </c>
      <c r="H68" s="172"/>
      <c r="I68" s="172">
        <v>1</v>
      </c>
      <c r="J68" s="172"/>
      <c r="K68" s="172"/>
      <c r="L68" s="172"/>
      <c r="M68" s="172"/>
      <c r="N68" s="172">
        <v>1</v>
      </c>
      <c r="O68" s="172"/>
      <c r="P68" s="172">
        <v>1</v>
      </c>
      <c r="Q68" s="172"/>
    </row>
    <row r="69" spans="1:17" ht="15">
      <c r="A69" s="170">
        <v>59</v>
      </c>
      <c r="B69" s="171" t="s">
        <v>211</v>
      </c>
      <c r="C69" s="170" t="s">
        <v>212</v>
      </c>
      <c r="D69" s="172">
        <v>85</v>
      </c>
      <c r="E69" s="172">
        <v>10</v>
      </c>
      <c r="F69" s="172" t="s">
        <v>142</v>
      </c>
      <c r="G69" s="172">
        <v>1</v>
      </c>
      <c r="H69" s="172"/>
      <c r="I69" s="172">
        <v>1</v>
      </c>
      <c r="J69" s="172"/>
      <c r="K69" s="172"/>
      <c r="L69" s="172"/>
      <c r="M69" s="172"/>
      <c r="N69" s="172"/>
      <c r="O69" s="172"/>
      <c r="P69" s="172"/>
      <c r="Q69" s="172"/>
    </row>
    <row r="70" spans="1:17" ht="15">
      <c r="A70" s="170">
        <v>60</v>
      </c>
      <c r="B70" s="171" t="s">
        <v>213</v>
      </c>
      <c r="C70" s="170" t="s">
        <v>212</v>
      </c>
      <c r="D70" s="172">
        <v>40</v>
      </c>
      <c r="E70" s="172">
        <v>20</v>
      </c>
      <c r="F70" s="172" t="s">
        <v>142</v>
      </c>
      <c r="G70" s="172">
        <v>2</v>
      </c>
      <c r="H70" s="172"/>
      <c r="I70" s="172">
        <v>1</v>
      </c>
      <c r="J70" s="172"/>
      <c r="K70" s="172"/>
      <c r="L70" s="172"/>
      <c r="M70" s="172"/>
      <c r="N70" s="172"/>
      <c r="O70" s="172"/>
      <c r="P70" s="172">
        <v>1</v>
      </c>
      <c r="Q70" s="172"/>
    </row>
    <row r="71" spans="1:17" ht="15">
      <c r="A71" s="170">
        <v>61</v>
      </c>
      <c r="B71" s="171" t="s">
        <v>214</v>
      </c>
      <c r="C71" s="170" t="s">
        <v>212</v>
      </c>
      <c r="D71" s="172">
        <v>75</v>
      </c>
      <c r="E71" s="172">
        <v>20</v>
      </c>
      <c r="F71" s="172" t="s">
        <v>142</v>
      </c>
      <c r="G71" s="172">
        <v>2</v>
      </c>
      <c r="H71" s="172"/>
      <c r="I71" s="172">
        <v>1</v>
      </c>
      <c r="J71" s="172"/>
      <c r="K71" s="172"/>
      <c r="L71" s="172"/>
      <c r="M71" s="172"/>
      <c r="N71" s="172"/>
      <c r="O71" s="172"/>
      <c r="P71" s="172">
        <v>1</v>
      </c>
      <c r="Q71" s="172"/>
    </row>
    <row r="72" spans="1:17" ht="15">
      <c r="A72" s="170">
        <v>62</v>
      </c>
      <c r="B72" s="171" t="s">
        <v>215</v>
      </c>
      <c r="C72" s="170" t="s">
        <v>212</v>
      </c>
      <c r="D72" s="172">
        <v>80</v>
      </c>
      <c r="E72" s="172">
        <v>20</v>
      </c>
      <c r="F72" s="172" t="s">
        <v>142</v>
      </c>
      <c r="G72" s="172">
        <v>2</v>
      </c>
      <c r="H72" s="172"/>
      <c r="I72" s="172">
        <v>1</v>
      </c>
      <c r="J72" s="172"/>
      <c r="K72" s="172"/>
      <c r="L72" s="172"/>
      <c r="M72" s="172">
        <v>1</v>
      </c>
      <c r="N72" s="172"/>
      <c r="O72" s="172"/>
      <c r="P72" s="172"/>
      <c r="Q72" s="172"/>
    </row>
    <row r="73" spans="1:17" ht="15">
      <c r="A73" s="268">
        <v>63</v>
      </c>
      <c r="B73" s="269" t="s">
        <v>216</v>
      </c>
      <c r="C73" s="268" t="s">
        <v>212</v>
      </c>
      <c r="D73" s="270">
        <v>125</v>
      </c>
      <c r="E73" s="270">
        <v>30</v>
      </c>
      <c r="F73" s="270" t="s">
        <v>164</v>
      </c>
      <c r="G73" s="270">
        <v>3</v>
      </c>
      <c r="H73" s="270"/>
      <c r="I73" s="270">
        <v>1</v>
      </c>
      <c r="J73" s="270"/>
      <c r="K73" s="270"/>
      <c r="L73" s="270"/>
      <c r="M73" s="270">
        <v>1</v>
      </c>
      <c r="N73" s="270"/>
      <c r="O73" s="270"/>
      <c r="P73" s="270">
        <v>1</v>
      </c>
      <c r="Q73" s="270"/>
    </row>
    <row r="74" spans="1:17" ht="15">
      <c r="A74" s="268">
        <v>64</v>
      </c>
      <c r="B74" s="269" t="s">
        <v>217</v>
      </c>
      <c r="C74" s="268" t="s">
        <v>212</v>
      </c>
      <c r="D74" s="270">
        <v>135</v>
      </c>
      <c r="E74" s="270">
        <v>30</v>
      </c>
      <c r="F74" s="270" t="s">
        <v>164</v>
      </c>
      <c r="G74" s="270">
        <v>3</v>
      </c>
      <c r="H74" s="270"/>
      <c r="I74" s="270">
        <v>1</v>
      </c>
      <c r="J74" s="270"/>
      <c r="K74" s="270"/>
      <c r="L74" s="270"/>
      <c r="M74" s="270">
        <v>1</v>
      </c>
      <c r="N74" s="270"/>
      <c r="O74" s="270"/>
      <c r="P74" s="270">
        <v>1</v>
      </c>
      <c r="Q74" s="270"/>
    </row>
    <row r="75" spans="1:17" ht="15">
      <c r="A75" s="268">
        <v>65</v>
      </c>
      <c r="B75" s="269" t="s">
        <v>218</v>
      </c>
      <c r="C75" s="268" t="s">
        <v>212</v>
      </c>
      <c r="D75" s="270">
        <v>140</v>
      </c>
      <c r="E75" s="270">
        <v>30</v>
      </c>
      <c r="F75" s="270" t="s">
        <v>164</v>
      </c>
      <c r="G75" s="270">
        <v>3</v>
      </c>
      <c r="H75" s="270"/>
      <c r="I75" s="270">
        <v>1</v>
      </c>
      <c r="J75" s="270"/>
      <c r="K75" s="270"/>
      <c r="L75" s="270"/>
      <c r="M75" s="270">
        <v>1</v>
      </c>
      <c r="N75" s="270"/>
      <c r="O75" s="270"/>
      <c r="P75" s="270">
        <v>1</v>
      </c>
      <c r="Q75" s="270"/>
    </row>
    <row r="76" spans="1:17" ht="15">
      <c r="A76" s="268">
        <v>66</v>
      </c>
      <c r="B76" s="269" t="s">
        <v>219</v>
      </c>
      <c r="C76" s="268" t="s">
        <v>220</v>
      </c>
      <c r="D76" s="270">
        <v>130</v>
      </c>
      <c r="E76" s="270">
        <v>30</v>
      </c>
      <c r="F76" s="270" t="s">
        <v>164</v>
      </c>
      <c r="G76" s="270">
        <v>3</v>
      </c>
      <c r="H76" s="270"/>
      <c r="I76" s="270">
        <v>1</v>
      </c>
      <c r="J76" s="270"/>
      <c r="K76" s="270"/>
      <c r="L76" s="270"/>
      <c r="M76" s="270">
        <v>1</v>
      </c>
      <c r="N76" s="270"/>
      <c r="O76" s="270">
        <v>1</v>
      </c>
      <c r="P76" s="270"/>
      <c r="Q76" s="270"/>
    </row>
    <row r="77" spans="1:17" ht="15">
      <c r="A77" s="268">
        <v>67</v>
      </c>
      <c r="B77" s="269" t="s">
        <v>221</v>
      </c>
      <c r="C77" s="268" t="s">
        <v>220</v>
      </c>
      <c r="D77" s="270">
        <v>140</v>
      </c>
      <c r="E77" s="270">
        <v>30</v>
      </c>
      <c r="F77" s="270" t="s">
        <v>164</v>
      </c>
      <c r="G77" s="270">
        <v>3</v>
      </c>
      <c r="H77" s="270"/>
      <c r="I77" s="270">
        <v>1</v>
      </c>
      <c r="J77" s="270"/>
      <c r="K77" s="270"/>
      <c r="L77" s="270"/>
      <c r="M77" s="270">
        <v>1</v>
      </c>
      <c r="N77" s="270"/>
      <c r="O77" s="270"/>
      <c r="P77" s="270">
        <v>1</v>
      </c>
      <c r="Q77" s="270"/>
    </row>
    <row r="78" spans="1:17" ht="15">
      <c r="A78" s="170">
        <v>68</v>
      </c>
      <c r="B78" s="171" t="s">
        <v>222</v>
      </c>
      <c r="C78" s="170" t="s">
        <v>220</v>
      </c>
      <c r="D78" s="172">
        <v>85</v>
      </c>
      <c r="E78" s="172">
        <v>20</v>
      </c>
      <c r="F78" s="172" t="s">
        <v>142</v>
      </c>
      <c r="G78" s="172">
        <v>2</v>
      </c>
      <c r="H78" s="172"/>
      <c r="I78" s="172">
        <v>1</v>
      </c>
      <c r="J78" s="172"/>
      <c r="K78" s="172"/>
      <c r="L78" s="172"/>
      <c r="M78" s="172">
        <v>1</v>
      </c>
      <c r="N78" s="172"/>
      <c r="O78" s="172"/>
      <c r="P78" s="172"/>
      <c r="Q78" s="172"/>
    </row>
    <row r="79" spans="1:17" ht="15">
      <c r="A79" s="170">
        <v>69</v>
      </c>
      <c r="B79" s="171" t="s">
        <v>223</v>
      </c>
      <c r="C79" s="170" t="s">
        <v>220</v>
      </c>
      <c r="D79" s="172">
        <v>60</v>
      </c>
      <c r="E79" s="172">
        <v>20</v>
      </c>
      <c r="F79" s="172" t="s">
        <v>142</v>
      </c>
      <c r="G79" s="172">
        <v>2</v>
      </c>
      <c r="H79" s="172"/>
      <c r="I79" s="172">
        <v>1</v>
      </c>
      <c r="J79" s="172"/>
      <c r="K79" s="172"/>
      <c r="L79" s="172"/>
      <c r="M79" s="172"/>
      <c r="N79" s="172"/>
      <c r="O79" s="172">
        <v>1</v>
      </c>
      <c r="P79" s="172"/>
      <c r="Q79" s="172"/>
    </row>
    <row r="80" spans="1:17" ht="15">
      <c r="A80" s="170">
        <v>70</v>
      </c>
      <c r="B80" s="171" t="s">
        <v>224</v>
      </c>
      <c r="C80" s="170" t="s">
        <v>220</v>
      </c>
      <c r="D80" s="172">
        <v>55</v>
      </c>
      <c r="E80" s="172">
        <v>20</v>
      </c>
      <c r="F80" s="172" t="s">
        <v>142</v>
      </c>
      <c r="G80" s="172">
        <v>2</v>
      </c>
      <c r="H80" s="172"/>
      <c r="I80" s="172">
        <v>1</v>
      </c>
      <c r="J80" s="172"/>
      <c r="K80" s="172"/>
      <c r="L80" s="172"/>
      <c r="M80" s="172"/>
      <c r="N80" s="172"/>
      <c r="O80" s="172">
        <v>1</v>
      </c>
      <c r="P80" s="172"/>
      <c r="Q80" s="172"/>
    </row>
    <row r="81" spans="1:17" ht="15">
      <c r="A81" s="170">
        <v>71</v>
      </c>
      <c r="B81" s="171" t="s">
        <v>225</v>
      </c>
      <c r="C81" s="170" t="s">
        <v>220</v>
      </c>
      <c r="D81" s="172">
        <v>85</v>
      </c>
      <c r="E81" s="172">
        <v>20</v>
      </c>
      <c r="F81" s="172" t="s">
        <v>142</v>
      </c>
      <c r="G81" s="172">
        <v>2</v>
      </c>
      <c r="H81" s="172"/>
      <c r="I81" s="172">
        <v>1</v>
      </c>
      <c r="J81" s="172"/>
      <c r="K81" s="172"/>
      <c r="L81" s="172"/>
      <c r="M81" s="172"/>
      <c r="N81" s="172"/>
      <c r="O81" s="172">
        <v>1</v>
      </c>
      <c r="P81" s="172"/>
      <c r="Q81" s="172"/>
    </row>
    <row r="82" spans="1:17" ht="15">
      <c r="A82" s="170">
        <v>72</v>
      </c>
      <c r="B82" s="171" t="s">
        <v>226</v>
      </c>
      <c r="C82" s="170" t="s">
        <v>220</v>
      </c>
      <c r="D82" s="172">
        <v>115</v>
      </c>
      <c r="E82" s="172">
        <v>20</v>
      </c>
      <c r="F82" s="172" t="s">
        <v>142</v>
      </c>
      <c r="G82" s="172">
        <v>2</v>
      </c>
      <c r="H82" s="172"/>
      <c r="I82" s="172">
        <v>1</v>
      </c>
      <c r="J82" s="172"/>
      <c r="K82" s="172"/>
      <c r="L82" s="172"/>
      <c r="M82" s="172"/>
      <c r="N82" s="172"/>
      <c r="O82" s="172">
        <v>1</v>
      </c>
      <c r="P82" s="172"/>
      <c r="Q82" s="172"/>
    </row>
    <row r="83" spans="1:17" ht="15">
      <c r="A83" s="170">
        <v>73</v>
      </c>
      <c r="B83" s="171" t="s">
        <v>227</v>
      </c>
      <c r="C83" s="170" t="s">
        <v>220</v>
      </c>
      <c r="D83" s="172">
        <v>115</v>
      </c>
      <c r="E83" s="172">
        <v>30</v>
      </c>
      <c r="F83" s="172" t="s">
        <v>142</v>
      </c>
      <c r="G83" s="172">
        <v>3</v>
      </c>
      <c r="H83" s="172"/>
      <c r="I83" s="172">
        <v>1</v>
      </c>
      <c r="J83" s="172"/>
      <c r="K83" s="172"/>
      <c r="L83" s="172"/>
      <c r="M83" s="172"/>
      <c r="N83" s="172"/>
      <c r="O83" s="172">
        <v>1</v>
      </c>
      <c r="P83" s="172">
        <v>1</v>
      </c>
      <c r="Q83" s="172"/>
    </row>
    <row r="84" spans="1:17" ht="15">
      <c r="A84" s="170">
        <v>74</v>
      </c>
      <c r="B84" s="171" t="s">
        <v>228</v>
      </c>
      <c r="C84" s="170" t="s">
        <v>229</v>
      </c>
      <c r="D84" s="172">
        <v>75</v>
      </c>
      <c r="E84" s="172">
        <v>20</v>
      </c>
      <c r="F84" s="172" t="s">
        <v>142</v>
      </c>
      <c r="G84" s="172">
        <v>2</v>
      </c>
      <c r="H84" s="172"/>
      <c r="I84" s="172">
        <v>1</v>
      </c>
      <c r="J84" s="172"/>
      <c r="K84" s="172"/>
      <c r="L84" s="172"/>
      <c r="M84" s="172"/>
      <c r="N84" s="172"/>
      <c r="O84" s="172">
        <v>1</v>
      </c>
      <c r="P84" s="172"/>
      <c r="Q84" s="172"/>
    </row>
    <row r="85" spans="1:17" ht="15">
      <c r="A85" s="170">
        <v>75</v>
      </c>
      <c r="B85" s="171" t="s">
        <v>230</v>
      </c>
      <c r="C85" s="170" t="s">
        <v>220</v>
      </c>
      <c r="D85" s="172">
        <v>105</v>
      </c>
      <c r="E85" s="172">
        <v>10</v>
      </c>
      <c r="F85" s="172" t="s">
        <v>142</v>
      </c>
      <c r="G85" s="172">
        <v>1</v>
      </c>
      <c r="H85" s="172"/>
      <c r="I85" s="172">
        <v>1</v>
      </c>
      <c r="J85" s="172"/>
      <c r="K85" s="172"/>
      <c r="L85" s="172"/>
      <c r="M85" s="172"/>
      <c r="N85" s="172"/>
      <c r="O85" s="172"/>
      <c r="P85" s="172"/>
      <c r="Q85" s="172"/>
    </row>
    <row r="86" spans="1:17" ht="15">
      <c r="A86" s="170">
        <v>76</v>
      </c>
      <c r="B86" s="171" t="s">
        <v>231</v>
      </c>
      <c r="C86" s="170" t="s">
        <v>220</v>
      </c>
      <c r="D86" s="172">
        <v>115</v>
      </c>
      <c r="E86" s="172">
        <v>10</v>
      </c>
      <c r="F86" s="172" t="s">
        <v>142</v>
      </c>
      <c r="G86" s="172">
        <v>1</v>
      </c>
      <c r="H86" s="172"/>
      <c r="I86" s="172">
        <v>1</v>
      </c>
      <c r="J86" s="172"/>
      <c r="K86" s="172"/>
      <c r="L86" s="172"/>
      <c r="M86" s="172"/>
      <c r="N86" s="172"/>
      <c r="O86" s="172"/>
      <c r="P86" s="172"/>
      <c r="Q86" s="172"/>
    </row>
    <row r="87" spans="1:17" ht="15">
      <c r="A87" s="170">
        <v>77</v>
      </c>
      <c r="B87" s="171" t="s">
        <v>232</v>
      </c>
      <c r="C87" s="170" t="s">
        <v>220</v>
      </c>
      <c r="D87" s="172">
        <v>115</v>
      </c>
      <c r="E87" s="172">
        <v>20</v>
      </c>
      <c r="F87" s="172" t="s">
        <v>142</v>
      </c>
      <c r="G87" s="172">
        <v>2</v>
      </c>
      <c r="H87" s="172"/>
      <c r="I87" s="172">
        <v>1</v>
      </c>
      <c r="J87" s="172"/>
      <c r="K87" s="172"/>
      <c r="L87" s="172"/>
      <c r="M87" s="172"/>
      <c r="N87" s="172"/>
      <c r="O87" s="172">
        <v>1</v>
      </c>
      <c r="P87" s="172"/>
      <c r="Q87" s="172"/>
    </row>
    <row r="88" spans="1:17" ht="15">
      <c r="A88" s="170">
        <v>78</v>
      </c>
      <c r="B88" s="171" t="s">
        <v>233</v>
      </c>
      <c r="C88" s="170" t="s">
        <v>220</v>
      </c>
      <c r="D88" s="172">
        <v>75</v>
      </c>
      <c r="E88" s="172">
        <v>20</v>
      </c>
      <c r="F88" s="172" t="s">
        <v>142</v>
      </c>
      <c r="G88" s="172">
        <v>2</v>
      </c>
      <c r="H88" s="172"/>
      <c r="I88" s="172">
        <v>1</v>
      </c>
      <c r="J88" s="172"/>
      <c r="K88" s="172"/>
      <c r="L88" s="172"/>
      <c r="M88" s="172"/>
      <c r="N88" s="172"/>
      <c r="O88" s="172">
        <v>1</v>
      </c>
      <c r="P88" s="172"/>
      <c r="Q88" s="172"/>
    </row>
    <row r="89" spans="1:17" ht="15">
      <c r="A89" s="170">
        <v>79</v>
      </c>
      <c r="B89" s="171" t="s">
        <v>234</v>
      </c>
      <c r="C89" s="170" t="s">
        <v>220</v>
      </c>
      <c r="D89" s="172">
        <v>85</v>
      </c>
      <c r="E89" s="172">
        <v>10</v>
      </c>
      <c r="F89" s="172" t="s">
        <v>142</v>
      </c>
      <c r="G89" s="172">
        <v>1</v>
      </c>
      <c r="H89" s="172"/>
      <c r="I89" s="172">
        <v>1</v>
      </c>
      <c r="J89" s="172"/>
      <c r="K89" s="172"/>
      <c r="L89" s="172"/>
      <c r="M89" s="172"/>
      <c r="N89" s="172"/>
      <c r="O89" s="172"/>
      <c r="P89" s="172"/>
      <c r="Q89" s="172"/>
    </row>
    <row r="90" spans="1:17" s="273" customFormat="1" ht="18" customHeight="1">
      <c r="A90" s="259" t="s">
        <v>706</v>
      </c>
      <c r="B90" s="260" t="s">
        <v>395</v>
      </c>
      <c r="C90" s="265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</row>
    <row r="91" spans="1:17" s="273" customFormat="1" ht="15">
      <c r="A91" s="274">
        <v>1</v>
      </c>
      <c r="B91" s="275" t="s">
        <v>296</v>
      </c>
      <c r="C91" s="276" t="s">
        <v>297</v>
      </c>
      <c r="D91" s="277">
        <v>75</v>
      </c>
      <c r="E91" s="277">
        <v>10</v>
      </c>
      <c r="F91" s="278" t="s">
        <v>142</v>
      </c>
      <c r="G91" s="278">
        <v>1</v>
      </c>
      <c r="H91" s="279"/>
      <c r="I91" s="279"/>
      <c r="J91" s="279"/>
      <c r="K91" s="279"/>
      <c r="L91" s="279"/>
      <c r="M91" s="279"/>
      <c r="N91" s="279"/>
      <c r="O91" s="279">
        <v>1</v>
      </c>
      <c r="P91" s="279"/>
      <c r="Q91" s="279"/>
    </row>
    <row r="92" spans="1:17" s="273" customFormat="1" ht="15">
      <c r="A92" s="274">
        <v>2</v>
      </c>
      <c r="B92" s="275" t="s">
        <v>298</v>
      </c>
      <c r="C92" s="276" t="s">
        <v>297</v>
      </c>
      <c r="D92" s="277">
        <v>115</v>
      </c>
      <c r="E92" s="277">
        <v>20</v>
      </c>
      <c r="F92" s="278" t="s">
        <v>142</v>
      </c>
      <c r="G92" s="278">
        <v>2</v>
      </c>
      <c r="H92" s="279"/>
      <c r="I92" s="279">
        <v>1</v>
      </c>
      <c r="J92" s="279"/>
      <c r="K92" s="279"/>
      <c r="L92" s="279"/>
      <c r="M92" s="279">
        <v>1</v>
      </c>
      <c r="N92" s="279"/>
      <c r="O92" s="279"/>
      <c r="P92" s="279"/>
      <c r="Q92" s="279"/>
    </row>
    <row r="93" spans="1:17" s="273" customFormat="1" ht="15">
      <c r="A93" s="274">
        <v>3</v>
      </c>
      <c r="B93" s="275" t="s">
        <v>299</v>
      </c>
      <c r="C93" s="276" t="s">
        <v>297</v>
      </c>
      <c r="D93" s="277">
        <v>120</v>
      </c>
      <c r="E93" s="277">
        <v>20</v>
      </c>
      <c r="F93" s="278" t="s">
        <v>142</v>
      </c>
      <c r="G93" s="278">
        <v>2</v>
      </c>
      <c r="H93" s="279"/>
      <c r="I93" s="279">
        <v>1</v>
      </c>
      <c r="J93" s="279"/>
      <c r="K93" s="279"/>
      <c r="L93" s="279"/>
      <c r="M93" s="279"/>
      <c r="N93" s="279"/>
      <c r="O93" s="279">
        <v>1</v>
      </c>
      <c r="P93" s="279"/>
      <c r="Q93" s="279"/>
    </row>
    <row r="94" spans="1:17" s="273" customFormat="1" ht="15">
      <c r="A94" s="280">
        <v>4</v>
      </c>
      <c r="B94" s="281" t="s">
        <v>300</v>
      </c>
      <c r="C94" s="282" t="s">
        <v>297</v>
      </c>
      <c r="D94" s="283">
        <v>125</v>
      </c>
      <c r="E94" s="283">
        <v>30</v>
      </c>
      <c r="F94" s="284" t="s">
        <v>164</v>
      </c>
      <c r="G94" s="284">
        <v>3</v>
      </c>
      <c r="H94" s="285"/>
      <c r="I94" s="285">
        <v>1</v>
      </c>
      <c r="J94" s="285">
        <v>1</v>
      </c>
      <c r="K94" s="285"/>
      <c r="L94" s="285"/>
      <c r="M94" s="285">
        <v>1</v>
      </c>
      <c r="N94" s="285"/>
      <c r="O94" s="285"/>
      <c r="P94" s="285"/>
      <c r="Q94" s="285"/>
    </row>
    <row r="95" spans="1:17" s="273" customFormat="1" ht="15">
      <c r="A95" s="274">
        <v>5</v>
      </c>
      <c r="B95" s="275" t="s">
        <v>301</v>
      </c>
      <c r="C95" s="286" t="s">
        <v>302</v>
      </c>
      <c r="D95" s="277">
        <v>105</v>
      </c>
      <c r="E95" s="277">
        <v>10</v>
      </c>
      <c r="F95" s="278" t="s">
        <v>142</v>
      </c>
      <c r="G95" s="278">
        <v>1</v>
      </c>
      <c r="H95" s="279"/>
      <c r="I95" s="279">
        <v>1</v>
      </c>
      <c r="J95" s="279"/>
      <c r="K95" s="279"/>
      <c r="L95" s="279"/>
      <c r="M95" s="279"/>
      <c r="N95" s="279"/>
      <c r="O95" s="279"/>
      <c r="P95" s="279"/>
      <c r="Q95" s="279"/>
    </row>
    <row r="96" spans="1:17" s="273" customFormat="1" ht="15">
      <c r="A96" s="274">
        <v>6</v>
      </c>
      <c r="B96" s="275" t="s">
        <v>303</v>
      </c>
      <c r="C96" s="286" t="s">
        <v>302</v>
      </c>
      <c r="D96" s="277">
        <v>85</v>
      </c>
      <c r="E96" s="277">
        <v>10</v>
      </c>
      <c r="F96" s="278" t="s">
        <v>142</v>
      </c>
      <c r="G96" s="278">
        <v>1</v>
      </c>
      <c r="H96" s="279"/>
      <c r="I96" s="279">
        <v>1</v>
      </c>
      <c r="J96" s="279"/>
      <c r="K96" s="279"/>
      <c r="L96" s="279"/>
      <c r="M96" s="279"/>
      <c r="N96" s="279"/>
      <c r="O96" s="279"/>
      <c r="P96" s="279"/>
      <c r="Q96" s="279"/>
    </row>
    <row r="97" spans="1:17" s="273" customFormat="1" ht="15">
      <c r="A97" s="287">
        <v>7</v>
      </c>
      <c r="B97" s="288" t="s">
        <v>304</v>
      </c>
      <c r="C97" s="286" t="s">
        <v>305</v>
      </c>
      <c r="D97" s="289">
        <v>85</v>
      </c>
      <c r="E97" s="289">
        <v>0</v>
      </c>
      <c r="F97" s="278" t="s">
        <v>142</v>
      </c>
      <c r="G97" s="331">
        <v>0</v>
      </c>
      <c r="H97" s="279"/>
      <c r="I97" s="279"/>
      <c r="J97" s="279"/>
      <c r="K97" s="279"/>
      <c r="L97" s="279"/>
      <c r="M97" s="279"/>
      <c r="N97" s="279"/>
      <c r="O97" s="279"/>
      <c r="P97" s="279"/>
      <c r="Q97" s="290"/>
    </row>
    <row r="98" spans="1:17" s="273" customFormat="1" ht="15">
      <c r="A98" s="274">
        <v>8</v>
      </c>
      <c r="B98" s="275" t="s">
        <v>306</v>
      </c>
      <c r="C98" s="276" t="s">
        <v>305</v>
      </c>
      <c r="D98" s="289">
        <v>65</v>
      </c>
      <c r="E98" s="289">
        <v>20</v>
      </c>
      <c r="F98" s="278" t="s">
        <v>142</v>
      </c>
      <c r="G98" s="278">
        <v>2</v>
      </c>
      <c r="H98" s="279"/>
      <c r="I98" s="279">
        <v>1</v>
      </c>
      <c r="J98" s="279"/>
      <c r="K98" s="279"/>
      <c r="L98" s="279"/>
      <c r="M98" s="279"/>
      <c r="N98" s="279"/>
      <c r="O98" s="279">
        <v>1</v>
      </c>
      <c r="P98" s="279"/>
      <c r="Q98" s="290"/>
    </row>
    <row r="99" spans="1:17" s="273" customFormat="1" ht="15">
      <c r="A99" s="274">
        <v>9</v>
      </c>
      <c r="B99" s="275" t="s">
        <v>307</v>
      </c>
      <c r="C99" s="276" t="s">
        <v>305</v>
      </c>
      <c r="D99" s="291">
        <v>105</v>
      </c>
      <c r="E99" s="291">
        <v>0</v>
      </c>
      <c r="F99" s="278" t="s">
        <v>142</v>
      </c>
      <c r="G99" s="278">
        <v>0</v>
      </c>
      <c r="H99" s="279"/>
      <c r="I99" s="279"/>
      <c r="J99" s="279"/>
      <c r="K99" s="279"/>
      <c r="L99" s="279"/>
      <c r="M99" s="279"/>
      <c r="N99" s="279"/>
      <c r="O99" s="279"/>
      <c r="P99" s="279"/>
      <c r="Q99" s="292"/>
    </row>
    <row r="100" spans="1:17" s="273" customFormat="1" ht="15">
      <c r="A100" s="274">
        <v>10</v>
      </c>
      <c r="B100" s="275" t="s">
        <v>308</v>
      </c>
      <c r="C100" s="276" t="s">
        <v>305</v>
      </c>
      <c r="D100" s="291">
        <v>115</v>
      </c>
      <c r="E100" s="291">
        <v>20</v>
      </c>
      <c r="F100" s="278" t="s">
        <v>142</v>
      </c>
      <c r="G100" s="278">
        <v>2</v>
      </c>
      <c r="H100" s="279"/>
      <c r="I100" s="279">
        <v>1</v>
      </c>
      <c r="J100" s="279"/>
      <c r="K100" s="279"/>
      <c r="L100" s="279"/>
      <c r="M100" s="279">
        <v>1</v>
      </c>
      <c r="N100" s="279"/>
      <c r="O100" s="279"/>
      <c r="P100" s="279"/>
      <c r="Q100" s="292"/>
    </row>
    <row r="101" spans="1:17" s="273" customFormat="1" ht="15">
      <c r="A101" s="274">
        <v>11</v>
      </c>
      <c r="B101" s="275" t="s">
        <v>309</v>
      </c>
      <c r="C101" s="276" t="s">
        <v>305</v>
      </c>
      <c r="D101" s="291">
        <v>80</v>
      </c>
      <c r="E101" s="291">
        <v>0</v>
      </c>
      <c r="F101" s="278" t="s">
        <v>142</v>
      </c>
      <c r="G101" s="278">
        <v>0</v>
      </c>
      <c r="H101" s="279"/>
      <c r="I101" s="279"/>
      <c r="J101" s="279"/>
      <c r="K101" s="279"/>
      <c r="L101" s="279"/>
      <c r="M101" s="279"/>
      <c r="N101" s="279"/>
      <c r="O101" s="279"/>
      <c r="P101" s="279"/>
      <c r="Q101" s="292"/>
    </row>
    <row r="102" spans="1:17" s="273" customFormat="1" ht="15">
      <c r="A102" s="274">
        <v>12</v>
      </c>
      <c r="B102" s="275" t="s">
        <v>310</v>
      </c>
      <c r="C102" s="276" t="s">
        <v>305</v>
      </c>
      <c r="D102" s="291">
        <v>95</v>
      </c>
      <c r="E102" s="291">
        <v>0</v>
      </c>
      <c r="F102" s="278" t="s">
        <v>142</v>
      </c>
      <c r="G102" s="278">
        <v>0</v>
      </c>
      <c r="H102" s="279"/>
      <c r="I102" s="279"/>
      <c r="J102" s="279"/>
      <c r="K102" s="279"/>
      <c r="L102" s="279"/>
      <c r="M102" s="279"/>
      <c r="N102" s="279"/>
      <c r="O102" s="279"/>
      <c r="P102" s="279"/>
      <c r="Q102" s="292"/>
    </row>
    <row r="103" spans="1:17" s="273" customFormat="1" ht="15">
      <c r="A103" s="274">
        <v>13</v>
      </c>
      <c r="B103" s="275" t="s">
        <v>311</v>
      </c>
      <c r="C103" s="276" t="s">
        <v>305</v>
      </c>
      <c r="D103" s="291">
        <v>80</v>
      </c>
      <c r="E103" s="291">
        <v>20</v>
      </c>
      <c r="F103" s="278" t="s">
        <v>142</v>
      </c>
      <c r="G103" s="278">
        <v>2</v>
      </c>
      <c r="H103" s="279"/>
      <c r="I103" s="279">
        <v>1</v>
      </c>
      <c r="J103" s="279"/>
      <c r="K103" s="279"/>
      <c r="L103" s="279"/>
      <c r="M103" s="279"/>
      <c r="N103" s="279"/>
      <c r="O103" s="279">
        <v>1</v>
      </c>
      <c r="P103" s="279"/>
      <c r="Q103" s="292"/>
    </row>
    <row r="104" spans="1:17" s="273" customFormat="1" ht="15">
      <c r="A104" s="274">
        <v>14</v>
      </c>
      <c r="B104" s="275" t="s">
        <v>312</v>
      </c>
      <c r="C104" s="276" t="s">
        <v>305</v>
      </c>
      <c r="D104" s="291">
        <v>85</v>
      </c>
      <c r="E104" s="291">
        <v>10</v>
      </c>
      <c r="F104" s="278" t="s">
        <v>142</v>
      </c>
      <c r="G104" s="278">
        <v>1</v>
      </c>
      <c r="H104" s="279"/>
      <c r="I104" s="279"/>
      <c r="J104" s="279"/>
      <c r="K104" s="279"/>
      <c r="L104" s="279"/>
      <c r="M104" s="279">
        <v>1</v>
      </c>
      <c r="N104" s="279"/>
      <c r="O104" s="279"/>
      <c r="P104" s="279"/>
      <c r="Q104" s="292"/>
    </row>
    <row r="105" spans="1:17" s="273" customFormat="1" ht="15">
      <c r="A105" s="274">
        <v>15</v>
      </c>
      <c r="B105" s="275" t="s">
        <v>313</v>
      </c>
      <c r="C105" s="276" t="s">
        <v>305</v>
      </c>
      <c r="D105" s="291">
        <v>115</v>
      </c>
      <c r="E105" s="291">
        <v>10</v>
      </c>
      <c r="F105" s="278" t="s">
        <v>142</v>
      </c>
      <c r="G105" s="278">
        <v>1</v>
      </c>
      <c r="H105" s="279"/>
      <c r="I105" s="279">
        <v>1</v>
      </c>
      <c r="J105" s="279"/>
      <c r="K105" s="279"/>
      <c r="L105" s="279"/>
      <c r="M105" s="279"/>
      <c r="N105" s="279"/>
      <c r="O105" s="279"/>
      <c r="P105" s="279"/>
      <c r="Q105" s="292"/>
    </row>
    <row r="106" spans="1:17" s="273" customFormat="1" ht="15">
      <c r="A106" s="274">
        <v>16</v>
      </c>
      <c r="B106" s="275" t="s">
        <v>314</v>
      </c>
      <c r="C106" s="276" t="s">
        <v>305</v>
      </c>
      <c r="D106" s="291">
        <v>120</v>
      </c>
      <c r="E106" s="291">
        <v>10</v>
      </c>
      <c r="F106" s="278" t="s">
        <v>142</v>
      </c>
      <c r="G106" s="278">
        <v>1</v>
      </c>
      <c r="H106" s="279"/>
      <c r="I106" s="279">
        <v>1</v>
      </c>
      <c r="J106" s="279"/>
      <c r="K106" s="279"/>
      <c r="L106" s="279"/>
      <c r="M106" s="279"/>
      <c r="N106" s="279"/>
      <c r="O106" s="279"/>
      <c r="P106" s="279"/>
      <c r="Q106" s="292"/>
    </row>
    <row r="107" spans="1:17" s="273" customFormat="1" ht="15">
      <c r="A107" s="274">
        <v>17</v>
      </c>
      <c r="B107" s="275" t="s">
        <v>315</v>
      </c>
      <c r="C107" s="276" t="s">
        <v>316</v>
      </c>
      <c r="D107" s="277">
        <v>105</v>
      </c>
      <c r="E107" s="277">
        <v>10</v>
      </c>
      <c r="F107" s="278" t="s">
        <v>142</v>
      </c>
      <c r="G107" s="278">
        <v>1</v>
      </c>
      <c r="H107" s="279"/>
      <c r="I107" s="279">
        <v>1</v>
      </c>
      <c r="J107" s="279"/>
      <c r="K107" s="279"/>
      <c r="L107" s="279"/>
      <c r="M107" s="279"/>
      <c r="N107" s="279"/>
      <c r="O107" s="279"/>
      <c r="P107" s="279"/>
      <c r="Q107" s="279"/>
    </row>
    <row r="108" spans="1:17" s="273" customFormat="1" ht="15">
      <c r="A108" s="274">
        <v>18</v>
      </c>
      <c r="B108" s="275" t="s">
        <v>317</v>
      </c>
      <c r="C108" s="276" t="s">
        <v>316</v>
      </c>
      <c r="D108" s="277">
        <v>95</v>
      </c>
      <c r="E108" s="277">
        <v>0</v>
      </c>
      <c r="F108" s="278" t="s">
        <v>142</v>
      </c>
      <c r="G108" s="278">
        <v>0</v>
      </c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</row>
    <row r="109" spans="1:17" s="273" customFormat="1" ht="15">
      <c r="A109" s="274">
        <v>19</v>
      </c>
      <c r="B109" s="275" t="s">
        <v>318</v>
      </c>
      <c r="C109" s="276" t="s">
        <v>316</v>
      </c>
      <c r="D109" s="277">
        <v>90</v>
      </c>
      <c r="E109" s="277">
        <v>0</v>
      </c>
      <c r="F109" s="278" t="s">
        <v>142</v>
      </c>
      <c r="G109" s="278">
        <v>0</v>
      </c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</row>
    <row r="110" spans="1:17" s="273" customFormat="1" ht="15">
      <c r="A110" s="274">
        <v>20</v>
      </c>
      <c r="B110" s="275" t="s">
        <v>319</v>
      </c>
      <c r="C110" s="276" t="s">
        <v>316</v>
      </c>
      <c r="D110" s="277">
        <v>95</v>
      </c>
      <c r="E110" s="277">
        <v>10</v>
      </c>
      <c r="F110" s="278" t="s">
        <v>142</v>
      </c>
      <c r="G110" s="278">
        <v>1</v>
      </c>
      <c r="H110" s="279"/>
      <c r="I110" s="279">
        <v>1</v>
      </c>
      <c r="J110" s="279"/>
      <c r="K110" s="279"/>
      <c r="L110" s="279"/>
      <c r="M110" s="279"/>
      <c r="N110" s="279"/>
      <c r="O110" s="279"/>
      <c r="P110" s="279"/>
      <c r="Q110" s="279"/>
    </row>
    <row r="111" spans="1:17" s="273" customFormat="1" ht="15">
      <c r="A111" s="293">
        <v>21</v>
      </c>
      <c r="B111" s="294" t="s">
        <v>320</v>
      </c>
      <c r="C111" s="295" t="s">
        <v>316</v>
      </c>
      <c r="D111" s="296">
        <v>140</v>
      </c>
      <c r="E111" s="296">
        <v>30</v>
      </c>
      <c r="F111" s="297" t="s">
        <v>164</v>
      </c>
      <c r="G111" s="297">
        <v>3</v>
      </c>
      <c r="H111" s="298"/>
      <c r="I111" s="298">
        <v>1</v>
      </c>
      <c r="J111" s="298"/>
      <c r="K111" s="298"/>
      <c r="L111" s="298"/>
      <c r="M111" s="298">
        <v>1</v>
      </c>
      <c r="N111" s="298"/>
      <c r="O111" s="298">
        <v>1</v>
      </c>
      <c r="P111" s="298"/>
      <c r="Q111" s="298"/>
    </row>
    <row r="112" spans="1:17" s="273" customFormat="1" ht="15">
      <c r="A112" s="287">
        <v>22</v>
      </c>
      <c r="B112" s="288" t="s">
        <v>321</v>
      </c>
      <c r="C112" s="286" t="s">
        <v>322</v>
      </c>
      <c r="D112" s="277">
        <v>70</v>
      </c>
      <c r="E112" s="277">
        <v>10</v>
      </c>
      <c r="F112" s="278" t="s">
        <v>142</v>
      </c>
      <c r="G112" s="331">
        <v>1</v>
      </c>
      <c r="H112" s="279"/>
      <c r="I112" s="279"/>
      <c r="J112" s="279"/>
      <c r="K112" s="279"/>
      <c r="L112" s="279"/>
      <c r="M112" s="279"/>
      <c r="N112" s="279"/>
      <c r="O112" s="279"/>
      <c r="P112" s="279">
        <v>1</v>
      </c>
      <c r="Q112" s="279"/>
    </row>
    <row r="113" spans="1:17" s="273" customFormat="1" ht="15">
      <c r="A113" s="274">
        <v>23</v>
      </c>
      <c r="B113" s="275" t="s">
        <v>323</v>
      </c>
      <c r="C113" s="286" t="s">
        <v>322</v>
      </c>
      <c r="D113" s="277">
        <v>75</v>
      </c>
      <c r="E113" s="277">
        <v>10</v>
      </c>
      <c r="F113" s="278" t="s">
        <v>142</v>
      </c>
      <c r="G113" s="278">
        <v>1</v>
      </c>
      <c r="H113" s="279"/>
      <c r="I113" s="279"/>
      <c r="J113" s="279"/>
      <c r="K113" s="279"/>
      <c r="L113" s="279"/>
      <c r="M113" s="279"/>
      <c r="N113" s="279"/>
      <c r="O113" s="279"/>
      <c r="P113" s="279">
        <v>1</v>
      </c>
      <c r="Q113" s="279"/>
    </row>
    <row r="114" spans="1:17" s="273" customFormat="1" ht="15">
      <c r="A114" s="274">
        <v>24</v>
      </c>
      <c r="B114" s="275" t="s">
        <v>324</v>
      </c>
      <c r="C114" s="286" t="s">
        <v>322</v>
      </c>
      <c r="D114" s="277">
        <v>70</v>
      </c>
      <c r="E114" s="277">
        <v>20</v>
      </c>
      <c r="F114" s="278" t="s">
        <v>142</v>
      </c>
      <c r="G114" s="278">
        <v>2</v>
      </c>
      <c r="H114" s="279"/>
      <c r="I114" s="279">
        <v>1</v>
      </c>
      <c r="J114" s="279"/>
      <c r="K114" s="279"/>
      <c r="L114" s="279"/>
      <c r="M114" s="279"/>
      <c r="N114" s="279"/>
      <c r="O114" s="279"/>
      <c r="P114" s="279">
        <v>1</v>
      </c>
      <c r="Q114" s="279"/>
    </row>
    <row r="115" spans="1:17" s="273" customFormat="1" ht="15">
      <c r="A115" s="274">
        <v>25</v>
      </c>
      <c r="B115" s="275" t="s">
        <v>325</v>
      </c>
      <c r="C115" s="286" t="s">
        <v>322</v>
      </c>
      <c r="D115" s="277">
        <v>120</v>
      </c>
      <c r="E115" s="277">
        <v>10</v>
      </c>
      <c r="F115" s="278" t="s">
        <v>142</v>
      </c>
      <c r="G115" s="278">
        <v>1</v>
      </c>
      <c r="H115" s="279"/>
      <c r="I115" s="279">
        <v>1</v>
      </c>
      <c r="J115" s="279"/>
      <c r="K115" s="279"/>
      <c r="L115" s="279"/>
      <c r="M115" s="279"/>
      <c r="N115" s="279"/>
      <c r="O115" s="279"/>
      <c r="P115" s="279"/>
      <c r="Q115" s="279"/>
    </row>
    <row r="116" spans="1:17" s="273" customFormat="1" ht="15">
      <c r="A116" s="274">
        <v>26</v>
      </c>
      <c r="B116" s="275" t="s">
        <v>326</v>
      </c>
      <c r="C116" s="286" t="s">
        <v>322</v>
      </c>
      <c r="D116" s="277">
        <v>55</v>
      </c>
      <c r="E116" s="277">
        <v>20</v>
      </c>
      <c r="F116" s="278" t="s">
        <v>142</v>
      </c>
      <c r="G116" s="278">
        <v>2</v>
      </c>
      <c r="H116" s="279"/>
      <c r="I116" s="279"/>
      <c r="J116" s="279"/>
      <c r="K116" s="279"/>
      <c r="L116" s="279"/>
      <c r="M116" s="279"/>
      <c r="N116" s="279"/>
      <c r="O116" s="279">
        <v>1</v>
      </c>
      <c r="P116" s="279">
        <v>1</v>
      </c>
      <c r="Q116" s="279"/>
    </row>
    <row r="117" spans="1:17" s="273" customFormat="1" ht="15">
      <c r="A117" s="274">
        <v>27</v>
      </c>
      <c r="B117" s="275" t="s">
        <v>327</v>
      </c>
      <c r="C117" s="286" t="s">
        <v>322</v>
      </c>
      <c r="D117" s="291">
        <v>70</v>
      </c>
      <c r="E117" s="291">
        <v>10</v>
      </c>
      <c r="F117" s="278" t="s">
        <v>142</v>
      </c>
      <c r="G117" s="278">
        <v>1</v>
      </c>
      <c r="H117" s="279"/>
      <c r="I117" s="279"/>
      <c r="J117" s="279"/>
      <c r="K117" s="279"/>
      <c r="L117" s="279"/>
      <c r="M117" s="279"/>
      <c r="N117" s="279"/>
      <c r="O117" s="279">
        <v>1</v>
      </c>
      <c r="P117" s="279"/>
      <c r="Q117" s="292"/>
    </row>
    <row r="118" spans="1:17" s="273" customFormat="1" ht="15">
      <c r="A118" s="274">
        <v>28</v>
      </c>
      <c r="B118" s="275" t="s">
        <v>328</v>
      </c>
      <c r="C118" s="286" t="s">
        <v>322</v>
      </c>
      <c r="D118" s="277">
        <v>60</v>
      </c>
      <c r="E118" s="277">
        <v>10</v>
      </c>
      <c r="F118" s="278" t="s">
        <v>142</v>
      </c>
      <c r="G118" s="278">
        <v>1</v>
      </c>
      <c r="H118" s="279"/>
      <c r="I118" s="279"/>
      <c r="J118" s="279"/>
      <c r="K118" s="279"/>
      <c r="L118" s="279"/>
      <c r="M118" s="279"/>
      <c r="N118" s="279"/>
      <c r="O118" s="279">
        <v>1</v>
      </c>
      <c r="P118" s="279"/>
      <c r="Q118" s="279"/>
    </row>
    <row r="119" spans="1:17" s="273" customFormat="1" ht="15">
      <c r="A119" s="274">
        <v>29</v>
      </c>
      <c r="B119" s="275" t="s">
        <v>329</v>
      </c>
      <c r="C119" s="286" t="s">
        <v>322</v>
      </c>
      <c r="D119" s="277">
        <v>95</v>
      </c>
      <c r="E119" s="277">
        <v>10</v>
      </c>
      <c r="F119" s="278" t="s">
        <v>142</v>
      </c>
      <c r="G119" s="278">
        <v>1</v>
      </c>
      <c r="H119" s="279"/>
      <c r="I119" s="279"/>
      <c r="J119" s="279"/>
      <c r="K119" s="279"/>
      <c r="L119" s="279"/>
      <c r="M119" s="279"/>
      <c r="N119" s="279"/>
      <c r="O119" s="279"/>
      <c r="P119" s="279">
        <v>1</v>
      </c>
      <c r="Q119" s="279"/>
    </row>
    <row r="120" spans="1:17" s="273" customFormat="1" ht="15">
      <c r="A120" s="274">
        <v>30</v>
      </c>
      <c r="B120" s="275" t="s">
        <v>330</v>
      </c>
      <c r="C120" s="299" t="s">
        <v>322</v>
      </c>
      <c r="D120" s="300">
        <v>10</v>
      </c>
      <c r="E120" s="300">
        <v>0</v>
      </c>
      <c r="F120" s="278" t="s">
        <v>142</v>
      </c>
      <c r="G120" s="278">
        <v>0</v>
      </c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</row>
    <row r="121" spans="1:17" s="273" customFormat="1" ht="15">
      <c r="A121" s="274">
        <v>31</v>
      </c>
      <c r="B121" s="275" t="s">
        <v>331</v>
      </c>
      <c r="C121" s="286" t="s">
        <v>322</v>
      </c>
      <c r="D121" s="277">
        <v>120</v>
      </c>
      <c r="E121" s="277">
        <v>10</v>
      </c>
      <c r="F121" s="278" t="s">
        <v>142</v>
      </c>
      <c r="G121" s="278">
        <v>1</v>
      </c>
      <c r="H121" s="279"/>
      <c r="I121" s="279">
        <v>1</v>
      </c>
      <c r="J121" s="279"/>
      <c r="K121" s="279"/>
      <c r="L121" s="279"/>
      <c r="M121" s="279"/>
      <c r="N121" s="279"/>
      <c r="O121" s="279"/>
      <c r="P121" s="279"/>
      <c r="Q121" s="279"/>
    </row>
    <row r="122" spans="1:17" s="273" customFormat="1" ht="15">
      <c r="A122" s="274">
        <v>32</v>
      </c>
      <c r="B122" s="275" t="s">
        <v>332</v>
      </c>
      <c r="C122" s="286" t="s">
        <v>333</v>
      </c>
      <c r="D122" s="277">
        <v>70</v>
      </c>
      <c r="E122" s="277">
        <v>10</v>
      </c>
      <c r="F122" s="278" t="s">
        <v>142</v>
      </c>
      <c r="G122" s="278">
        <v>0</v>
      </c>
      <c r="H122" s="279"/>
      <c r="I122" s="279"/>
      <c r="J122" s="279"/>
      <c r="K122" s="279"/>
      <c r="L122" s="279"/>
      <c r="M122" s="279"/>
      <c r="N122" s="279"/>
      <c r="O122" s="279"/>
      <c r="P122" s="279">
        <v>1</v>
      </c>
      <c r="Q122" s="279"/>
    </row>
    <row r="123" spans="1:17" s="273" customFormat="1" ht="15">
      <c r="A123" s="274">
        <v>33</v>
      </c>
      <c r="B123" s="275" t="s">
        <v>334</v>
      </c>
      <c r="C123" s="286" t="s">
        <v>333</v>
      </c>
      <c r="D123" s="300">
        <v>90</v>
      </c>
      <c r="E123" s="300">
        <v>30</v>
      </c>
      <c r="F123" s="278" t="s">
        <v>142</v>
      </c>
      <c r="G123" s="278">
        <v>3</v>
      </c>
      <c r="H123" s="301"/>
      <c r="I123" s="301">
        <v>1</v>
      </c>
      <c r="J123" s="301"/>
      <c r="K123" s="301"/>
      <c r="L123" s="301"/>
      <c r="M123" s="301"/>
      <c r="N123" s="301"/>
      <c r="O123" s="301">
        <v>1</v>
      </c>
      <c r="P123" s="301">
        <v>1</v>
      </c>
      <c r="Q123" s="301"/>
    </row>
    <row r="124" spans="1:17" s="273" customFormat="1" ht="15">
      <c r="A124" s="274">
        <v>34</v>
      </c>
      <c r="B124" s="275" t="s">
        <v>335</v>
      </c>
      <c r="C124" s="286" t="s">
        <v>333</v>
      </c>
      <c r="D124" s="300">
        <v>65</v>
      </c>
      <c r="E124" s="300">
        <v>20</v>
      </c>
      <c r="F124" s="278" t="s">
        <v>142</v>
      </c>
      <c r="G124" s="278">
        <v>2</v>
      </c>
      <c r="H124" s="301"/>
      <c r="I124" s="301">
        <v>1</v>
      </c>
      <c r="J124" s="301"/>
      <c r="K124" s="301"/>
      <c r="L124" s="301"/>
      <c r="M124" s="301"/>
      <c r="N124" s="301"/>
      <c r="O124" s="301">
        <v>1</v>
      </c>
      <c r="P124" s="301"/>
      <c r="Q124" s="301"/>
    </row>
    <row r="125" spans="1:17" s="273" customFormat="1" ht="15">
      <c r="A125" s="274">
        <v>35</v>
      </c>
      <c r="B125" s="275" t="s">
        <v>336</v>
      </c>
      <c r="C125" s="286" t="s">
        <v>333</v>
      </c>
      <c r="D125" s="300">
        <v>75</v>
      </c>
      <c r="E125" s="300">
        <v>10</v>
      </c>
      <c r="F125" s="278" t="s">
        <v>142</v>
      </c>
      <c r="G125" s="278">
        <v>1</v>
      </c>
      <c r="H125" s="301"/>
      <c r="I125" s="301"/>
      <c r="J125" s="301"/>
      <c r="K125" s="301"/>
      <c r="L125" s="301"/>
      <c r="M125" s="301"/>
      <c r="N125" s="301"/>
      <c r="O125" s="301"/>
      <c r="P125" s="301">
        <v>1</v>
      </c>
      <c r="Q125" s="301"/>
    </row>
    <row r="126" spans="1:17" s="273" customFormat="1" ht="15">
      <c r="A126" s="274">
        <v>36</v>
      </c>
      <c r="B126" s="275" t="s">
        <v>337</v>
      </c>
      <c r="C126" s="286" t="s">
        <v>333</v>
      </c>
      <c r="D126" s="300">
        <v>110</v>
      </c>
      <c r="E126" s="300">
        <v>20</v>
      </c>
      <c r="F126" s="278" t="s">
        <v>142</v>
      </c>
      <c r="G126" s="278">
        <v>2</v>
      </c>
      <c r="H126" s="301"/>
      <c r="I126" s="301">
        <v>1</v>
      </c>
      <c r="J126" s="301"/>
      <c r="K126" s="301"/>
      <c r="L126" s="301"/>
      <c r="M126" s="301"/>
      <c r="N126" s="301"/>
      <c r="O126" s="301"/>
      <c r="P126" s="301">
        <v>1</v>
      </c>
      <c r="Q126" s="301"/>
    </row>
    <row r="127" spans="1:17" s="273" customFormat="1" ht="15">
      <c r="A127" s="274">
        <v>37</v>
      </c>
      <c r="B127" s="275" t="s">
        <v>338</v>
      </c>
      <c r="C127" s="276" t="s">
        <v>333</v>
      </c>
      <c r="D127" s="300">
        <v>100</v>
      </c>
      <c r="E127" s="300">
        <v>20</v>
      </c>
      <c r="F127" s="278" t="s">
        <v>142</v>
      </c>
      <c r="G127" s="278">
        <v>2</v>
      </c>
      <c r="H127" s="301"/>
      <c r="I127" s="301">
        <v>1</v>
      </c>
      <c r="J127" s="301"/>
      <c r="K127" s="301"/>
      <c r="L127" s="301"/>
      <c r="M127" s="301"/>
      <c r="N127" s="301"/>
      <c r="O127" s="301"/>
      <c r="P127" s="301">
        <v>1</v>
      </c>
      <c r="Q127" s="301"/>
    </row>
    <row r="128" spans="1:17" s="273" customFormat="1" ht="15">
      <c r="A128" s="302">
        <v>38</v>
      </c>
      <c r="B128" s="303" t="s">
        <v>339</v>
      </c>
      <c r="C128" s="276" t="s">
        <v>340</v>
      </c>
      <c r="D128" s="300">
        <v>115</v>
      </c>
      <c r="E128" s="300">
        <v>20</v>
      </c>
      <c r="F128" s="278" t="s">
        <v>142</v>
      </c>
      <c r="G128" s="304">
        <v>2</v>
      </c>
      <c r="H128" s="301"/>
      <c r="I128" s="301">
        <v>1</v>
      </c>
      <c r="J128" s="301">
        <v>1</v>
      </c>
      <c r="K128" s="301"/>
      <c r="L128" s="301"/>
      <c r="M128" s="301"/>
      <c r="N128" s="301"/>
      <c r="O128" s="301"/>
      <c r="P128" s="301"/>
      <c r="Q128" s="301"/>
    </row>
    <row r="129" spans="1:17" s="273" customFormat="1" ht="15">
      <c r="A129" s="302">
        <v>39</v>
      </c>
      <c r="B129" s="303" t="s">
        <v>341</v>
      </c>
      <c r="C129" s="276" t="s">
        <v>340</v>
      </c>
      <c r="D129" s="300">
        <v>115</v>
      </c>
      <c r="E129" s="300">
        <v>10</v>
      </c>
      <c r="F129" s="278" t="s">
        <v>142</v>
      </c>
      <c r="G129" s="304">
        <v>1</v>
      </c>
      <c r="H129" s="301"/>
      <c r="I129" s="301">
        <v>1</v>
      </c>
      <c r="J129" s="301"/>
      <c r="K129" s="301"/>
      <c r="L129" s="301"/>
      <c r="M129" s="301"/>
      <c r="N129" s="301"/>
      <c r="O129" s="301"/>
      <c r="P129" s="301"/>
      <c r="Q129" s="301"/>
    </row>
    <row r="130" spans="1:17" s="273" customFormat="1" ht="15">
      <c r="A130" s="302">
        <v>40</v>
      </c>
      <c r="B130" s="303" t="s">
        <v>342</v>
      </c>
      <c r="C130" s="276" t="s">
        <v>340</v>
      </c>
      <c r="D130" s="300">
        <v>120</v>
      </c>
      <c r="E130" s="300">
        <v>20</v>
      </c>
      <c r="F130" s="278" t="s">
        <v>142</v>
      </c>
      <c r="G130" s="304">
        <v>2</v>
      </c>
      <c r="H130" s="301"/>
      <c r="I130" s="301">
        <v>1</v>
      </c>
      <c r="J130" s="301"/>
      <c r="K130" s="301"/>
      <c r="L130" s="301"/>
      <c r="M130" s="301">
        <v>1</v>
      </c>
      <c r="N130" s="301"/>
      <c r="O130" s="301"/>
      <c r="P130" s="301"/>
      <c r="Q130" s="301"/>
    </row>
    <row r="131" spans="1:17" s="273" customFormat="1" ht="15">
      <c r="A131" s="274">
        <v>41</v>
      </c>
      <c r="B131" s="275" t="s">
        <v>343</v>
      </c>
      <c r="C131" s="276" t="s">
        <v>344</v>
      </c>
      <c r="D131" s="300">
        <v>85</v>
      </c>
      <c r="E131" s="300">
        <v>10</v>
      </c>
      <c r="F131" s="278" t="s">
        <v>142</v>
      </c>
      <c r="G131" s="278">
        <v>1</v>
      </c>
      <c r="H131" s="301"/>
      <c r="I131" s="301">
        <v>1</v>
      </c>
      <c r="J131" s="301"/>
      <c r="K131" s="301"/>
      <c r="L131" s="301"/>
      <c r="M131" s="301"/>
      <c r="N131" s="301"/>
      <c r="O131" s="301"/>
      <c r="P131" s="301"/>
      <c r="Q131" s="301"/>
    </row>
    <row r="132" spans="1:17" s="273" customFormat="1" ht="15">
      <c r="A132" s="274">
        <v>42</v>
      </c>
      <c r="B132" s="275" t="s">
        <v>345</v>
      </c>
      <c r="C132" s="276" t="s">
        <v>346</v>
      </c>
      <c r="D132" s="277">
        <v>95</v>
      </c>
      <c r="E132" s="277">
        <v>0</v>
      </c>
      <c r="F132" s="278" t="s">
        <v>142</v>
      </c>
      <c r="G132" s="278">
        <v>0</v>
      </c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</row>
    <row r="133" spans="1:17" s="273" customFormat="1" ht="15">
      <c r="A133" s="274">
        <v>43</v>
      </c>
      <c r="B133" s="275" t="s">
        <v>347</v>
      </c>
      <c r="C133" s="276" t="s">
        <v>346</v>
      </c>
      <c r="D133" s="277">
        <v>100</v>
      </c>
      <c r="E133" s="277">
        <v>10</v>
      </c>
      <c r="F133" s="278" t="s">
        <v>142</v>
      </c>
      <c r="G133" s="278">
        <v>1</v>
      </c>
      <c r="H133" s="279"/>
      <c r="I133" s="279">
        <v>1</v>
      </c>
      <c r="J133" s="279"/>
      <c r="K133" s="279"/>
      <c r="L133" s="279"/>
      <c r="M133" s="279"/>
      <c r="N133" s="279"/>
      <c r="O133" s="279"/>
      <c r="P133" s="279"/>
      <c r="Q133" s="279"/>
    </row>
    <row r="134" spans="1:17" s="273" customFormat="1" ht="15">
      <c r="A134" s="274">
        <v>44</v>
      </c>
      <c r="B134" s="275" t="s">
        <v>348</v>
      </c>
      <c r="C134" s="276" t="s">
        <v>346</v>
      </c>
      <c r="D134" s="277">
        <v>115</v>
      </c>
      <c r="E134" s="277">
        <v>10</v>
      </c>
      <c r="F134" s="278" t="s">
        <v>142</v>
      </c>
      <c r="G134" s="278">
        <v>1</v>
      </c>
      <c r="H134" s="279"/>
      <c r="I134" s="279">
        <v>1</v>
      </c>
      <c r="J134" s="279"/>
      <c r="K134" s="279"/>
      <c r="L134" s="279"/>
      <c r="M134" s="279"/>
      <c r="N134" s="279"/>
      <c r="O134" s="279"/>
      <c r="P134" s="279"/>
      <c r="Q134" s="279"/>
    </row>
    <row r="135" spans="1:17" s="273" customFormat="1" ht="15">
      <c r="A135" s="274">
        <v>45</v>
      </c>
      <c r="B135" s="275" t="s">
        <v>349</v>
      </c>
      <c r="C135" s="276" t="s">
        <v>346</v>
      </c>
      <c r="D135" s="277">
        <v>90</v>
      </c>
      <c r="E135" s="277">
        <v>10</v>
      </c>
      <c r="F135" s="278" t="s">
        <v>142</v>
      </c>
      <c r="G135" s="278">
        <v>1</v>
      </c>
      <c r="H135" s="279"/>
      <c r="I135" s="279"/>
      <c r="J135" s="279"/>
      <c r="K135" s="279"/>
      <c r="L135" s="279"/>
      <c r="M135" s="279"/>
      <c r="N135" s="279"/>
      <c r="O135" s="279"/>
      <c r="P135" s="279">
        <v>1</v>
      </c>
      <c r="Q135" s="279"/>
    </row>
    <row r="136" spans="1:17" s="273" customFormat="1" ht="15">
      <c r="A136" s="274">
        <v>46</v>
      </c>
      <c r="B136" s="275" t="s">
        <v>350</v>
      </c>
      <c r="C136" s="276" t="s">
        <v>346</v>
      </c>
      <c r="D136" s="277">
        <v>115</v>
      </c>
      <c r="E136" s="277">
        <v>0</v>
      </c>
      <c r="F136" s="278" t="s">
        <v>142</v>
      </c>
      <c r="G136" s="278">
        <v>0</v>
      </c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</row>
    <row r="137" spans="1:17" s="273" customFormat="1" ht="15">
      <c r="A137" s="274">
        <v>47</v>
      </c>
      <c r="B137" s="275" t="s">
        <v>351</v>
      </c>
      <c r="C137" s="276" t="s">
        <v>346</v>
      </c>
      <c r="D137" s="277">
        <v>120</v>
      </c>
      <c r="E137" s="277">
        <v>10</v>
      </c>
      <c r="F137" s="278" t="s">
        <v>142</v>
      </c>
      <c r="G137" s="278">
        <v>1</v>
      </c>
      <c r="H137" s="279"/>
      <c r="I137" s="279">
        <v>1</v>
      </c>
      <c r="J137" s="279"/>
      <c r="K137" s="279"/>
      <c r="L137" s="279"/>
      <c r="M137" s="279"/>
      <c r="N137" s="279"/>
      <c r="O137" s="279"/>
      <c r="P137" s="279"/>
      <c r="Q137" s="279"/>
    </row>
    <row r="138" spans="1:17" s="273" customFormat="1" ht="15">
      <c r="A138" s="274">
        <v>48</v>
      </c>
      <c r="B138" s="275" t="s">
        <v>352</v>
      </c>
      <c r="C138" s="276" t="s">
        <v>353</v>
      </c>
      <c r="D138" s="277">
        <v>115</v>
      </c>
      <c r="E138" s="277">
        <v>10</v>
      </c>
      <c r="F138" s="278" t="s">
        <v>142</v>
      </c>
      <c r="G138" s="278">
        <v>1</v>
      </c>
      <c r="H138" s="279"/>
      <c r="I138" s="279">
        <v>1</v>
      </c>
      <c r="J138" s="279"/>
      <c r="K138" s="279"/>
      <c r="L138" s="279"/>
      <c r="M138" s="279"/>
      <c r="N138" s="279"/>
      <c r="O138" s="279"/>
      <c r="P138" s="279"/>
      <c r="Q138" s="279"/>
    </row>
    <row r="139" spans="1:17" s="273" customFormat="1" ht="15">
      <c r="A139" s="274">
        <v>49</v>
      </c>
      <c r="B139" s="275" t="s">
        <v>354</v>
      </c>
      <c r="C139" s="286" t="s">
        <v>353</v>
      </c>
      <c r="D139" s="277">
        <v>95</v>
      </c>
      <c r="E139" s="277">
        <v>10</v>
      </c>
      <c r="F139" s="278" t="s">
        <v>142</v>
      </c>
      <c r="G139" s="278">
        <v>1</v>
      </c>
      <c r="H139" s="279"/>
      <c r="I139" s="279"/>
      <c r="J139" s="279"/>
      <c r="K139" s="279"/>
      <c r="L139" s="279"/>
      <c r="M139" s="279"/>
      <c r="N139" s="279"/>
      <c r="O139" s="279"/>
      <c r="P139" s="279">
        <v>1</v>
      </c>
      <c r="Q139" s="279"/>
    </row>
    <row r="140" spans="1:17" s="273" customFormat="1" ht="15">
      <c r="A140" s="274">
        <v>50</v>
      </c>
      <c r="B140" s="275" t="s">
        <v>355</v>
      </c>
      <c r="C140" s="286" t="s">
        <v>356</v>
      </c>
      <c r="D140" s="277">
        <v>80</v>
      </c>
      <c r="E140" s="277">
        <v>10</v>
      </c>
      <c r="F140" s="278" t="s">
        <v>142</v>
      </c>
      <c r="G140" s="278">
        <v>1</v>
      </c>
      <c r="H140" s="279"/>
      <c r="I140" s="279"/>
      <c r="J140" s="279"/>
      <c r="K140" s="279"/>
      <c r="L140" s="279"/>
      <c r="M140" s="279"/>
      <c r="N140" s="279"/>
      <c r="O140" s="279"/>
      <c r="P140" s="279">
        <v>1</v>
      </c>
      <c r="Q140" s="279"/>
    </row>
    <row r="141" spans="1:17" s="273" customFormat="1" ht="15">
      <c r="A141" s="274">
        <v>51</v>
      </c>
      <c r="B141" s="275" t="s">
        <v>357</v>
      </c>
      <c r="C141" s="286" t="s">
        <v>356</v>
      </c>
      <c r="D141" s="277">
        <v>95</v>
      </c>
      <c r="E141" s="277">
        <v>20</v>
      </c>
      <c r="F141" s="278" t="s">
        <v>142</v>
      </c>
      <c r="G141" s="278">
        <v>2</v>
      </c>
      <c r="H141" s="279"/>
      <c r="I141" s="279">
        <v>1</v>
      </c>
      <c r="J141" s="279"/>
      <c r="K141" s="279"/>
      <c r="L141" s="279"/>
      <c r="M141" s="279"/>
      <c r="N141" s="279"/>
      <c r="O141" s="279">
        <v>1</v>
      </c>
      <c r="P141" s="279"/>
      <c r="Q141" s="279"/>
    </row>
    <row r="142" spans="1:17" s="273" customFormat="1" ht="15">
      <c r="A142" s="274">
        <v>52</v>
      </c>
      <c r="B142" s="303" t="s">
        <v>358</v>
      </c>
      <c r="C142" s="286" t="s">
        <v>356</v>
      </c>
      <c r="D142" s="277">
        <v>110</v>
      </c>
      <c r="E142" s="277">
        <v>10</v>
      </c>
      <c r="F142" s="278" t="s">
        <v>142</v>
      </c>
      <c r="G142" s="304">
        <v>1</v>
      </c>
      <c r="H142" s="279"/>
      <c r="I142" s="279">
        <v>1</v>
      </c>
      <c r="J142" s="279"/>
      <c r="K142" s="279"/>
      <c r="L142" s="279"/>
      <c r="M142" s="279"/>
      <c r="N142" s="279"/>
      <c r="O142" s="279"/>
      <c r="P142" s="279"/>
      <c r="Q142" s="279"/>
    </row>
    <row r="143" spans="1:17" s="273" customFormat="1" ht="15">
      <c r="A143" s="274">
        <v>53</v>
      </c>
      <c r="B143" s="303" t="s">
        <v>359</v>
      </c>
      <c r="C143" s="305" t="s">
        <v>356</v>
      </c>
      <c r="D143" s="277">
        <v>120</v>
      </c>
      <c r="E143" s="277">
        <v>10</v>
      </c>
      <c r="F143" s="278" t="s">
        <v>142</v>
      </c>
      <c r="G143" s="304">
        <v>1</v>
      </c>
      <c r="H143" s="279"/>
      <c r="I143" s="279">
        <v>1</v>
      </c>
      <c r="J143" s="279"/>
      <c r="K143" s="279"/>
      <c r="L143" s="279"/>
      <c r="M143" s="279"/>
      <c r="N143" s="279"/>
      <c r="O143" s="279"/>
      <c r="P143" s="279"/>
      <c r="Q143" s="279"/>
    </row>
    <row r="144" spans="1:17" s="273" customFormat="1" ht="15">
      <c r="A144" s="274">
        <v>54</v>
      </c>
      <c r="B144" s="275" t="s">
        <v>360</v>
      </c>
      <c r="C144" s="306" t="s">
        <v>356</v>
      </c>
      <c r="D144" s="277">
        <v>110</v>
      </c>
      <c r="E144" s="277">
        <v>10</v>
      </c>
      <c r="F144" s="278" t="s">
        <v>142</v>
      </c>
      <c r="G144" s="278">
        <v>1</v>
      </c>
      <c r="H144" s="279"/>
      <c r="I144" s="279">
        <v>1</v>
      </c>
      <c r="J144" s="279"/>
      <c r="K144" s="279"/>
      <c r="L144" s="279"/>
      <c r="M144" s="279"/>
      <c r="N144" s="279"/>
      <c r="O144" s="279"/>
      <c r="P144" s="279"/>
      <c r="Q144" s="279"/>
    </row>
    <row r="145" spans="1:17" s="273" customFormat="1" ht="15">
      <c r="A145" s="274">
        <v>55</v>
      </c>
      <c r="B145" s="275" t="s">
        <v>361</v>
      </c>
      <c r="C145" s="276" t="s">
        <v>362</v>
      </c>
      <c r="D145" s="277">
        <v>80</v>
      </c>
      <c r="E145" s="277">
        <v>10</v>
      </c>
      <c r="F145" s="278" t="s">
        <v>142</v>
      </c>
      <c r="G145" s="278">
        <v>1</v>
      </c>
      <c r="H145" s="279"/>
      <c r="I145" s="279"/>
      <c r="J145" s="279"/>
      <c r="K145" s="279"/>
      <c r="L145" s="279"/>
      <c r="M145" s="279"/>
      <c r="N145" s="279"/>
      <c r="O145" s="279">
        <v>1</v>
      </c>
      <c r="P145" s="279"/>
      <c r="Q145" s="279"/>
    </row>
    <row r="146" spans="1:17" s="273" customFormat="1" ht="15">
      <c r="A146" s="280">
        <v>56</v>
      </c>
      <c r="B146" s="281" t="s">
        <v>363</v>
      </c>
      <c r="C146" s="282" t="s">
        <v>362</v>
      </c>
      <c r="D146" s="283">
        <v>130</v>
      </c>
      <c r="E146" s="283">
        <v>30</v>
      </c>
      <c r="F146" s="284" t="s">
        <v>164</v>
      </c>
      <c r="G146" s="284">
        <v>3</v>
      </c>
      <c r="H146" s="285"/>
      <c r="I146" s="285">
        <v>1</v>
      </c>
      <c r="J146" s="285"/>
      <c r="K146" s="285"/>
      <c r="L146" s="285"/>
      <c r="M146" s="285">
        <v>1</v>
      </c>
      <c r="N146" s="285"/>
      <c r="O146" s="285">
        <v>1</v>
      </c>
      <c r="P146" s="285"/>
      <c r="Q146" s="285"/>
    </row>
    <row r="147" spans="1:17" s="273" customFormat="1" ht="15">
      <c r="A147" s="274">
        <v>57</v>
      </c>
      <c r="B147" s="275" t="s">
        <v>364</v>
      </c>
      <c r="C147" s="276" t="s">
        <v>365</v>
      </c>
      <c r="D147" s="194">
        <v>55</v>
      </c>
      <c r="E147" s="194">
        <v>10</v>
      </c>
      <c r="F147" s="278" t="s">
        <v>142</v>
      </c>
      <c r="G147" s="278">
        <v>1</v>
      </c>
      <c r="H147" s="195"/>
      <c r="I147" s="195"/>
      <c r="J147" s="195"/>
      <c r="K147" s="195"/>
      <c r="L147" s="195"/>
      <c r="M147" s="195"/>
      <c r="N147" s="195"/>
      <c r="O147" s="195">
        <v>1</v>
      </c>
      <c r="P147" s="195"/>
      <c r="Q147" s="195"/>
    </row>
    <row r="148" spans="1:17" s="273" customFormat="1" ht="15">
      <c r="A148" s="274">
        <v>58</v>
      </c>
      <c r="B148" s="275" t="s">
        <v>366</v>
      </c>
      <c r="C148" s="276" t="s">
        <v>365</v>
      </c>
      <c r="D148" s="194">
        <v>120</v>
      </c>
      <c r="E148" s="194">
        <v>50</v>
      </c>
      <c r="F148" s="278" t="s">
        <v>142</v>
      </c>
      <c r="G148" s="278">
        <v>5</v>
      </c>
      <c r="H148" s="195"/>
      <c r="I148" s="195">
        <v>1</v>
      </c>
      <c r="J148" s="195">
        <v>1</v>
      </c>
      <c r="K148" s="195">
        <v>1</v>
      </c>
      <c r="L148" s="195"/>
      <c r="M148" s="195">
        <v>1</v>
      </c>
      <c r="N148" s="195"/>
      <c r="O148" s="195">
        <v>1</v>
      </c>
      <c r="P148" s="195"/>
      <c r="Q148" s="195"/>
    </row>
    <row r="149" spans="1:17" s="273" customFormat="1" ht="15">
      <c r="A149" s="274">
        <v>59</v>
      </c>
      <c r="B149" s="275" t="s">
        <v>367</v>
      </c>
      <c r="C149" s="276" t="s">
        <v>365</v>
      </c>
      <c r="D149" s="300">
        <v>30</v>
      </c>
      <c r="E149" s="300">
        <v>10</v>
      </c>
      <c r="F149" s="278" t="s">
        <v>142</v>
      </c>
      <c r="G149" s="278">
        <v>1</v>
      </c>
      <c r="H149" s="301"/>
      <c r="I149" s="301"/>
      <c r="J149" s="301"/>
      <c r="K149" s="301"/>
      <c r="L149" s="301"/>
      <c r="M149" s="301"/>
      <c r="N149" s="301"/>
      <c r="O149" s="301">
        <v>1</v>
      </c>
      <c r="P149" s="301"/>
      <c r="Q149" s="301"/>
    </row>
    <row r="150" spans="1:17" s="273" customFormat="1" ht="15">
      <c r="A150" s="274">
        <v>60</v>
      </c>
      <c r="B150" s="275" t="s">
        <v>368</v>
      </c>
      <c r="C150" s="276" t="s">
        <v>365</v>
      </c>
      <c r="D150" s="300">
        <v>115</v>
      </c>
      <c r="E150" s="300">
        <v>20</v>
      </c>
      <c r="F150" s="278" t="s">
        <v>142</v>
      </c>
      <c r="G150" s="278">
        <v>2</v>
      </c>
      <c r="H150" s="301"/>
      <c r="I150" s="301">
        <v>1</v>
      </c>
      <c r="J150" s="301"/>
      <c r="K150" s="301"/>
      <c r="L150" s="301"/>
      <c r="M150" s="301"/>
      <c r="N150" s="301"/>
      <c r="O150" s="301">
        <v>1</v>
      </c>
      <c r="P150" s="301"/>
      <c r="Q150" s="301"/>
    </row>
    <row r="151" spans="1:17" s="273" customFormat="1" ht="15">
      <c r="A151" s="274">
        <v>61</v>
      </c>
      <c r="B151" s="275" t="s">
        <v>369</v>
      </c>
      <c r="C151" s="276" t="s">
        <v>365</v>
      </c>
      <c r="D151" s="300">
        <v>60</v>
      </c>
      <c r="E151" s="300">
        <v>10</v>
      </c>
      <c r="F151" s="278" t="s">
        <v>142</v>
      </c>
      <c r="G151" s="278">
        <v>1</v>
      </c>
      <c r="H151" s="301"/>
      <c r="I151" s="301">
        <v>1</v>
      </c>
      <c r="J151" s="301"/>
      <c r="K151" s="301"/>
      <c r="L151" s="301"/>
      <c r="M151" s="301"/>
      <c r="N151" s="301"/>
      <c r="O151" s="301"/>
      <c r="P151" s="301"/>
      <c r="Q151" s="301"/>
    </row>
    <row r="152" spans="1:17" s="273" customFormat="1" ht="15">
      <c r="A152" s="274">
        <v>62</v>
      </c>
      <c r="B152" s="307" t="s">
        <v>370</v>
      </c>
      <c r="C152" s="299" t="s">
        <v>371</v>
      </c>
      <c r="D152" s="300">
        <v>95</v>
      </c>
      <c r="E152" s="300">
        <v>40</v>
      </c>
      <c r="F152" s="278" t="s">
        <v>142</v>
      </c>
      <c r="G152" s="278">
        <v>4</v>
      </c>
      <c r="H152" s="301"/>
      <c r="I152" s="301">
        <v>1</v>
      </c>
      <c r="J152" s="301"/>
      <c r="K152" s="301">
        <v>1</v>
      </c>
      <c r="L152" s="301"/>
      <c r="M152" s="301">
        <v>1</v>
      </c>
      <c r="N152" s="301"/>
      <c r="O152" s="301">
        <v>1</v>
      </c>
      <c r="P152" s="301"/>
      <c r="Q152" s="301"/>
    </row>
    <row r="153" spans="1:17" s="273" customFormat="1" ht="15">
      <c r="A153" s="280">
        <v>63</v>
      </c>
      <c r="B153" s="308" t="s">
        <v>372</v>
      </c>
      <c r="C153" s="309" t="s">
        <v>371</v>
      </c>
      <c r="D153" s="296">
        <v>135</v>
      </c>
      <c r="E153" s="296">
        <v>30</v>
      </c>
      <c r="F153" s="284" t="s">
        <v>164</v>
      </c>
      <c r="G153" s="284">
        <v>3</v>
      </c>
      <c r="H153" s="298"/>
      <c r="I153" s="298">
        <v>1</v>
      </c>
      <c r="J153" s="298">
        <v>1</v>
      </c>
      <c r="K153" s="298"/>
      <c r="L153" s="298"/>
      <c r="M153" s="298"/>
      <c r="N153" s="298"/>
      <c r="O153" s="298">
        <v>1</v>
      </c>
      <c r="P153" s="298"/>
      <c r="Q153" s="298"/>
    </row>
    <row r="154" spans="1:17" s="273" customFormat="1" ht="15">
      <c r="A154" s="274">
        <v>64</v>
      </c>
      <c r="B154" s="310" t="s">
        <v>373</v>
      </c>
      <c r="C154" s="299" t="s">
        <v>371</v>
      </c>
      <c r="D154" s="300">
        <v>85</v>
      </c>
      <c r="E154" s="300">
        <v>20</v>
      </c>
      <c r="F154" s="278" t="s">
        <v>142</v>
      </c>
      <c r="G154" s="278">
        <v>2</v>
      </c>
      <c r="H154" s="301"/>
      <c r="I154" s="301">
        <v>1</v>
      </c>
      <c r="J154" s="301"/>
      <c r="K154" s="301"/>
      <c r="L154" s="301"/>
      <c r="M154" s="301"/>
      <c r="N154" s="301"/>
      <c r="O154" s="301">
        <v>1</v>
      </c>
      <c r="P154" s="301"/>
      <c r="Q154" s="301"/>
    </row>
    <row r="155" spans="1:17" s="311" customFormat="1" ht="15">
      <c r="A155" s="280">
        <v>65</v>
      </c>
      <c r="B155" s="281" t="s">
        <v>374</v>
      </c>
      <c r="C155" s="282" t="s">
        <v>375</v>
      </c>
      <c r="D155" s="283">
        <v>125</v>
      </c>
      <c r="E155" s="283">
        <v>30</v>
      </c>
      <c r="F155" s="284" t="s">
        <v>164</v>
      </c>
      <c r="G155" s="284">
        <v>3</v>
      </c>
      <c r="H155" s="285"/>
      <c r="I155" s="285">
        <v>1</v>
      </c>
      <c r="J155" s="285"/>
      <c r="K155" s="285"/>
      <c r="L155" s="285"/>
      <c r="M155" s="285">
        <v>1</v>
      </c>
      <c r="N155" s="285"/>
      <c r="O155" s="285">
        <v>1</v>
      </c>
      <c r="P155" s="285"/>
      <c r="Q155" s="285"/>
    </row>
    <row r="156" spans="1:17" s="311" customFormat="1" ht="15">
      <c r="A156" s="280">
        <v>66</v>
      </c>
      <c r="B156" s="281" t="s">
        <v>376</v>
      </c>
      <c r="C156" s="282" t="s">
        <v>375</v>
      </c>
      <c r="D156" s="283">
        <v>140</v>
      </c>
      <c r="E156" s="283">
        <v>30</v>
      </c>
      <c r="F156" s="284" t="s">
        <v>164</v>
      </c>
      <c r="G156" s="284">
        <v>3</v>
      </c>
      <c r="H156" s="285"/>
      <c r="I156" s="285">
        <v>1</v>
      </c>
      <c r="J156" s="285"/>
      <c r="K156" s="285"/>
      <c r="L156" s="285"/>
      <c r="M156" s="285">
        <v>1</v>
      </c>
      <c r="N156" s="285"/>
      <c r="O156" s="285">
        <v>1</v>
      </c>
      <c r="P156" s="285"/>
      <c r="Q156" s="285"/>
    </row>
    <row r="157" spans="1:17" s="311" customFormat="1" ht="15">
      <c r="A157" s="280">
        <v>67</v>
      </c>
      <c r="B157" s="312" t="s">
        <v>377</v>
      </c>
      <c r="C157" s="282" t="s">
        <v>375</v>
      </c>
      <c r="D157" s="283">
        <v>130</v>
      </c>
      <c r="E157" s="283">
        <v>30</v>
      </c>
      <c r="F157" s="284" t="s">
        <v>164</v>
      </c>
      <c r="G157" s="313">
        <v>3</v>
      </c>
      <c r="H157" s="285"/>
      <c r="I157" s="285">
        <v>1</v>
      </c>
      <c r="J157" s="285">
        <v>1</v>
      </c>
      <c r="K157" s="285"/>
      <c r="L157" s="285"/>
      <c r="M157" s="285">
        <v>1</v>
      </c>
      <c r="N157" s="285"/>
      <c r="O157" s="285"/>
      <c r="P157" s="285"/>
      <c r="Q157" s="285"/>
    </row>
    <row r="158" spans="1:17" s="311" customFormat="1" ht="15">
      <c r="A158" s="280">
        <v>68</v>
      </c>
      <c r="B158" s="312" t="s">
        <v>378</v>
      </c>
      <c r="C158" s="282" t="s">
        <v>375</v>
      </c>
      <c r="D158" s="283">
        <v>145</v>
      </c>
      <c r="E158" s="283">
        <v>30</v>
      </c>
      <c r="F158" s="284" t="s">
        <v>164</v>
      </c>
      <c r="G158" s="313">
        <v>3</v>
      </c>
      <c r="H158" s="285"/>
      <c r="I158" s="285">
        <v>1</v>
      </c>
      <c r="J158" s="285"/>
      <c r="K158" s="285"/>
      <c r="L158" s="285"/>
      <c r="M158" s="285">
        <v>1</v>
      </c>
      <c r="N158" s="285"/>
      <c r="O158" s="285">
        <v>1</v>
      </c>
      <c r="P158" s="285"/>
      <c r="Q158" s="285"/>
    </row>
    <row r="159" spans="1:17" s="273" customFormat="1" ht="15">
      <c r="A159" s="274">
        <v>69</v>
      </c>
      <c r="B159" s="303" t="s">
        <v>379</v>
      </c>
      <c r="C159" s="276" t="s">
        <v>375</v>
      </c>
      <c r="D159" s="197" t="s">
        <v>380</v>
      </c>
      <c r="E159" s="197" t="s">
        <v>381</v>
      </c>
      <c r="F159" s="278" t="s">
        <v>142</v>
      </c>
      <c r="G159" s="304">
        <v>2</v>
      </c>
      <c r="H159" s="178"/>
      <c r="I159" s="178" t="s">
        <v>382</v>
      </c>
      <c r="J159" s="178"/>
      <c r="K159" s="178"/>
      <c r="L159" s="178"/>
      <c r="M159" s="178"/>
      <c r="N159" s="178"/>
      <c r="O159" s="178" t="s">
        <v>382</v>
      </c>
      <c r="P159" s="178"/>
      <c r="Q159" s="178"/>
    </row>
    <row r="160" spans="1:17" s="273" customFormat="1" ht="15">
      <c r="A160" s="274">
        <v>70</v>
      </c>
      <c r="B160" s="303" t="s">
        <v>383</v>
      </c>
      <c r="C160" s="276" t="s">
        <v>375</v>
      </c>
      <c r="D160" s="277">
        <v>110</v>
      </c>
      <c r="E160" s="277">
        <v>30</v>
      </c>
      <c r="F160" s="278" t="s">
        <v>142</v>
      </c>
      <c r="G160" s="304">
        <v>3</v>
      </c>
      <c r="H160" s="279"/>
      <c r="I160" s="279">
        <v>1</v>
      </c>
      <c r="J160" s="279"/>
      <c r="K160" s="279"/>
      <c r="L160" s="279"/>
      <c r="M160" s="279">
        <v>1</v>
      </c>
      <c r="N160" s="279"/>
      <c r="O160" s="279">
        <v>1</v>
      </c>
      <c r="P160" s="279"/>
      <c r="Q160" s="279"/>
    </row>
    <row r="161" spans="1:17" s="273" customFormat="1" ht="15">
      <c r="A161" s="274">
        <v>71</v>
      </c>
      <c r="B161" s="303" t="s">
        <v>384</v>
      </c>
      <c r="C161" s="276" t="s">
        <v>375</v>
      </c>
      <c r="D161" s="277">
        <v>75</v>
      </c>
      <c r="E161" s="277">
        <v>30</v>
      </c>
      <c r="F161" s="278" t="s">
        <v>142</v>
      </c>
      <c r="G161" s="304">
        <v>3</v>
      </c>
      <c r="H161" s="279"/>
      <c r="I161" s="279">
        <v>1</v>
      </c>
      <c r="J161" s="279"/>
      <c r="K161" s="279"/>
      <c r="L161" s="279"/>
      <c r="M161" s="279">
        <v>1</v>
      </c>
      <c r="N161" s="279"/>
      <c r="O161" s="279">
        <v>1</v>
      </c>
      <c r="P161" s="279"/>
      <c r="Q161" s="279"/>
    </row>
    <row r="162" spans="1:17" s="273" customFormat="1" ht="15">
      <c r="A162" s="274">
        <v>72</v>
      </c>
      <c r="B162" s="303" t="s">
        <v>385</v>
      </c>
      <c r="C162" s="276" t="s">
        <v>375</v>
      </c>
      <c r="D162" s="197" t="s">
        <v>386</v>
      </c>
      <c r="E162" s="197" t="s">
        <v>387</v>
      </c>
      <c r="F162" s="278" t="s">
        <v>142</v>
      </c>
      <c r="G162" s="304">
        <v>3</v>
      </c>
      <c r="H162" s="178"/>
      <c r="I162" s="178" t="s">
        <v>382</v>
      </c>
      <c r="J162" s="178"/>
      <c r="K162" s="178"/>
      <c r="L162" s="178"/>
      <c r="M162" s="178" t="s">
        <v>382</v>
      </c>
      <c r="N162" s="178"/>
      <c r="O162" s="178" t="s">
        <v>382</v>
      </c>
      <c r="P162" s="178"/>
      <c r="Q162" s="178"/>
    </row>
    <row r="163" spans="1:17" s="273" customFormat="1" ht="15">
      <c r="A163" s="274">
        <v>73</v>
      </c>
      <c r="B163" s="303" t="s">
        <v>388</v>
      </c>
      <c r="C163" s="276" t="s">
        <v>375</v>
      </c>
      <c r="D163" s="277">
        <v>120</v>
      </c>
      <c r="E163" s="277">
        <v>30</v>
      </c>
      <c r="F163" s="278" t="s">
        <v>142</v>
      </c>
      <c r="G163" s="304">
        <v>3</v>
      </c>
      <c r="H163" s="279"/>
      <c r="I163" s="279">
        <v>1</v>
      </c>
      <c r="J163" s="279"/>
      <c r="K163" s="279"/>
      <c r="L163" s="279"/>
      <c r="M163" s="279">
        <v>1</v>
      </c>
      <c r="N163" s="279"/>
      <c r="O163" s="279">
        <v>1</v>
      </c>
      <c r="P163" s="279"/>
      <c r="Q163" s="279"/>
    </row>
    <row r="164" spans="1:17" s="273" customFormat="1" ht="15">
      <c r="A164" s="274">
        <v>74</v>
      </c>
      <c r="B164" s="303" t="s">
        <v>389</v>
      </c>
      <c r="C164" s="276" t="s">
        <v>390</v>
      </c>
      <c r="D164" s="300">
        <v>110</v>
      </c>
      <c r="E164" s="300">
        <v>0</v>
      </c>
      <c r="F164" s="278" t="s">
        <v>142</v>
      </c>
      <c r="G164" s="304">
        <v>0</v>
      </c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</row>
    <row r="165" spans="1:17" s="273" customFormat="1" ht="15">
      <c r="A165" s="274">
        <v>75</v>
      </c>
      <c r="B165" s="275" t="s">
        <v>391</v>
      </c>
      <c r="C165" s="276" t="s">
        <v>392</v>
      </c>
      <c r="D165" s="277">
        <v>85</v>
      </c>
      <c r="E165" s="277">
        <v>10</v>
      </c>
      <c r="F165" s="278" t="s">
        <v>142</v>
      </c>
      <c r="G165" s="278">
        <v>1</v>
      </c>
      <c r="H165" s="279"/>
      <c r="I165" s="279">
        <v>1</v>
      </c>
      <c r="J165" s="279"/>
      <c r="K165" s="279"/>
      <c r="L165" s="279"/>
      <c r="M165" s="279"/>
      <c r="N165" s="279"/>
      <c r="O165" s="279"/>
      <c r="P165" s="279"/>
      <c r="Q165" s="279"/>
    </row>
    <row r="166" spans="1:17" s="273" customFormat="1" ht="15">
      <c r="A166" s="274">
        <v>76</v>
      </c>
      <c r="B166" s="275" t="s">
        <v>393</v>
      </c>
      <c r="C166" s="306" t="s">
        <v>392</v>
      </c>
      <c r="D166" s="197" t="s">
        <v>394</v>
      </c>
      <c r="E166" s="197" t="s">
        <v>381</v>
      </c>
      <c r="F166" s="278" t="s">
        <v>142</v>
      </c>
      <c r="G166" s="278">
        <v>2</v>
      </c>
      <c r="H166" s="178"/>
      <c r="I166" s="178" t="s">
        <v>382</v>
      </c>
      <c r="J166" s="178"/>
      <c r="K166" s="178"/>
      <c r="L166" s="178"/>
      <c r="M166" s="178"/>
      <c r="N166" s="178"/>
      <c r="O166" s="178"/>
      <c r="P166" s="178" t="s">
        <v>382</v>
      </c>
      <c r="Q166" s="178"/>
    </row>
    <row r="167" spans="1:17" s="273" customFormat="1" ht="42.75" customHeight="1">
      <c r="A167" s="259" t="s">
        <v>707</v>
      </c>
      <c r="B167" s="260" t="s">
        <v>551</v>
      </c>
      <c r="C167" s="265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</row>
    <row r="168" spans="1:17" s="273" customFormat="1" ht="15">
      <c r="A168" s="170">
        <v>1</v>
      </c>
      <c r="B168" s="239" t="s">
        <v>475</v>
      </c>
      <c r="C168" s="170" t="s">
        <v>476</v>
      </c>
      <c r="D168" s="172">
        <v>85</v>
      </c>
      <c r="E168" s="172">
        <v>30</v>
      </c>
      <c r="F168" s="172" t="s">
        <v>142</v>
      </c>
      <c r="G168" s="172">
        <v>3</v>
      </c>
      <c r="H168" s="172"/>
      <c r="I168" s="172">
        <v>1</v>
      </c>
      <c r="J168" s="172"/>
      <c r="K168" s="172"/>
      <c r="L168" s="172"/>
      <c r="M168" s="172">
        <v>1</v>
      </c>
      <c r="N168" s="172"/>
      <c r="O168" s="172">
        <v>1</v>
      </c>
      <c r="P168" s="172"/>
      <c r="Q168" s="172"/>
    </row>
    <row r="169" spans="1:17" s="273" customFormat="1" ht="15">
      <c r="A169" s="170">
        <v>2</v>
      </c>
      <c r="B169" s="239" t="s">
        <v>477</v>
      </c>
      <c r="C169" s="170" t="s">
        <v>476</v>
      </c>
      <c r="D169" s="172">
        <v>85</v>
      </c>
      <c r="E169" s="172">
        <v>30</v>
      </c>
      <c r="F169" s="172" t="s">
        <v>142</v>
      </c>
      <c r="G169" s="172">
        <v>3</v>
      </c>
      <c r="H169" s="172"/>
      <c r="I169" s="172">
        <v>1</v>
      </c>
      <c r="J169" s="172"/>
      <c r="K169" s="172"/>
      <c r="L169" s="172"/>
      <c r="M169" s="172"/>
      <c r="N169" s="172">
        <v>1</v>
      </c>
      <c r="O169" s="172">
        <v>1</v>
      </c>
      <c r="P169" s="172"/>
      <c r="Q169" s="172"/>
    </row>
    <row r="170" spans="1:17" s="273" customFormat="1" ht="15">
      <c r="A170" s="170">
        <v>3</v>
      </c>
      <c r="B170" s="239" t="s">
        <v>478</v>
      </c>
      <c r="C170" s="170" t="s">
        <v>476</v>
      </c>
      <c r="D170" s="172">
        <v>120</v>
      </c>
      <c r="E170" s="172">
        <v>30</v>
      </c>
      <c r="F170" s="172" t="s">
        <v>142</v>
      </c>
      <c r="G170" s="172">
        <v>3</v>
      </c>
      <c r="H170" s="172"/>
      <c r="I170" s="172">
        <v>1</v>
      </c>
      <c r="J170" s="172"/>
      <c r="K170" s="172"/>
      <c r="L170" s="172"/>
      <c r="M170" s="172">
        <v>1</v>
      </c>
      <c r="N170" s="172">
        <v>1</v>
      </c>
      <c r="O170" s="172"/>
      <c r="P170" s="172"/>
      <c r="Q170" s="172"/>
    </row>
    <row r="171" spans="1:17" s="273" customFormat="1" ht="15">
      <c r="A171" s="170">
        <v>4</v>
      </c>
      <c r="B171" s="239" t="s">
        <v>479</v>
      </c>
      <c r="C171" s="170" t="s">
        <v>476</v>
      </c>
      <c r="D171" s="172">
        <v>120</v>
      </c>
      <c r="E171" s="172">
        <v>30</v>
      </c>
      <c r="F171" s="172" t="s">
        <v>142</v>
      </c>
      <c r="G171" s="172">
        <v>3</v>
      </c>
      <c r="H171" s="172"/>
      <c r="I171" s="172">
        <v>1</v>
      </c>
      <c r="J171" s="172"/>
      <c r="K171" s="172"/>
      <c r="L171" s="172"/>
      <c r="M171" s="172">
        <v>1</v>
      </c>
      <c r="N171" s="172">
        <v>1</v>
      </c>
      <c r="O171" s="172"/>
      <c r="P171" s="172"/>
      <c r="Q171" s="172"/>
    </row>
    <row r="172" spans="1:17" s="273" customFormat="1" ht="15">
      <c r="A172" s="170">
        <v>5</v>
      </c>
      <c r="B172" s="239" t="s">
        <v>480</v>
      </c>
      <c r="C172" s="170" t="s">
        <v>476</v>
      </c>
      <c r="D172" s="172">
        <v>110</v>
      </c>
      <c r="E172" s="172">
        <v>30</v>
      </c>
      <c r="F172" s="172" t="s">
        <v>142</v>
      </c>
      <c r="G172" s="172">
        <v>3</v>
      </c>
      <c r="H172" s="172"/>
      <c r="I172" s="172">
        <v>1</v>
      </c>
      <c r="J172" s="172"/>
      <c r="K172" s="172"/>
      <c r="L172" s="172"/>
      <c r="M172" s="172"/>
      <c r="N172" s="172">
        <v>1</v>
      </c>
      <c r="O172" s="172">
        <v>1</v>
      </c>
      <c r="P172" s="172"/>
      <c r="Q172" s="172"/>
    </row>
    <row r="173" spans="1:17" s="273" customFormat="1" ht="15">
      <c r="A173" s="170">
        <v>6</v>
      </c>
      <c r="B173" s="239" t="s">
        <v>481</v>
      </c>
      <c r="C173" s="170" t="s">
        <v>476</v>
      </c>
      <c r="D173" s="172">
        <v>120</v>
      </c>
      <c r="E173" s="172">
        <v>30</v>
      </c>
      <c r="F173" s="172" t="s">
        <v>142</v>
      </c>
      <c r="G173" s="172">
        <v>3</v>
      </c>
      <c r="H173" s="172"/>
      <c r="I173" s="172">
        <v>1</v>
      </c>
      <c r="J173" s="172"/>
      <c r="K173" s="172"/>
      <c r="L173" s="172"/>
      <c r="M173" s="172">
        <v>1</v>
      </c>
      <c r="N173" s="172">
        <v>1</v>
      </c>
      <c r="O173" s="172"/>
      <c r="P173" s="172"/>
      <c r="Q173" s="172"/>
    </row>
    <row r="174" spans="1:17" s="273" customFormat="1" ht="15">
      <c r="A174" s="170">
        <v>7</v>
      </c>
      <c r="B174" s="239" t="s">
        <v>482</v>
      </c>
      <c r="C174" s="170" t="s">
        <v>483</v>
      </c>
      <c r="D174" s="172">
        <v>70</v>
      </c>
      <c r="E174" s="172">
        <v>20</v>
      </c>
      <c r="F174" s="172" t="s">
        <v>142</v>
      </c>
      <c r="G174" s="172">
        <v>2</v>
      </c>
      <c r="H174" s="172"/>
      <c r="I174" s="172">
        <v>1</v>
      </c>
      <c r="J174" s="172"/>
      <c r="K174" s="172"/>
      <c r="L174" s="172"/>
      <c r="M174" s="172"/>
      <c r="N174" s="172">
        <v>1</v>
      </c>
      <c r="O174" s="172"/>
      <c r="P174" s="172"/>
      <c r="Q174" s="172"/>
    </row>
    <row r="175" spans="1:17" s="273" customFormat="1" ht="15">
      <c r="A175" s="170">
        <v>8</v>
      </c>
      <c r="B175" s="239" t="s">
        <v>484</v>
      </c>
      <c r="C175" s="170" t="s">
        <v>483</v>
      </c>
      <c r="D175" s="172">
        <v>100</v>
      </c>
      <c r="E175" s="172">
        <v>20</v>
      </c>
      <c r="F175" s="172" t="s">
        <v>142</v>
      </c>
      <c r="G175" s="172">
        <v>2</v>
      </c>
      <c r="H175" s="172"/>
      <c r="I175" s="172">
        <v>1</v>
      </c>
      <c r="J175" s="172"/>
      <c r="K175" s="172"/>
      <c r="L175" s="172"/>
      <c r="M175" s="172"/>
      <c r="N175" s="172">
        <v>1</v>
      </c>
      <c r="O175" s="172"/>
      <c r="P175" s="172"/>
      <c r="Q175" s="172"/>
    </row>
    <row r="176" spans="1:17" s="273" customFormat="1" ht="15">
      <c r="A176" s="170">
        <v>9</v>
      </c>
      <c r="B176" s="239" t="s">
        <v>485</v>
      </c>
      <c r="C176" s="170" t="s">
        <v>483</v>
      </c>
      <c r="D176" s="172">
        <v>70</v>
      </c>
      <c r="E176" s="172">
        <v>30</v>
      </c>
      <c r="F176" s="172" t="s">
        <v>142</v>
      </c>
      <c r="G176" s="172">
        <v>3</v>
      </c>
      <c r="H176" s="172"/>
      <c r="I176" s="172">
        <v>1</v>
      </c>
      <c r="J176" s="172"/>
      <c r="K176" s="172"/>
      <c r="L176" s="172"/>
      <c r="M176" s="172"/>
      <c r="N176" s="172">
        <v>1</v>
      </c>
      <c r="O176" s="172">
        <v>1</v>
      </c>
      <c r="P176" s="172"/>
      <c r="Q176" s="172"/>
    </row>
    <row r="177" spans="1:17" s="273" customFormat="1" ht="15">
      <c r="A177" s="170">
        <v>10</v>
      </c>
      <c r="B177" s="239" t="s">
        <v>486</v>
      </c>
      <c r="C177" s="170" t="s">
        <v>487</v>
      </c>
      <c r="D177" s="172">
        <v>95</v>
      </c>
      <c r="E177" s="172">
        <v>30</v>
      </c>
      <c r="F177" s="172" t="s">
        <v>142</v>
      </c>
      <c r="G177" s="172">
        <v>3</v>
      </c>
      <c r="H177" s="172"/>
      <c r="I177" s="172">
        <v>1</v>
      </c>
      <c r="J177" s="172"/>
      <c r="K177" s="172"/>
      <c r="L177" s="172"/>
      <c r="M177" s="172">
        <v>1</v>
      </c>
      <c r="N177" s="172"/>
      <c r="O177" s="172">
        <v>1</v>
      </c>
      <c r="P177" s="172"/>
      <c r="Q177" s="172"/>
    </row>
    <row r="178" spans="1:17" s="273" customFormat="1" ht="15">
      <c r="A178" s="170">
        <v>11</v>
      </c>
      <c r="B178" s="239" t="s">
        <v>488</v>
      </c>
      <c r="C178" s="170" t="s">
        <v>487</v>
      </c>
      <c r="D178" s="172">
        <v>85</v>
      </c>
      <c r="E178" s="172">
        <v>30</v>
      </c>
      <c r="F178" s="172" t="s">
        <v>142</v>
      </c>
      <c r="G178" s="172">
        <v>2</v>
      </c>
      <c r="H178" s="172"/>
      <c r="I178" s="172">
        <v>1</v>
      </c>
      <c r="J178" s="172"/>
      <c r="K178" s="172"/>
      <c r="L178" s="172"/>
      <c r="M178" s="172">
        <v>1</v>
      </c>
      <c r="N178" s="172"/>
      <c r="O178" s="172">
        <v>1</v>
      </c>
      <c r="P178" s="172"/>
      <c r="Q178" s="172"/>
    </row>
    <row r="179" spans="1:17" s="273" customFormat="1" ht="15">
      <c r="A179" s="170">
        <v>12</v>
      </c>
      <c r="B179" s="239" t="s">
        <v>489</v>
      </c>
      <c r="C179" s="170" t="s">
        <v>487</v>
      </c>
      <c r="D179" s="172">
        <v>95</v>
      </c>
      <c r="E179" s="172">
        <v>20</v>
      </c>
      <c r="F179" s="172" t="s">
        <v>142</v>
      </c>
      <c r="G179" s="172">
        <v>2</v>
      </c>
      <c r="H179" s="172"/>
      <c r="I179" s="172">
        <v>1</v>
      </c>
      <c r="J179" s="172"/>
      <c r="K179" s="172"/>
      <c r="L179" s="172"/>
      <c r="M179" s="172">
        <v>1</v>
      </c>
      <c r="N179" s="172"/>
      <c r="O179" s="172"/>
      <c r="P179" s="172"/>
      <c r="Q179" s="172"/>
    </row>
    <row r="180" spans="1:17" s="273" customFormat="1" ht="15">
      <c r="A180" s="170">
        <v>13</v>
      </c>
      <c r="B180" s="239" t="s">
        <v>490</v>
      </c>
      <c r="C180" s="170" t="s">
        <v>487</v>
      </c>
      <c r="D180" s="172">
        <v>115</v>
      </c>
      <c r="E180" s="172">
        <v>20</v>
      </c>
      <c r="F180" s="172" t="s">
        <v>142</v>
      </c>
      <c r="G180" s="172">
        <v>2</v>
      </c>
      <c r="H180" s="172"/>
      <c r="I180" s="172"/>
      <c r="J180" s="172"/>
      <c r="K180" s="172"/>
      <c r="L180" s="172"/>
      <c r="M180" s="172"/>
      <c r="N180" s="172"/>
      <c r="O180" s="172">
        <v>1</v>
      </c>
      <c r="P180" s="172">
        <v>1</v>
      </c>
      <c r="Q180" s="172"/>
    </row>
    <row r="181" spans="1:17" s="273" customFormat="1" ht="15">
      <c r="A181" s="170">
        <v>14</v>
      </c>
      <c r="B181" s="239" t="s">
        <v>491</v>
      </c>
      <c r="C181" s="170" t="s">
        <v>487</v>
      </c>
      <c r="D181" s="172">
        <v>95</v>
      </c>
      <c r="E181" s="172">
        <v>30</v>
      </c>
      <c r="F181" s="172" t="s">
        <v>142</v>
      </c>
      <c r="G181" s="172">
        <v>3</v>
      </c>
      <c r="H181" s="172"/>
      <c r="I181" s="172">
        <v>1</v>
      </c>
      <c r="J181" s="172"/>
      <c r="K181" s="172"/>
      <c r="L181" s="172"/>
      <c r="M181" s="172">
        <v>1</v>
      </c>
      <c r="N181" s="172"/>
      <c r="O181" s="172">
        <v>1</v>
      </c>
      <c r="P181" s="172"/>
      <c r="Q181" s="172"/>
    </row>
    <row r="182" spans="1:17" s="273" customFormat="1" ht="15">
      <c r="A182" s="170">
        <v>15</v>
      </c>
      <c r="B182" s="239" t="s">
        <v>492</v>
      </c>
      <c r="C182" s="170" t="s">
        <v>487</v>
      </c>
      <c r="D182" s="172">
        <v>100</v>
      </c>
      <c r="E182" s="172">
        <v>30</v>
      </c>
      <c r="F182" s="172" t="s">
        <v>142</v>
      </c>
      <c r="G182" s="172">
        <v>3</v>
      </c>
      <c r="H182" s="172"/>
      <c r="I182" s="172">
        <v>1</v>
      </c>
      <c r="J182" s="172"/>
      <c r="K182" s="172"/>
      <c r="L182" s="172"/>
      <c r="M182" s="172">
        <v>1</v>
      </c>
      <c r="N182" s="172"/>
      <c r="O182" s="172">
        <v>1</v>
      </c>
      <c r="P182" s="172"/>
      <c r="Q182" s="172"/>
    </row>
    <row r="183" spans="1:17" s="273" customFormat="1" ht="15">
      <c r="A183" s="170">
        <v>16</v>
      </c>
      <c r="B183" s="239" t="s">
        <v>493</v>
      </c>
      <c r="C183" s="170" t="s">
        <v>494</v>
      </c>
      <c r="D183" s="172">
        <v>110</v>
      </c>
      <c r="E183" s="172">
        <v>10</v>
      </c>
      <c r="F183" s="172" t="s">
        <v>142</v>
      </c>
      <c r="G183" s="172">
        <v>1</v>
      </c>
      <c r="H183" s="172"/>
      <c r="I183" s="172">
        <v>1</v>
      </c>
      <c r="J183" s="172"/>
      <c r="K183" s="172"/>
      <c r="L183" s="172"/>
      <c r="M183" s="172"/>
      <c r="N183" s="172"/>
      <c r="O183" s="172"/>
      <c r="P183" s="172"/>
      <c r="Q183" s="172">
        <f>SUM(I183:P183)</f>
        <v>1</v>
      </c>
    </row>
    <row r="184" spans="1:17" s="273" customFormat="1" ht="15">
      <c r="A184" s="170">
        <v>17</v>
      </c>
      <c r="B184" s="239" t="s">
        <v>495</v>
      </c>
      <c r="C184" s="170" t="s">
        <v>494</v>
      </c>
      <c r="D184" s="172">
        <v>70</v>
      </c>
      <c r="E184" s="172">
        <v>20</v>
      </c>
      <c r="F184" s="172" t="s">
        <v>142</v>
      </c>
      <c r="G184" s="172">
        <v>2</v>
      </c>
      <c r="H184" s="172"/>
      <c r="I184" s="172">
        <v>1</v>
      </c>
      <c r="J184" s="172"/>
      <c r="K184" s="172"/>
      <c r="L184" s="172"/>
      <c r="M184" s="172"/>
      <c r="N184" s="172"/>
      <c r="O184" s="172">
        <v>1</v>
      </c>
      <c r="P184" s="172"/>
      <c r="Q184" s="172"/>
    </row>
    <row r="185" spans="1:17" s="273" customFormat="1" ht="15">
      <c r="A185" s="170">
        <v>18</v>
      </c>
      <c r="B185" s="239" t="s">
        <v>496</v>
      </c>
      <c r="C185" s="170" t="s">
        <v>494</v>
      </c>
      <c r="D185" s="172">
        <v>115</v>
      </c>
      <c r="E185" s="172">
        <v>30</v>
      </c>
      <c r="F185" s="172" t="s">
        <v>142</v>
      </c>
      <c r="G185" s="172">
        <v>3</v>
      </c>
      <c r="H185" s="172"/>
      <c r="I185" s="172">
        <v>1</v>
      </c>
      <c r="J185" s="172"/>
      <c r="K185" s="172"/>
      <c r="L185" s="172"/>
      <c r="M185" s="172"/>
      <c r="N185" s="172"/>
      <c r="O185" s="172">
        <v>1</v>
      </c>
      <c r="P185" s="172">
        <v>1</v>
      </c>
      <c r="Q185" s="172"/>
    </row>
    <row r="186" spans="1:17" s="273" customFormat="1" ht="15">
      <c r="A186" s="170">
        <v>19</v>
      </c>
      <c r="B186" s="239" t="s">
        <v>497</v>
      </c>
      <c r="C186" s="170" t="s">
        <v>494</v>
      </c>
      <c r="D186" s="172">
        <v>115</v>
      </c>
      <c r="E186" s="172">
        <v>20</v>
      </c>
      <c r="F186" s="172" t="s">
        <v>142</v>
      </c>
      <c r="G186" s="172">
        <v>3</v>
      </c>
      <c r="H186" s="172"/>
      <c r="I186" s="172">
        <v>1</v>
      </c>
      <c r="J186" s="172"/>
      <c r="K186" s="172"/>
      <c r="L186" s="172"/>
      <c r="M186" s="172"/>
      <c r="N186" s="172"/>
      <c r="O186" s="172">
        <v>1</v>
      </c>
      <c r="P186" s="172"/>
      <c r="Q186" s="172"/>
    </row>
    <row r="187" spans="1:17" s="273" customFormat="1" ht="15">
      <c r="A187" s="314">
        <v>20</v>
      </c>
      <c r="B187" s="315" t="s">
        <v>498</v>
      </c>
      <c r="C187" s="314" t="s">
        <v>494</v>
      </c>
      <c r="D187" s="320">
        <v>125</v>
      </c>
      <c r="E187" s="320">
        <v>30</v>
      </c>
      <c r="F187" s="320" t="s">
        <v>164</v>
      </c>
      <c r="G187" s="320">
        <v>3</v>
      </c>
      <c r="H187" s="320"/>
      <c r="I187" s="320">
        <v>1</v>
      </c>
      <c r="J187" s="320"/>
      <c r="K187" s="320"/>
      <c r="L187" s="320"/>
      <c r="M187" s="320">
        <v>1</v>
      </c>
      <c r="N187" s="320"/>
      <c r="O187" s="320">
        <v>1</v>
      </c>
      <c r="P187" s="320"/>
      <c r="Q187" s="320"/>
    </row>
    <row r="188" spans="1:17" s="273" customFormat="1" ht="15">
      <c r="A188" s="170">
        <v>21</v>
      </c>
      <c r="B188" s="239" t="s">
        <v>499</v>
      </c>
      <c r="C188" s="170" t="s">
        <v>500</v>
      </c>
      <c r="D188" s="172">
        <v>85</v>
      </c>
      <c r="E188" s="172">
        <v>10</v>
      </c>
      <c r="F188" s="172" t="s">
        <v>142</v>
      </c>
      <c r="G188" s="172">
        <v>1</v>
      </c>
      <c r="H188" s="172"/>
      <c r="I188" s="172">
        <v>1</v>
      </c>
      <c r="J188" s="172"/>
      <c r="K188" s="172"/>
      <c r="L188" s="172"/>
      <c r="M188" s="172"/>
      <c r="N188" s="172"/>
      <c r="O188" s="172"/>
      <c r="P188" s="172"/>
      <c r="Q188" s="172">
        <f>SUM(I188:P188)</f>
        <v>1</v>
      </c>
    </row>
    <row r="189" spans="1:17" s="273" customFormat="1" ht="15">
      <c r="A189" s="170">
        <v>22</v>
      </c>
      <c r="B189" s="239" t="s">
        <v>501</v>
      </c>
      <c r="C189" s="170" t="s">
        <v>500</v>
      </c>
      <c r="D189" s="172">
        <v>65</v>
      </c>
      <c r="E189" s="172">
        <v>20</v>
      </c>
      <c r="F189" s="172" t="s">
        <v>142</v>
      </c>
      <c r="G189" s="172">
        <v>2</v>
      </c>
      <c r="H189" s="172"/>
      <c r="I189" s="172">
        <v>1</v>
      </c>
      <c r="J189" s="172"/>
      <c r="K189" s="172"/>
      <c r="L189" s="172"/>
      <c r="M189" s="172"/>
      <c r="N189" s="172"/>
      <c r="O189" s="172"/>
      <c r="P189" s="172">
        <v>1</v>
      </c>
      <c r="Q189" s="172"/>
    </row>
    <row r="190" spans="1:17" s="273" customFormat="1" ht="15">
      <c r="A190" s="170">
        <v>23</v>
      </c>
      <c r="B190" s="239" t="s">
        <v>502</v>
      </c>
      <c r="C190" s="170" t="s">
        <v>500</v>
      </c>
      <c r="D190" s="172">
        <v>105</v>
      </c>
      <c r="E190" s="172">
        <v>10</v>
      </c>
      <c r="F190" s="172" t="s">
        <v>142</v>
      </c>
      <c r="G190" s="172">
        <v>1</v>
      </c>
      <c r="H190" s="172"/>
      <c r="I190" s="172">
        <v>1</v>
      </c>
      <c r="J190" s="172"/>
      <c r="K190" s="172"/>
      <c r="L190" s="172"/>
      <c r="M190" s="172"/>
      <c r="N190" s="172"/>
      <c r="O190" s="172"/>
      <c r="P190" s="172"/>
      <c r="Q190" s="172">
        <f>SUM(I190:P190)</f>
        <v>1</v>
      </c>
    </row>
    <row r="191" spans="1:17" s="273" customFormat="1" ht="15">
      <c r="A191" s="170">
        <v>24</v>
      </c>
      <c r="B191" s="239" t="s">
        <v>503</v>
      </c>
      <c r="C191" s="170" t="s">
        <v>500</v>
      </c>
      <c r="D191" s="172">
        <v>95</v>
      </c>
      <c r="E191" s="172">
        <v>10</v>
      </c>
      <c r="F191" s="172" t="s">
        <v>142</v>
      </c>
      <c r="G191" s="172">
        <v>1</v>
      </c>
      <c r="H191" s="172"/>
      <c r="I191" s="172">
        <v>1</v>
      </c>
      <c r="J191" s="172"/>
      <c r="K191" s="172"/>
      <c r="L191" s="172"/>
      <c r="M191" s="172"/>
      <c r="N191" s="172"/>
      <c r="O191" s="172"/>
      <c r="P191" s="172"/>
      <c r="Q191" s="172">
        <f>SUM(I191:P191)</f>
        <v>1</v>
      </c>
    </row>
    <row r="192" spans="1:17" s="273" customFormat="1" ht="15">
      <c r="A192" s="170">
        <v>25</v>
      </c>
      <c r="B192" s="239" t="s">
        <v>504</v>
      </c>
      <c r="C192" s="170" t="s">
        <v>500</v>
      </c>
      <c r="D192" s="172">
        <v>90</v>
      </c>
      <c r="E192" s="172">
        <v>10</v>
      </c>
      <c r="F192" s="172" t="s">
        <v>142</v>
      </c>
      <c r="G192" s="172">
        <v>1</v>
      </c>
      <c r="H192" s="172"/>
      <c r="I192" s="172"/>
      <c r="J192" s="172"/>
      <c r="K192" s="172"/>
      <c r="L192" s="172"/>
      <c r="M192" s="172"/>
      <c r="N192" s="172"/>
      <c r="O192" s="172">
        <v>1</v>
      </c>
      <c r="P192" s="172"/>
      <c r="Q192" s="172">
        <f>SUM(I192:P192)</f>
        <v>1</v>
      </c>
    </row>
    <row r="193" spans="1:17" s="273" customFormat="1" ht="15">
      <c r="A193" s="170">
        <v>26</v>
      </c>
      <c r="B193" s="239" t="s">
        <v>505</v>
      </c>
      <c r="C193" s="170" t="s">
        <v>500</v>
      </c>
      <c r="D193" s="172">
        <v>105</v>
      </c>
      <c r="E193" s="172">
        <v>10</v>
      </c>
      <c r="F193" s="172" t="s">
        <v>142</v>
      </c>
      <c r="G193" s="172">
        <v>1</v>
      </c>
      <c r="H193" s="172"/>
      <c r="I193" s="172">
        <v>1</v>
      </c>
      <c r="J193" s="172"/>
      <c r="K193" s="172"/>
      <c r="L193" s="172"/>
      <c r="M193" s="172"/>
      <c r="N193" s="172"/>
      <c r="O193" s="172"/>
      <c r="P193" s="172"/>
      <c r="Q193" s="172">
        <f>SUM(I193:P193)</f>
        <v>1</v>
      </c>
    </row>
    <row r="194" spans="1:17" s="273" customFormat="1" ht="15">
      <c r="A194" s="170">
        <v>27</v>
      </c>
      <c r="B194" s="239" t="s">
        <v>506</v>
      </c>
      <c r="C194" s="170" t="s">
        <v>500</v>
      </c>
      <c r="D194" s="172">
        <v>110</v>
      </c>
      <c r="E194" s="172">
        <v>10</v>
      </c>
      <c r="F194" s="172" t="s">
        <v>142</v>
      </c>
      <c r="G194" s="172">
        <v>1</v>
      </c>
      <c r="H194" s="172"/>
      <c r="I194" s="172">
        <v>1</v>
      </c>
      <c r="J194" s="172"/>
      <c r="K194" s="172"/>
      <c r="L194" s="172"/>
      <c r="M194" s="172"/>
      <c r="N194" s="172"/>
      <c r="O194" s="172"/>
      <c r="P194" s="172"/>
      <c r="Q194" s="172">
        <f>SUM(I194:P194)</f>
        <v>1</v>
      </c>
    </row>
    <row r="195" spans="1:17" s="273" customFormat="1" ht="15">
      <c r="A195" s="170">
        <v>28</v>
      </c>
      <c r="B195" s="239" t="s">
        <v>507</v>
      </c>
      <c r="C195" s="170" t="s">
        <v>500</v>
      </c>
      <c r="D195" s="172">
        <v>80</v>
      </c>
      <c r="E195" s="172">
        <v>30</v>
      </c>
      <c r="F195" s="172" t="s">
        <v>142</v>
      </c>
      <c r="G195" s="172">
        <v>3</v>
      </c>
      <c r="H195" s="172"/>
      <c r="I195" s="172">
        <v>1</v>
      </c>
      <c r="J195" s="172"/>
      <c r="K195" s="172"/>
      <c r="L195" s="172"/>
      <c r="M195" s="172"/>
      <c r="N195" s="172"/>
      <c r="O195" s="172">
        <v>1</v>
      </c>
      <c r="P195" s="172">
        <v>1</v>
      </c>
      <c r="Q195" s="172"/>
    </row>
    <row r="196" spans="1:17" s="273" customFormat="1" ht="15">
      <c r="A196" s="170">
        <v>29</v>
      </c>
      <c r="B196" s="239" t="s">
        <v>508</v>
      </c>
      <c r="C196" s="170" t="s">
        <v>500</v>
      </c>
      <c r="D196" s="172">
        <v>110</v>
      </c>
      <c r="E196" s="172">
        <v>10</v>
      </c>
      <c r="F196" s="172" t="s">
        <v>142</v>
      </c>
      <c r="G196" s="172">
        <v>1</v>
      </c>
      <c r="H196" s="172"/>
      <c r="I196" s="172"/>
      <c r="J196" s="172"/>
      <c r="K196" s="172"/>
      <c r="L196" s="172"/>
      <c r="M196" s="172"/>
      <c r="N196" s="172"/>
      <c r="O196" s="172">
        <v>1</v>
      </c>
      <c r="P196" s="172"/>
      <c r="Q196" s="172">
        <f>SUM(I196:P196)</f>
        <v>1</v>
      </c>
    </row>
    <row r="197" spans="1:17" s="273" customFormat="1" ht="15">
      <c r="A197" s="170">
        <v>30</v>
      </c>
      <c r="B197" s="239" t="s">
        <v>509</v>
      </c>
      <c r="C197" s="170" t="s">
        <v>500</v>
      </c>
      <c r="D197" s="172">
        <v>75</v>
      </c>
      <c r="E197" s="172">
        <v>20</v>
      </c>
      <c r="F197" s="172" t="s">
        <v>142</v>
      </c>
      <c r="G197" s="172">
        <v>2</v>
      </c>
      <c r="H197" s="172"/>
      <c r="I197" s="172">
        <v>1</v>
      </c>
      <c r="J197" s="172"/>
      <c r="K197" s="172"/>
      <c r="L197" s="172"/>
      <c r="M197" s="172"/>
      <c r="N197" s="172"/>
      <c r="O197" s="172">
        <v>1</v>
      </c>
      <c r="P197" s="172"/>
      <c r="Q197" s="172"/>
    </row>
    <row r="198" spans="1:17" s="273" customFormat="1" ht="15">
      <c r="A198" s="170">
        <v>31</v>
      </c>
      <c r="B198" s="239" t="s">
        <v>510</v>
      </c>
      <c r="C198" s="170" t="s">
        <v>500</v>
      </c>
      <c r="D198" s="172">
        <v>110</v>
      </c>
      <c r="E198" s="172">
        <v>20</v>
      </c>
      <c r="F198" s="172" t="s">
        <v>142</v>
      </c>
      <c r="G198" s="172">
        <v>2</v>
      </c>
      <c r="H198" s="172"/>
      <c r="I198" s="172">
        <v>1</v>
      </c>
      <c r="J198" s="172"/>
      <c r="K198" s="172"/>
      <c r="L198" s="172"/>
      <c r="M198" s="172"/>
      <c r="N198" s="172"/>
      <c r="O198" s="172">
        <v>1</v>
      </c>
      <c r="P198" s="172"/>
      <c r="Q198" s="172"/>
    </row>
    <row r="199" spans="1:17" s="273" customFormat="1" ht="15">
      <c r="A199" s="170">
        <v>32</v>
      </c>
      <c r="B199" s="239" t="s">
        <v>511</v>
      </c>
      <c r="C199" s="170" t="s">
        <v>512</v>
      </c>
      <c r="D199" s="172">
        <v>70</v>
      </c>
      <c r="E199" s="172">
        <v>20</v>
      </c>
      <c r="F199" s="172" t="s">
        <v>142</v>
      </c>
      <c r="G199" s="172">
        <v>2</v>
      </c>
      <c r="H199" s="172"/>
      <c r="I199" s="172"/>
      <c r="J199" s="172"/>
      <c r="K199" s="172"/>
      <c r="L199" s="172">
        <v>1</v>
      </c>
      <c r="M199" s="172"/>
      <c r="N199" s="172"/>
      <c r="O199" s="172"/>
      <c r="P199" s="172">
        <v>1</v>
      </c>
      <c r="Q199" s="172"/>
    </row>
    <row r="200" spans="1:17" s="273" customFormat="1" ht="15">
      <c r="A200" s="170">
        <v>33</v>
      </c>
      <c r="B200" s="239" t="s">
        <v>513</v>
      </c>
      <c r="C200" s="170" t="s">
        <v>512</v>
      </c>
      <c r="D200" s="172">
        <v>100</v>
      </c>
      <c r="E200" s="172">
        <v>20</v>
      </c>
      <c r="F200" s="172" t="s">
        <v>142</v>
      </c>
      <c r="G200" s="172">
        <v>2</v>
      </c>
      <c r="H200" s="172"/>
      <c r="I200" s="172">
        <v>1</v>
      </c>
      <c r="J200" s="172"/>
      <c r="K200" s="172"/>
      <c r="L200" s="172"/>
      <c r="M200" s="172"/>
      <c r="N200" s="172"/>
      <c r="O200" s="172"/>
      <c r="P200" s="172">
        <v>1</v>
      </c>
      <c r="Q200" s="172"/>
    </row>
    <row r="201" spans="1:17" s="273" customFormat="1" ht="15">
      <c r="A201" s="170">
        <v>34</v>
      </c>
      <c r="B201" s="239" t="s">
        <v>514</v>
      </c>
      <c r="C201" s="170" t="s">
        <v>512</v>
      </c>
      <c r="D201" s="172">
        <v>100</v>
      </c>
      <c r="E201" s="172">
        <v>30</v>
      </c>
      <c r="F201" s="172" t="s">
        <v>142</v>
      </c>
      <c r="G201" s="172">
        <v>3</v>
      </c>
      <c r="H201" s="172"/>
      <c r="I201" s="172">
        <v>1</v>
      </c>
      <c r="J201" s="172"/>
      <c r="K201" s="172"/>
      <c r="L201" s="172"/>
      <c r="M201" s="172">
        <v>1</v>
      </c>
      <c r="N201" s="172"/>
      <c r="O201" s="172"/>
      <c r="P201" s="172">
        <v>1</v>
      </c>
      <c r="Q201" s="172"/>
    </row>
    <row r="202" spans="1:17" s="273" customFormat="1" ht="15">
      <c r="A202" s="170">
        <v>35</v>
      </c>
      <c r="B202" s="239" t="s">
        <v>515</v>
      </c>
      <c r="C202" s="170" t="s">
        <v>512</v>
      </c>
      <c r="D202" s="172">
        <v>100</v>
      </c>
      <c r="E202" s="172">
        <v>20</v>
      </c>
      <c r="F202" s="172" t="s">
        <v>142</v>
      </c>
      <c r="G202" s="172">
        <v>2</v>
      </c>
      <c r="H202" s="172"/>
      <c r="I202" s="172">
        <v>1</v>
      </c>
      <c r="J202" s="172"/>
      <c r="K202" s="172"/>
      <c r="L202" s="172"/>
      <c r="M202" s="172"/>
      <c r="N202" s="172"/>
      <c r="O202" s="172"/>
      <c r="P202" s="172">
        <v>1</v>
      </c>
      <c r="Q202" s="172"/>
    </row>
    <row r="203" spans="1:17" s="273" customFormat="1" ht="15">
      <c r="A203" s="170">
        <v>36</v>
      </c>
      <c r="B203" s="239" t="s">
        <v>516</v>
      </c>
      <c r="C203" s="170" t="s">
        <v>512</v>
      </c>
      <c r="D203" s="172">
        <v>100</v>
      </c>
      <c r="E203" s="172">
        <v>10</v>
      </c>
      <c r="F203" s="172" t="s">
        <v>142</v>
      </c>
      <c r="G203" s="172">
        <v>1</v>
      </c>
      <c r="H203" s="172"/>
      <c r="I203" s="172"/>
      <c r="J203" s="172"/>
      <c r="K203" s="172"/>
      <c r="L203" s="172"/>
      <c r="M203" s="172"/>
      <c r="N203" s="172"/>
      <c r="O203" s="172"/>
      <c r="P203" s="172">
        <v>1</v>
      </c>
      <c r="Q203" s="172">
        <f>SUM(I203:P203)</f>
        <v>1</v>
      </c>
    </row>
    <row r="204" spans="1:17" s="273" customFormat="1" ht="15">
      <c r="A204" s="170">
        <v>37</v>
      </c>
      <c r="B204" s="239" t="s">
        <v>517</v>
      </c>
      <c r="C204" s="170" t="s">
        <v>512</v>
      </c>
      <c r="D204" s="172">
        <v>100</v>
      </c>
      <c r="E204" s="172">
        <v>20</v>
      </c>
      <c r="F204" s="172" t="s">
        <v>142</v>
      </c>
      <c r="G204" s="172">
        <v>2</v>
      </c>
      <c r="H204" s="172"/>
      <c r="I204" s="172">
        <v>1</v>
      </c>
      <c r="J204" s="172"/>
      <c r="K204" s="172"/>
      <c r="L204" s="172"/>
      <c r="M204" s="172"/>
      <c r="N204" s="172"/>
      <c r="O204" s="172"/>
      <c r="P204" s="172">
        <v>1</v>
      </c>
      <c r="Q204" s="172"/>
    </row>
    <row r="205" spans="1:17" s="273" customFormat="1" ht="15">
      <c r="A205" s="170">
        <v>38</v>
      </c>
      <c r="B205" s="239" t="s">
        <v>518</v>
      </c>
      <c r="C205" s="170" t="s">
        <v>512</v>
      </c>
      <c r="D205" s="172">
        <v>100</v>
      </c>
      <c r="E205" s="172">
        <v>10</v>
      </c>
      <c r="F205" s="172" t="s">
        <v>142</v>
      </c>
      <c r="G205" s="172">
        <v>1</v>
      </c>
      <c r="H205" s="172"/>
      <c r="I205" s="172">
        <v>1</v>
      </c>
      <c r="J205" s="172"/>
      <c r="K205" s="172"/>
      <c r="L205" s="172"/>
      <c r="M205" s="172"/>
      <c r="N205" s="172"/>
      <c r="O205" s="172"/>
      <c r="P205" s="172">
        <v>1</v>
      </c>
      <c r="Q205" s="172"/>
    </row>
    <row r="206" spans="1:17" s="273" customFormat="1" ht="15">
      <c r="A206" s="170">
        <v>39</v>
      </c>
      <c r="B206" s="239" t="s">
        <v>519</v>
      </c>
      <c r="C206" s="170" t="s">
        <v>512</v>
      </c>
      <c r="D206" s="172">
        <v>95</v>
      </c>
      <c r="E206" s="172">
        <v>30</v>
      </c>
      <c r="F206" s="172" t="s">
        <v>142</v>
      </c>
      <c r="G206" s="172">
        <v>3</v>
      </c>
      <c r="H206" s="172"/>
      <c r="I206" s="172">
        <v>1</v>
      </c>
      <c r="J206" s="172"/>
      <c r="K206" s="172"/>
      <c r="L206" s="172"/>
      <c r="M206" s="172"/>
      <c r="N206" s="172"/>
      <c r="O206" s="172">
        <v>1</v>
      </c>
      <c r="P206" s="172">
        <v>1</v>
      </c>
      <c r="Q206" s="172"/>
    </row>
    <row r="207" spans="1:17" s="273" customFormat="1" ht="15">
      <c r="A207" s="170">
        <v>40</v>
      </c>
      <c r="B207" s="316" t="s">
        <v>520</v>
      </c>
      <c r="C207" s="170" t="s">
        <v>512</v>
      </c>
      <c r="D207" s="172">
        <v>100</v>
      </c>
      <c r="E207" s="172">
        <v>20</v>
      </c>
      <c r="F207" s="172" t="s">
        <v>142</v>
      </c>
      <c r="G207" s="172">
        <v>2</v>
      </c>
      <c r="H207" s="172"/>
      <c r="I207" s="172"/>
      <c r="J207" s="172"/>
      <c r="K207" s="172"/>
      <c r="L207" s="172"/>
      <c r="M207" s="172">
        <v>1</v>
      </c>
      <c r="N207" s="172"/>
      <c r="O207" s="172"/>
      <c r="P207" s="172">
        <v>1</v>
      </c>
      <c r="Q207" s="172"/>
    </row>
    <row r="208" spans="1:17" s="273" customFormat="1" ht="15">
      <c r="A208" s="170">
        <v>41</v>
      </c>
      <c r="B208" s="239" t="s">
        <v>521</v>
      </c>
      <c r="C208" s="170" t="s">
        <v>512</v>
      </c>
      <c r="D208" s="172">
        <v>100</v>
      </c>
      <c r="E208" s="172">
        <v>20</v>
      </c>
      <c r="F208" s="172" t="s">
        <v>142</v>
      </c>
      <c r="G208" s="172">
        <v>2</v>
      </c>
      <c r="H208" s="172"/>
      <c r="I208" s="172">
        <v>1</v>
      </c>
      <c r="J208" s="172"/>
      <c r="K208" s="172"/>
      <c r="L208" s="172"/>
      <c r="M208" s="172"/>
      <c r="N208" s="172"/>
      <c r="O208" s="172"/>
      <c r="P208" s="172">
        <v>1</v>
      </c>
      <c r="Q208" s="172"/>
    </row>
    <row r="209" spans="1:17" s="273" customFormat="1" ht="15">
      <c r="A209" s="170">
        <v>42</v>
      </c>
      <c r="B209" s="239" t="s">
        <v>522</v>
      </c>
      <c r="C209" s="170" t="s">
        <v>512</v>
      </c>
      <c r="D209" s="172">
        <v>100</v>
      </c>
      <c r="E209" s="172">
        <v>10</v>
      </c>
      <c r="F209" s="172" t="s">
        <v>142</v>
      </c>
      <c r="G209" s="172">
        <v>1</v>
      </c>
      <c r="H209" s="172"/>
      <c r="I209" s="172"/>
      <c r="J209" s="172"/>
      <c r="K209" s="172"/>
      <c r="L209" s="172"/>
      <c r="M209" s="172"/>
      <c r="N209" s="172"/>
      <c r="O209" s="172"/>
      <c r="P209" s="172">
        <v>1</v>
      </c>
      <c r="Q209" s="172">
        <f>SUM(I209:P209)</f>
        <v>1</v>
      </c>
    </row>
    <row r="210" spans="1:17" s="273" customFormat="1" ht="15">
      <c r="A210" s="170">
        <v>43</v>
      </c>
      <c r="B210" s="239" t="s">
        <v>523</v>
      </c>
      <c r="C210" s="170" t="s">
        <v>512</v>
      </c>
      <c r="D210" s="172">
        <v>105</v>
      </c>
      <c r="E210" s="172">
        <v>20</v>
      </c>
      <c r="F210" s="172" t="s">
        <v>142</v>
      </c>
      <c r="G210" s="172">
        <v>2</v>
      </c>
      <c r="H210" s="172"/>
      <c r="I210" s="172">
        <v>1</v>
      </c>
      <c r="J210" s="172"/>
      <c r="K210" s="172"/>
      <c r="L210" s="172"/>
      <c r="M210" s="172"/>
      <c r="N210" s="172"/>
      <c r="O210" s="172"/>
      <c r="P210" s="172">
        <v>1</v>
      </c>
      <c r="Q210" s="172"/>
    </row>
    <row r="211" spans="1:17" s="273" customFormat="1" ht="15">
      <c r="A211" s="170">
        <v>44</v>
      </c>
      <c r="B211" s="239" t="s">
        <v>524</v>
      </c>
      <c r="C211" s="170" t="s">
        <v>512</v>
      </c>
      <c r="D211" s="172">
        <v>100</v>
      </c>
      <c r="E211" s="172">
        <v>20</v>
      </c>
      <c r="F211" s="172" t="s">
        <v>142</v>
      </c>
      <c r="G211" s="172">
        <v>2</v>
      </c>
      <c r="H211" s="172"/>
      <c r="I211" s="172">
        <v>1</v>
      </c>
      <c r="J211" s="172"/>
      <c r="K211" s="172"/>
      <c r="L211" s="172"/>
      <c r="M211" s="172"/>
      <c r="N211" s="172"/>
      <c r="O211" s="172"/>
      <c r="P211" s="172">
        <v>1</v>
      </c>
      <c r="Q211" s="172"/>
    </row>
    <row r="212" spans="1:17" s="273" customFormat="1" ht="15">
      <c r="A212" s="170">
        <v>45</v>
      </c>
      <c r="B212" s="239" t="s">
        <v>525</v>
      </c>
      <c r="C212" s="170" t="s">
        <v>512</v>
      </c>
      <c r="D212" s="172">
        <v>80</v>
      </c>
      <c r="E212" s="172">
        <v>30</v>
      </c>
      <c r="F212" s="172" t="s">
        <v>142</v>
      </c>
      <c r="G212" s="172">
        <v>3</v>
      </c>
      <c r="H212" s="172"/>
      <c r="I212" s="172">
        <v>1</v>
      </c>
      <c r="J212" s="172"/>
      <c r="K212" s="172"/>
      <c r="L212" s="172"/>
      <c r="M212" s="172"/>
      <c r="N212" s="172">
        <v>1</v>
      </c>
      <c r="O212" s="172"/>
      <c r="P212" s="172">
        <v>1</v>
      </c>
      <c r="Q212" s="172"/>
    </row>
    <row r="213" spans="1:17" s="273" customFormat="1" ht="15">
      <c r="A213" s="170">
        <v>46</v>
      </c>
      <c r="B213" s="239" t="s">
        <v>518</v>
      </c>
      <c r="C213" s="170" t="s">
        <v>526</v>
      </c>
      <c r="D213" s="172">
        <v>95</v>
      </c>
      <c r="E213" s="172">
        <v>20</v>
      </c>
      <c r="F213" s="172" t="s">
        <v>142</v>
      </c>
      <c r="G213" s="172">
        <v>2</v>
      </c>
      <c r="H213" s="172"/>
      <c r="I213" s="172">
        <v>1</v>
      </c>
      <c r="J213" s="172"/>
      <c r="K213" s="172"/>
      <c r="L213" s="172"/>
      <c r="M213" s="172"/>
      <c r="N213" s="172"/>
      <c r="O213" s="172">
        <v>1</v>
      </c>
      <c r="P213" s="172"/>
      <c r="Q213" s="172"/>
    </row>
    <row r="214" spans="1:17" s="273" customFormat="1" ht="15">
      <c r="A214" s="170">
        <v>47</v>
      </c>
      <c r="B214" s="239" t="s">
        <v>527</v>
      </c>
      <c r="C214" s="170" t="s">
        <v>526</v>
      </c>
      <c r="D214" s="172">
        <v>95</v>
      </c>
      <c r="E214" s="172">
        <v>20</v>
      </c>
      <c r="F214" s="172" t="s">
        <v>142</v>
      </c>
      <c r="G214" s="172">
        <v>2</v>
      </c>
      <c r="H214" s="172"/>
      <c r="I214" s="172">
        <v>1</v>
      </c>
      <c r="J214" s="172"/>
      <c r="K214" s="172"/>
      <c r="L214" s="172"/>
      <c r="M214" s="172"/>
      <c r="N214" s="172"/>
      <c r="O214" s="172">
        <v>1</v>
      </c>
      <c r="P214" s="172"/>
      <c r="Q214" s="172"/>
    </row>
    <row r="215" spans="1:17" s="273" customFormat="1" ht="15">
      <c r="A215" s="170">
        <v>48</v>
      </c>
      <c r="B215" s="239" t="s">
        <v>528</v>
      </c>
      <c r="C215" s="170" t="s">
        <v>526</v>
      </c>
      <c r="D215" s="172">
        <v>115</v>
      </c>
      <c r="E215" s="172">
        <v>20</v>
      </c>
      <c r="F215" s="172" t="s">
        <v>142</v>
      </c>
      <c r="G215" s="172">
        <v>2</v>
      </c>
      <c r="H215" s="172"/>
      <c r="I215" s="172">
        <v>1</v>
      </c>
      <c r="J215" s="172"/>
      <c r="K215" s="172"/>
      <c r="L215" s="172"/>
      <c r="M215" s="172"/>
      <c r="N215" s="172"/>
      <c r="O215" s="172">
        <v>1</v>
      </c>
      <c r="P215" s="172"/>
      <c r="Q215" s="172"/>
    </row>
    <row r="216" spans="1:17" s="273" customFormat="1" ht="15">
      <c r="A216" s="170">
        <v>49</v>
      </c>
      <c r="B216" s="239" t="s">
        <v>529</v>
      </c>
      <c r="C216" s="170" t="s">
        <v>526</v>
      </c>
      <c r="D216" s="172">
        <v>100</v>
      </c>
      <c r="E216" s="172">
        <v>20</v>
      </c>
      <c r="F216" s="172" t="s">
        <v>142</v>
      </c>
      <c r="G216" s="172">
        <v>2</v>
      </c>
      <c r="H216" s="172"/>
      <c r="I216" s="172">
        <v>1</v>
      </c>
      <c r="J216" s="172"/>
      <c r="K216" s="172"/>
      <c r="L216" s="172"/>
      <c r="M216" s="172"/>
      <c r="N216" s="172"/>
      <c r="O216" s="172">
        <v>1</v>
      </c>
      <c r="P216" s="172"/>
      <c r="Q216" s="172"/>
    </row>
    <row r="217" spans="1:17" s="273" customFormat="1" ht="15">
      <c r="A217" s="170">
        <v>50</v>
      </c>
      <c r="B217" s="239" t="s">
        <v>530</v>
      </c>
      <c r="C217" s="170" t="s">
        <v>526</v>
      </c>
      <c r="D217" s="172">
        <v>75</v>
      </c>
      <c r="E217" s="172">
        <v>20</v>
      </c>
      <c r="F217" s="172" t="s">
        <v>142</v>
      </c>
      <c r="G217" s="172">
        <v>2</v>
      </c>
      <c r="H217" s="172"/>
      <c r="I217" s="172">
        <v>1</v>
      </c>
      <c r="J217" s="172"/>
      <c r="K217" s="172"/>
      <c r="L217" s="172"/>
      <c r="M217" s="172"/>
      <c r="N217" s="172"/>
      <c r="O217" s="172">
        <v>1</v>
      </c>
      <c r="P217" s="172"/>
      <c r="Q217" s="172"/>
    </row>
    <row r="218" spans="1:17" s="273" customFormat="1" ht="15">
      <c r="A218" s="170">
        <v>51</v>
      </c>
      <c r="B218" s="239" t="s">
        <v>531</v>
      </c>
      <c r="C218" s="170" t="s">
        <v>526</v>
      </c>
      <c r="D218" s="172">
        <v>100</v>
      </c>
      <c r="E218" s="172">
        <v>20</v>
      </c>
      <c r="F218" s="172" t="s">
        <v>142</v>
      </c>
      <c r="G218" s="172">
        <v>2</v>
      </c>
      <c r="H218" s="172"/>
      <c r="I218" s="172">
        <v>1</v>
      </c>
      <c r="J218" s="172"/>
      <c r="K218" s="172"/>
      <c r="L218" s="172"/>
      <c r="M218" s="172"/>
      <c r="N218" s="172"/>
      <c r="O218" s="172">
        <v>1</v>
      </c>
      <c r="P218" s="172"/>
      <c r="Q218" s="172"/>
    </row>
    <row r="219" spans="1:17" s="273" customFormat="1" ht="15">
      <c r="A219" s="170">
        <v>52</v>
      </c>
      <c r="B219" s="239" t="s">
        <v>532</v>
      </c>
      <c r="C219" s="170" t="s">
        <v>526</v>
      </c>
      <c r="D219" s="172">
        <v>120</v>
      </c>
      <c r="E219" s="172">
        <v>20</v>
      </c>
      <c r="F219" s="172" t="s">
        <v>142</v>
      </c>
      <c r="G219" s="172">
        <v>2</v>
      </c>
      <c r="H219" s="172"/>
      <c r="I219" s="172">
        <v>1</v>
      </c>
      <c r="J219" s="172"/>
      <c r="K219" s="172"/>
      <c r="L219" s="172"/>
      <c r="M219" s="172"/>
      <c r="N219" s="172"/>
      <c r="O219" s="172">
        <v>1</v>
      </c>
      <c r="P219" s="172"/>
      <c r="Q219" s="172"/>
    </row>
    <row r="220" spans="1:17" s="273" customFormat="1" ht="15">
      <c r="A220" s="170">
        <v>53</v>
      </c>
      <c r="B220" s="239" t="s">
        <v>533</v>
      </c>
      <c r="C220" s="170" t="s">
        <v>526</v>
      </c>
      <c r="D220" s="172">
        <v>70</v>
      </c>
      <c r="E220" s="172">
        <v>20</v>
      </c>
      <c r="F220" s="172" t="s">
        <v>142</v>
      </c>
      <c r="G220" s="172">
        <v>2</v>
      </c>
      <c r="H220" s="172"/>
      <c r="I220" s="172">
        <v>1</v>
      </c>
      <c r="J220" s="172"/>
      <c r="K220" s="172"/>
      <c r="L220" s="172"/>
      <c r="M220" s="172"/>
      <c r="N220" s="172"/>
      <c r="O220" s="172">
        <v>1</v>
      </c>
      <c r="P220" s="172"/>
      <c r="Q220" s="172"/>
    </row>
    <row r="221" spans="1:17" s="273" customFormat="1" ht="15">
      <c r="A221" s="314">
        <v>54</v>
      </c>
      <c r="B221" s="315" t="s">
        <v>534</v>
      </c>
      <c r="C221" s="314" t="s">
        <v>535</v>
      </c>
      <c r="D221" s="320">
        <v>145</v>
      </c>
      <c r="E221" s="320">
        <v>30</v>
      </c>
      <c r="F221" s="320" t="s">
        <v>164</v>
      </c>
      <c r="G221" s="320">
        <v>3</v>
      </c>
      <c r="H221" s="320"/>
      <c r="I221" s="320">
        <v>1</v>
      </c>
      <c r="J221" s="320"/>
      <c r="K221" s="320"/>
      <c r="L221" s="320"/>
      <c r="M221" s="320">
        <v>1</v>
      </c>
      <c r="N221" s="320"/>
      <c r="O221" s="320">
        <v>1</v>
      </c>
      <c r="P221" s="320"/>
      <c r="Q221" s="320"/>
    </row>
    <row r="222" spans="1:17" s="273" customFormat="1" ht="15">
      <c r="A222" s="170">
        <v>55</v>
      </c>
      <c r="B222" s="239" t="s">
        <v>536</v>
      </c>
      <c r="C222" s="170" t="s">
        <v>535</v>
      </c>
      <c r="D222" s="172">
        <v>80</v>
      </c>
      <c r="E222" s="172">
        <v>30</v>
      </c>
      <c r="F222" s="172" t="s">
        <v>142</v>
      </c>
      <c r="G222" s="172">
        <v>3</v>
      </c>
      <c r="H222" s="172"/>
      <c r="I222" s="172">
        <v>1</v>
      </c>
      <c r="J222" s="172"/>
      <c r="K222" s="172"/>
      <c r="L222" s="172"/>
      <c r="M222" s="172"/>
      <c r="N222" s="172"/>
      <c r="O222" s="172">
        <v>1</v>
      </c>
      <c r="P222" s="172">
        <v>1</v>
      </c>
      <c r="Q222" s="172"/>
    </row>
    <row r="223" spans="1:17" s="273" customFormat="1" ht="15">
      <c r="A223" s="170">
        <v>56</v>
      </c>
      <c r="B223" s="239" t="s">
        <v>537</v>
      </c>
      <c r="C223" s="170" t="s">
        <v>535</v>
      </c>
      <c r="D223" s="172">
        <v>85</v>
      </c>
      <c r="E223" s="172">
        <v>30</v>
      </c>
      <c r="F223" s="172" t="s">
        <v>142</v>
      </c>
      <c r="G223" s="172">
        <v>3</v>
      </c>
      <c r="H223" s="172"/>
      <c r="I223" s="172">
        <v>1</v>
      </c>
      <c r="J223" s="172"/>
      <c r="K223" s="172"/>
      <c r="L223" s="172"/>
      <c r="M223" s="172"/>
      <c r="N223" s="172"/>
      <c r="O223" s="172">
        <v>1</v>
      </c>
      <c r="P223" s="172">
        <v>1</v>
      </c>
      <c r="Q223" s="172"/>
    </row>
    <row r="224" spans="1:17" s="273" customFormat="1" ht="15">
      <c r="A224" s="170">
        <v>57</v>
      </c>
      <c r="B224" s="239" t="s">
        <v>538</v>
      </c>
      <c r="C224" s="170" t="s">
        <v>535</v>
      </c>
      <c r="D224" s="172">
        <v>80</v>
      </c>
      <c r="E224" s="172">
        <v>20</v>
      </c>
      <c r="F224" s="172" t="s">
        <v>142</v>
      </c>
      <c r="G224" s="172">
        <v>2</v>
      </c>
      <c r="H224" s="172"/>
      <c r="I224" s="172">
        <v>1</v>
      </c>
      <c r="J224" s="172"/>
      <c r="K224" s="172"/>
      <c r="L224" s="172"/>
      <c r="M224" s="172"/>
      <c r="N224" s="172"/>
      <c r="O224" s="172"/>
      <c r="P224" s="172">
        <v>1</v>
      </c>
      <c r="Q224" s="172"/>
    </row>
    <row r="225" spans="1:17" s="273" customFormat="1" ht="15">
      <c r="A225" s="314">
        <v>58</v>
      </c>
      <c r="B225" s="315" t="s">
        <v>539</v>
      </c>
      <c r="C225" s="314" t="s">
        <v>535</v>
      </c>
      <c r="D225" s="320">
        <v>130</v>
      </c>
      <c r="E225" s="320">
        <v>30</v>
      </c>
      <c r="F225" s="320" t="s">
        <v>164</v>
      </c>
      <c r="G225" s="320">
        <v>3</v>
      </c>
      <c r="H225" s="320"/>
      <c r="I225" s="320">
        <v>1</v>
      </c>
      <c r="J225" s="320"/>
      <c r="K225" s="320"/>
      <c r="L225" s="320"/>
      <c r="M225" s="320">
        <v>1</v>
      </c>
      <c r="N225" s="320"/>
      <c r="O225" s="320"/>
      <c r="P225" s="320">
        <v>1</v>
      </c>
      <c r="Q225" s="320"/>
    </row>
    <row r="226" spans="1:17" s="273" customFormat="1" ht="15">
      <c r="A226" s="170">
        <v>59</v>
      </c>
      <c r="B226" s="239" t="s">
        <v>540</v>
      </c>
      <c r="C226" s="170" t="s">
        <v>535</v>
      </c>
      <c r="D226" s="172">
        <v>95</v>
      </c>
      <c r="E226" s="172">
        <v>20</v>
      </c>
      <c r="F226" s="172" t="s">
        <v>142</v>
      </c>
      <c r="G226" s="172">
        <v>2</v>
      </c>
      <c r="H226" s="172"/>
      <c r="I226" s="172">
        <v>1</v>
      </c>
      <c r="J226" s="172"/>
      <c r="K226" s="172"/>
      <c r="L226" s="172"/>
      <c r="M226" s="172"/>
      <c r="N226" s="172"/>
      <c r="O226" s="172"/>
      <c r="P226" s="172">
        <v>1</v>
      </c>
      <c r="Q226" s="172"/>
    </row>
    <row r="227" spans="1:17" s="273" customFormat="1" ht="15">
      <c r="A227" s="170">
        <v>60</v>
      </c>
      <c r="B227" s="239" t="s">
        <v>541</v>
      </c>
      <c r="C227" s="170" t="s">
        <v>542</v>
      </c>
      <c r="D227" s="172">
        <v>110</v>
      </c>
      <c r="E227" s="172">
        <v>20</v>
      </c>
      <c r="F227" s="172" t="s">
        <v>142</v>
      </c>
      <c r="G227" s="172">
        <v>3</v>
      </c>
      <c r="H227" s="172"/>
      <c r="I227" s="172">
        <v>1</v>
      </c>
      <c r="J227" s="172"/>
      <c r="K227" s="172"/>
      <c r="L227" s="172">
        <v>1</v>
      </c>
      <c r="M227" s="172"/>
      <c r="N227" s="172"/>
      <c r="O227" s="172">
        <v>1</v>
      </c>
      <c r="P227" s="172"/>
      <c r="Q227" s="172"/>
    </row>
    <row r="228" spans="1:17" s="273" customFormat="1" ht="15">
      <c r="A228" s="170">
        <v>61</v>
      </c>
      <c r="B228" s="239" t="s">
        <v>543</v>
      </c>
      <c r="C228" s="170" t="s">
        <v>542</v>
      </c>
      <c r="D228" s="172">
        <v>65</v>
      </c>
      <c r="E228" s="172">
        <v>30</v>
      </c>
      <c r="F228" s="172" t="s">
        <v>142</v>
      </c>
      <c r="G228" s="172">
        <v>3</v>
      </c>
      <c r="H228" s="172"/>
      <c r="I228" s="172">
        <v>1</v>
      </c>
      <c r="J228" s="172"/>
      <c r="K228" s="172"/>
      <c r="L228" s="172"/>
      <c r="M228" s="172"/>
      <c r="N228" s="172"/>
      <c r="O228" s="172">
        <v>1</v>
      </c>
      <c r="P228" s="172">
        <v>1</v>
      </c>
      <c r="Q228" s="172"/>
    </row>
    <row r="229" spans="1:17" s="273" customFormat="1" ht="15">
      <c r="A229" s="170">
        <v>62</v>
      </c>
      <c r="B229" s="239" t="s">
        <v>544</v>
      </c>
      <c r="C229" s="170" t="s">
        <v>542</v>
      </c>
      <c r="D229" s="172">
        <v>90</v>
      </c>
      <c r="E229" s="172">
        <v>30</v>
      </c>
      <c r="F229" s="172" t="s">
        <v>142</v>
      </c>
      <c r="G229" s="172">
        <v>3</v>
      </c>
      <c r="H229" s="172"/>
      <c r="I229" s="172">
        <v>1</v>
      </c>
      <c r="J229" s="172"/>
      <c r="K229" s="172"/>
      <c r="L229" s="172">
        <v>1</v>
      </c>
      <c r="M229" s="172"/>
      <c r="N229" s="172"/>
      <c r="O229" s="172">
        <v>1</v>
      </c>
      <c r="P229" s="172"/>
      <c r="Q229" s="172"/>
    </row>
    <row r="230" spans="1:17" s="273" customFormat="1" ht="15">
      <c r="A230" s="170">
        <v>63</v>
      </c>
      <c r="B230" s="239" t="s">
        <v>545</v>
      </c>
      <c r="C230" s="170" t="s">
        <v>546</v>
      </c>
      <c r="D230" s="172">
        <v>90</v>
      </c>
      <c r="E230" s="172">
        <v>20</v>
      </c>
      <c r="F230" s="172" t="s">
        <v>142</v>
      </c>
      <c r="G230" s="172">
        <v>2</v>
      </c>
      <c r="H230" s="172"/>
      <c r="I230" s="172">
        <v>1</v>
      </c>
      <c r="J230" s="172"/>
      <c r="K230" s="172"/>
      <c r="L230" s="172"/>
      <c r="M230" s="172"/>
      <c r="N230" s="172">
        <v>1</v>
      </c>
      <c r="O230" s="172">
        <v>1</v>
      </c>
      <c r="P230" s="172"/>
      <c r="Q230" s="172"/>
    </row>
    <row r="231" spans="1:17" s="273" customFormat="1" ht="15">
      <c r="A231" s="170">
        <v>64</v>
      </c>
      <c r="B231" s="239" t="s">
        <v>547</v>
      </c>
      <c r="C231" s="170" t="s">
        <v>546</v>
      </c>
      <c r="D231" s="172">
        <v>95</v>
      </c>
      <c r="E231" s="172">
        <v>10</v>
      </c>
      <c r="F231" s="172" t="s">
        <v>142</v>
      </c>
      <c r="G231" s="172">
        <v>1</v>
      </c>
      <c r="H231" s="172"/>
      <c r="I231" s="172"/>
      <c r="J231" s="172"/>
      <c r="K231" s="172"/>
      <c r="L231" s="172"/>
      <c r="M231" s="172"/>
      <c r="N231" s="172">
        <v>1</v>
      </c>
      <c r="O231" s="172">
        <v>1</v>
      </c>
      <c r="P231" s="172"/>
      <c r="Q231" s="172"/>
    </row>
    <row r="232" spans="1:17" s="273" customFormat="1" ht="15">
      <c r="A232" s="170">
        <v>65</v>
      </c>
      <c r="B232" s="239" t="s">
        <v>548</v>
      </c>
      <c r="C232" s="170" t="s">
        <v>549</v>
      </c>
      <c r="D232" s="172">
        <v>60</v>
      </c>
      <c r="E232" s="172">
        <v>30</v>
      </c>
      <c r="F232" s="172" t="s">
        <v>142</v>
      </c>
      <c r="G232" s="172">
        <v>3</v>
      </c>
      <c r="H232" s="172"/>
      <c r="I232" s="172">
        <v>1</v>
      </c>
      <c r="J232" s="172"/>
      <c r="K232" s="172"/>
      <c r="L232" s="172"/>
      <c r="M232" s="172">
        <v>1</v>
      </c>
      <c r="N232" s="172"/>
      <c r="O232" s="172">
        <v>1</v>
      </c>
      <c r="P232" s="172"/>
      <c r="Q232" s="172"/>
    </row>
    <row r="233" spans="1:17" s="317" customFormat="1" ht="15">
      <c r="A233" s="314">
        <v>66</v>
      </c>
      <c r="B233" s="315" t="s">
        <v>550</v>
      </c>
      <c r="C233" s="314" t="s">
        <v>549</v>
      </c>
      <c r="D233" s="320">
        <v>145</v>
      </c>
      <c r="E233" s="320">
        <v>30</v>
      </c>
      <c r="F233" s="320" t="s">
        <v>164</v>
      </c>
      <c r="G233" s="320">
        <v>3</v>
      </c>
      <c r="H233" s="320"/>
      <c r="I233" s="320">
        <v>1</v>
      </c>
      <c r="J233" s="320"/>
      <c r="K233" s="320"/>
      <c r="L233" s="320"/>
      <c r="M233" s="320">
        <v>1</v>
      </c>
      <c r="N233" s="320"/>
      <c r="O233" s="320">
        <v>1</v>
      </c>
      <c r="P233" s="320"/>
      <c r="Q233" s="320"/>
    </row>
    <row r="234" spans="1:17" s="273" customFormat="1" ht="39.75" customHeight="1">
      <c r="A234" s="259" t="s">
        <v>708</v>
      </c>
      <c r="B234" s="260" t="s">
        <v>686</v>
      </c>
      <c r="C234" s="259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</row>
    <row r="235" spans="1:17" s="273" customFormat="1" ht="15">
      <c r="A235" s="170">
        <v>1</v>
      </c>
      <c r="B235" s="171" t="s">
        <v>643</v>
      </c>
      <c r="C235" s="170" t="s">
        <v>644</v>
      </c>
      <c r="D235" s="172">
        <v>110</v>
      </c>
      <c r="E235" s="172">
        <v>10</v>
      </c>
      <c r="F235" s="172" t="s">
        <v>142</v>
      </c>
      <c r="G235" s="172">
        <v>1</v>
      </c>
      <c r="H235" s="172"/>
      <c r="I235" s="172">
        <v>1</v>
      </c>
      <c r="J235" s="172"/>
      <c r="K235" s="172"/>
      <c r="L235" s="172"/>
      <c r="M235" s="172"/>
      <c r="N235" s="172"/>
      <c r="O235" s="172"/>
      <c r="P235" s="172"/>
      <c r="Q235" s="172"/>
    </row>
    <row r="236" spans="1:17" s="273" customFormat="1" ht="15">
      <c r="A236" s="170">
        <v>2</v>
      </c>
      <c r="B236" s="171" t="s">
        <v>645</v>
      </c>
      <c r="C236" s="170" t="s">
        <v>644</v>
      </c>
      <c r="D236" s="172">
        <v>105</v>
      </c>
      <c r="E236" s="172">
        <v>10</v>
      </c>
      <c r="F236" s="172" t="s">
        <v>142</v>
      </c>
      <c r="G236" s="172">
        <v>1</v>
      </c>
      <c r="H236" s="172"/>
      <c r="I236" s="172"/>
      <c r="J236" s="172"/>
      <c r="K236" s="172"/>
      <c r="L236" s="172"/>
      <c r="M236" s="172"/>
      <c r="N236" s="172"/>
      <c r="O236" s="172"/>
      <c r="P236" s="172">
        <v>1</v>
      </c>
      <c r="Q236" s="172"/>
    </row>
    <row r="237" spans="1:17" s="273" customFormat="1" ht="15">
      <c r="A237" s="170">
        <v>3</v>
      </c>
      <c r="B237" s="171" t="s">
        <v>646</v>
      </c>
      <c r="C237" s="170" t="s">
        <v>644</v>
      </c>
      <c r="D237" s="172">
        <v>80</v>
      </c>
      <c r="E237" s="172">
        <v>20</v>
      </c>
      <c r="F237" s="172" t="s">
        <v>142</v>
      </c>
      <c r="G237" s="172">
        <v>2</v>
      </c>
      <c r="H237" s="172"/>
      <c r="I237" s="172">
        <v>1</v>
      </c>
      <c r="J237" s="172"/>
      <c r="K237" s="172"/>
      <c r="L237" s="172"/>
      <c r="M237" s="172"/>
      <c r="N237" s="172"/>
      <c r="O237" s="172"/>
      <c r="P237" s="172">
        <v>1</v>
      </c>
      <c r="Q237" s="172"/>
    </row>
    <row r="238" spans="1:17" s="273" customFormat="1" ht="15">
      <c r="A238" s="170">
        <v>4</v>
      </c>
      <c r="B238" s="171" t="s">
        <v>647</v>
      </c>
      <c r="C238" s="170" t="s">
        <v>644</v>
      </c>
      <c r="D238" s="172">
        <v>80</v>
      </c>
      <c r="E238" s="172">
        <v>20</v>
      </c>
      <c r="F238" s="172" t="s">
        <v>142</v>
      </c>
      <c r="G238" s="172">
        <v>2</v>
      </c>
      <c r="H238" s="172"/>
      <c r="I238" s="172">
        <v>1</v>
      </c>
      <c r="J238" s="172"/>
      <c r="K238" s="172"/>
      <c r="L238" s="172"/>
      <c r="M238" s="172"/>
      <c r="N238" s="172"/>
      <c r="O238" s="172"/>
      <c r="P238" s="172">
        <v>1</v>
      </c>
      <c r="Q238" s="172"/>
    </row>
    <row r="239" spans="1:17" s="273" customFormat="1" ht="15">
      <c r="A239" s="170">
        <v>5</v>
      </c>
      <c r="B239" s="171" t="s">
        <v>648</v>
      </c>
      <c r="C239" s="170" t="s">
        <v>644</v>
      </c>
      <c r="D239" s="172">
        <v>75</v>
      </c>
      <c r="E239" s="172">
        <v>20</v>
      </c>
      <c r="F239" s="172" t="s">
        <v>142</v>
      </c>
      <c r="G239" s="172">
        <v>2</v>
      </c>
      <c r="H239" s="172"/>
      <c r="I239" s="172">
        <v>1</v>
      </c>
      <c r="J239" s="172"/>
      <c r="K239" s="172"/>
      <c r="L239" s="172"/>
      <c r="M239" s="172"/>
      <c r="N239" s="172"/>
      <c r="O239" s="172"/>
      <c r="P239" s="172">
        <v>1</v>
      </c>
      <c r="Q239" s="172"/>
    </row>
    <row r="240" spans="1:17" s="273" customFormat="1" ht="15">
      <c r="A240" s="170">
        <v>6</v>
      </c>
      <c r="B240" s="171" t="s">
        <v>649</v>
      </c>
      <c r="C240" s="170" t="s">
        <v>644</v>
      </c>
      <c r="D240" s="172">
        <v>120</v>
      </c>
      <c r="E240" s="172">
        <v>10</v>
      </c>
      <c r="F240" s="172" t="s">
        <v>142</v>
      </c>
      <c r="G240" s="172">
        <v>1</v>
      </c>
      <c r="H240" s="172"/>
      <c r="I240" s="172">
        <v>1</v>
      </c>
      <c r="J240" s="172"/>
      <c r="K240" s="172"/>
      <c r="L240" s="172"/>
      <c r="M240" s="172"/>
      <c r="N240" s="172"/>
      <c r="O240" s="172"/>
      <c r="P240" s="172"/>
      <c r="Q240" s="172"/>
    </row>
    <row r="241" spans="1:17" s="273" customFormat="1" ht="15">
      <c r="A241" s="170">
        <v>7</v>
      </c>
      <c r="B241" s="171" t="s">
        <v>650</v>
      </c>
      <c r="C241" s="170" t="s">
        <v>644</v>
      </c>
      <c r="D241" s="172">
        <v>115</v>
      </c>
      <c r="E241" s="172">
        <v>20</v>
      </c>
      <c r="F241" s="172" t="s">
        <v>142</v>
      </c>
      <c r="G241" s="172">
        <v>2</v>
      </c>
      <c r="H241" s="172"/>
      <c r="I241" s="172">
        <v>1</v>
      </c>
      <c r="J241" s="172"/>
      <c r="K241" s="172"/>
      <c r="L241" s="172"/>
      <c r="M241" s="172"/>
      <c r="N241" s="172"/>
      <c r="O241" s="172">
        <v>1</v>
      </c>
      <c r="P241" s="172"/>
      <c r="Q241" s="172"/>
    </row>
    <row r="242" spans="1:17" s="273" customFormat="1" ht="30">
      <c r="A242" s="170">
        <v>8</v>
      </c>
      <c r="B242" s="318" t="s">
        <v>651</v>
      </c>
      <c r="C242" s="170" t="s">
        <v>644</v>
      </c>
      <c r="D242" s="172">
        <v>60</v>
      </c>
      <c r="E242" s="172">
        <v>20</v>
      </c>
      <c r="F242" s="172" t="s">
        <v>142</v>
      </c>
      <c r="G242" s="172">
        <v>2</v>
      </c>
      <c r="H242" s="172"/>
      <c r="I242" s="172">
        <v>1</v>
      </c>
      <c r="J242" s="172"/>
      <c r="K242" s="172"/>
      <c r="L242" s="172"/>
      <c r="M242" s="172"/>
      <c r="N242" s="172"/>
      <c r="O242" s="172">
        <v>1</v>
      </c>
      <c r="P242" s="172"/>
      <c r="Q242" s="172"/>
    </row>
    <row r="243" spans="1:17" s="273" customFormat="1" ht="15">
      <c r="A243" s="170">
        <v>9</v>
      </c>
      <c r="B243" s="171" t="s">
        <v>652</v>
      </c>
      <c r="C243" s="170" t="s">
        <v>644</v>
      </c>
      <c r="D243" s="172">
        <v>60</v>
      </c>
      <c r="E243" s="172">
        <v>20</v>
      </c>
      <c r="F243" s="172" t="s">
        <v>142</v>
      </c>
      <c r="G243" s="172">
        <v>2</v>
      </c>
      <c r="H243" s="172"/>
      <c r="I243" s="172">
        <v>1</v>
      </c>
      <c r="J243" s="172"/>
      <c r="K243" s="172"/>
      <c r="L243" s="172"/>
      <c r="M243" s="172"/>
      <c r="N243" s="172"/>
      <c r="O243" s="172">
        <v>1</v>
      </c>
      <c r="P243" s="172"/>
      <c r="Q243" s="172"/>
    </row>
    <row r="244" spans="1:17" s="273" customFormat="1" ht="15">
      <c r="A244" s="170">
        <v>10</v>
      </c>
      <c r="B244" s="171" t="s">
        <v>653</v>
      </c>
      <c r="C244" s="170" t="s">
        <v>644</v>
      </c>
      <c r="D244" s="172">
        <v>110</v>
      </c>
      <c r="E244" s="172">
        <v>10</v>
      </c>
      <c r="F244" s="172" t="s">
        <v>142</v>
      </c>
      <c r="G244" s="172">
        <v>1</v>
      </c>
      <c r="H244" s="172"/>
      <c r="I244" s="172">
        <v>1</v>
      </c>
      <c r="J244" s="172"/>
      <c r="K244" s="172"/>
      <c r="L244" s="172"/>
      <c r="M244" s="172"/>
      <c r="N244" s="172"/>
      <c r="O244" s="172"/>
      <c r="P244" s="172"/>
      <c r="Q244" s="172"/>
    </row>
    <row r="245" spans="1:17" s="273" customFormat="1" ht="15">
      <c r="A245" s="170">
        <v>11</v>
      </c>
      <c r="B245" s="171" t="s">
        <v>654</v>
      </c>
      <c r="C245" s="170" t="s">
        <v>644</v>
      </c>
      <c r="D245" s="172">
        <v>115</v>
      </c>
      <c r="E245" s="172">
        <v>20</v>
      </c>
      <c r="F245" s="172" t="s">
        <v>142</v>
      </c>
      <c r="G245" s="172">
        <v>2</v>
      </c>
      <c r="H245" s="172"/>
      <c r="I245" s="172">
        <v>1</v>
      </c>
      <c r="J245" s="172"/>
      <c r="K245" s="172"/>
      <c r="L245" s="172"/>
      <c r="M245" s="172"/>
      <c r="N245" s="172"/>
      <c r="O245" s="172"/>
      <c r="P245" s="172">
        <v>1</v>
      </c>
      <c r="Q245" s="172"/>
    </row>
    <row r="246" spans="1:17" s="273" customFormat="1" ht="15">
      <c r="A246" s="170">
        <v>12</v>
      </c>
      <c r="B246" s="171" t="s">
        <v>655</v>
      </c>
      <c r="C246" s="170" t="s">
        <v>644</v>
      </c>
      <c r="D246" s="172">
        <v>105</v>
      </c>
      <c r="E246" s="172">
        <v>0</v>
      </c>
      <c r="F246" s="172" t="s">
        <v>142</v>
      </c>
      <c r="G246" s="172">
        <v>0</v>
      </c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</row>
    <row r="247" spans="1:17" s="273" customFormat="1" ht="15">
      <c r="A247" s="170">
        <v>13</v>
      </c>
      <c r="B247" s="171" t="s">
        <v>656</v>
      </c>
      <c r="C247" s="170" t="s">
        <v>644</v>
      </c>
      <c r="D247" s="172">
        <v>120</v>
      </c>
      <c r="E247" s="172">
        <v>30</v>
      </c>
      <c r="F247" s="172" t="s">
        <v>142</v>
      </c>
      <c r="G247" s="172">
        <v>3</v>
      </c>
      <c r="H247" s="172"/>
      <c r="I247" s="172">
        <v>1</v>
      </c>
      <c r="J247" s="172"/>
      <c r="K247" s="172"/>
      <c r="L247" s="172"/>
      <c r="M247" s="172"/>
      <c r="N247" s="172"/>
      <c r="O247" s="172">
        <v>1</v>
      </c>
      <c r="P247" s="172">
        <v>1</v>
      </c>
      <c r="Q247" s="172"/>
    </row>
    <row r="248" spans="1:17" s="273" customFormat="1" ht="15">
      <c r="A248" s="314">
        <v>14</v>
      </c>
      <c r="B248" s="319" t="s">
        <v>657</v>
      </c>
      <c r="C248" s="314" t="s">
        <v>644</v>
      </c>
      <c r="D248" s="320">
        <v>145</v>
      </c>
      <c r="E248" s="320">
        <v>30</v>
      </c>
      <c r="F248" s="320" t="s">
        <v>164</v>
      </c>
      <c r="G248" s="320">
        <v>3</v>
      </c>
      <c r="H248" s="320"/>
      <c r="I248" s="172">
        <v>1</v>
      </c>
      <c r="J248" s="172">
        <v>1</v>
      </c>
      <c r="K248" s="320"/>
      <c r="L248" s="320"/>
      <c r="M248" s="320"/>
      <c r="N248" s="320"/>
      <c r="O248" s="320"/>
      <c r="P248" s="172">
        <v>1</v>
      </c>
      <c r="Q248" s="320"/>
    </row>
    <row r="249" spans="1:17" s="273" customFormat="1" ht="15">
      <c r="A249" s="314">
        <v>15</v>
      </c>
      <c r="B249" s="319" t="s">
        <v>658</v>
      </c>
      <c r="C249" s="314" t="s">
        <v>644</v>
      </c>
      <c r="D249" s="320">
        <v>125</v>
      </c>
      <c r="E249" s="320">
        <v>50</v>
      </c>
      <c r="F249" s="320" t="s">
        <v>164</v>
      </c>
      <c r="G249" s="320">
        <v>5</v>
      </c>
      <c r="H249" s="320"/>
      <c r="I249" s="172">
        <v>1</v>
      </c>
      <c r="J249" s="172">
        <v>1</v>
      </c>
      <c r="K249" s="328"/>
      <c r="L249" s="172">
        <v>1</v>
      </c>
      <c r="M249" s="172">
        <v>1</v>
      </c>
      <c r="N249" s="172">
        <v>1</v>
      </c>
      <c r="O249" s="320"/>
      <c r="P249" s="320"/>
      <c r="Q249" s="320"/>
    </row>
    <row r="250" spans="1:17" s="273" customFormat="1" ht="15">
      <c r="A250" s="170">
        <v>16</v>
      </c>
      <c r="B250" s="171" t="s">
        <v>659</v>
      </c>
      <c r="C250" s="170" t="s">
        <v>644</v>
      </c>
      <c r="D250" s="172">
        <v>120</v>
      </c>
      <c r="E250" s="172">
        <v>10</v>
      </c>
      <c r="F250" s="172" t="s">
        <v>142</v>
      </c>
      <c r="G250" s="172">
        <v>1</v>
      </c>
      <c r="H250" s="172"/>
      <c r="I250" s="172">
        <v>1</v>
      </c>
      <c r="J250" s="172"/>
      <c r="K250" s="172"/>
      <c r="L250" s="172"/>
      <c r="M250" s="172"/>
      <c r="N250" s="172"/>
      <c r="O250" s="172"/>
      <c r="P250" s="172"/>
      <c r="Q250" s="172"/>
    </row>
    <row r="251" spans="1:17" s="273" customFormat="1" ht="15">
      <c r="A251" s="170">
        <v>17</v>
      </c>
      <c r="B251" s="171" t="s">
        <v>656</v>
      </c>
      <c r="C251" s="170" t="s">
        <v>660</v>
      </c>
      <c r="D251" s="172">
        <v>95</v>
      </c>
      <c r="E251" s="172">
        <v>10</v>
      </c>
      <c r="F251" s="172" t="s">
        <v>142</v>
      </c>
      <c r="G251" s="172">
        <v>1</v>
      </c>
      <c r="H251" s="172"/>
      <c r="I251" s="172"/>
      <c r="J251" s="172"/>
      <c r="K251" s="172"/>
      <c r="L251" s="172"/>
      <c r="M251" s="172"/>
      <c r="N251" s="172"/>
      <c r="O251" s="172"/>
      <c r="P251" s="172">
        <v>1</v>
      </c>
      <c r="Q251" s="172"/>
    </row>
    <row r="252" spans="1:17" s="273" customFormat="1" ht="15">
      <c r="A252" s="170">
        <v>18</v>
      </c>
      <c r="B252" s="171" t="s">
        <v>661</v>
      </c>
      <c r="C252" s="170" t="s">
        <v>660</v>
      </c>
      <c r="D252" s="172">
        <v>80</v>
      </c>
      <c r="E252" s="172">
        <v>10</v>
      </c>
      <c r="F252" s="172" t="s">
        <v>142</v>
      </c>
      <c r="G252" s="172">
        <v>1</v>
      </c>
      <c r="H252" s="172"/>
      <c r="I252" s="172"/>
      <c r="J252" s="172"/>
      <c r="K252" s="172"/>
      <c r="L252" s="172"/>
      <c r="M252" s="172"/>
      <c r="N252" s="172"/>
      <c r="O252" s="172"/>
      <c r="P252" s="172">
        <v>1</v>
      </c>
      <c r="Q252" s="172"/>
    </row>
    <row r="253" spans="1:17" s="273" customFormat="1" ht="15">
      <c r="A253" s="170">
        <v>19</v>
      </c>
      <c r="B253" s="171" t="s">
        <v>662</v>
      </c>
      <c r="C253" s="170" t="s">
        <v>660</v>
      </c>
      <c r="D253" s="172">
        <v>80</v>
      </c>
      <c r="E253" s="172">
        <v>20</v>
      </c>
      <c r="F253" s="172" t="s">
        <v>142</v>
      </c>
      <c r="G253" s="172">
        <v>2</v>
      </c>
      <c r="H253" s="172"/>
      <c r="I253" s="172"/>
      <c r="J253" s="172"/>
      <c r="K253" s="172"/>
      <c r="L253" s="172"/>
      <c r="M253" s="172"/>
      <c r="N253" s="172"/>
      <c r="O253" s="172">
        <v>1</v>
      </c>
      <c r="P253" s="172">
        <v>1</v>
      </c>
      <c r="Q253" s="172"/>
    </row>
    <row r="254" spans="1:17" s="273" customFormat="1" ht="15">
      <c r="A254" s="170">
        <v>20</v>
      </c>
      <c r="B254" s="171" t="s">
        <v>663</v>
      </c>
      <c r="C254" s="170" t="s">
        <v>660</v>
      </c>
      <c r="D254" s="172">
        <v>110</v>
      </c>
      <c r="E254" s="172">
        <v>10</v>
      </c>
      <c r="F254" s="172" t="s">
        <v>142</v>
      </c>
      <c r="G254" s="172">
        <v>1</v>
      </c>
      <c r="H254" s="172"/>
      <c r="I254" s="172">
        <v>1</v>
      </c>
      <c r="J254" s="172"/>
      <c r="K254" s="172"/>
      <c r="L254" s="172"/>
      <c r="M254" s="172"/>
      <c r="N254" s="172"/>
      <c r="O254" s="172"/>
      <c r="P254" s="172"/>
      <c r="Q254" s="172"/>
    </row>
    <row r="255" spans="1:17" s="273" customFormat="1" ht="15">
      <c r="A255" s="170">
        <v>21</v>
      </c>
      <c r="B255" s="171" t="s">
        <v>664</v>
      </c>
      <c r="C255" s="170" t="s">
        <v>660</v>
      </c>
      <c r="D255" s="172">
        <v>90</v>
      </c>
      <c r="E255" s="172">
        <v>10</v>
      </c>
      <c r="F255" s="172" t="s">
        <v>142</v>
      </c>
      <c r="G255" s="172">
        <v>1</v>
      </c>
      <c r="H255" s="172"/>
      <c r="I255" s="172"/>
      <c r="J255" s="172"/>
      <c r="K255" s="172"/>
      <c r="L255" s="172"/>
      <c r="M255" s="172"/>
      <c r="N255" s="172"/>
      <c r="O255" s="172"/>
      <c r="P255" s="172">
        <v>1</v>
      </c>
      <c r="Q255" s="172"/>
    </row>
    <row r="256" spans="1:17" s="273" customFormat="1" ht="15">
      <c r="A256" s="170">
        <v>22</v>
      </c>
      <c r="B256" s="171" t="s">
        <v>665</v>
      </c>
      <c r="C256" s="170" t="s">
        <v>660</v>
      </c>
      <c r="D256" s="172">
        <v>85</v>
      </c>
      <c r="E256" s="172">
        <v>10</v>
      </c>
      <c r="F256" s="172" t="s">
        <v>142</v>
      </c>
      <c r="G256" s="172">
        <v>1</v>
      </c>
      <c r="H256" s="172"/>
      <c r="I256" s="172"/>
      <c r="J256" s="172"/>
      <c r="K256" s="172"/>
      <c r="L256" s="172"/>
      <c r="M256" s="172"/>
      <c r="N256" s="172"/>
      <c r="O256" s="172"/>
      <c r="P256" s="172">
        <v>1</v>
      </c>
      <c r="Q256" s="172"/>
    </row>
    <row r="257" spans="1:17" s="273" customFormat="1" ht="15">
      <c r="A257" s="170">
        <v>23</v>
      </c>
      <c r="B257" s="171" t="s">
        <v>666</v>
      </c>
      <c r="C257" s="170" t="s">
        <v>660</v>
      </c>
      <c r="D257" s="172">
        <v>120</v>
      </c>
      <c r="E257" s="172">
        <v>20</v>
      </c>
      <c r="F257" s="172" t="s">
        <v>142</v>
      </c>
      <c r="G257" s="172">
        <v>2</v>
      </c>
      <c r="H257" s="172"/>
      <c r="I257" s="172">
        <v>1</v>
      </c>
      <c r="J257" s="172"/>
      <c r="K257" s="172"/>
      <c r="L257" s="172"/>
      <c r="M257" s="172"/>
      <c r="N257" s="172"/>
      <c r="O257" s="172">
        <v>1</v>
      </c>
      <c r="P257" s="172"/>
      <c r="Q257" s="172"/>
    </row>
    <row r="258" spans="1:17" s="273" customFormat="1" ht="15">
      <c r="A258" s="314">
        <v>24</v>
      </c>
      <c r="B258" s="319" t="s">
        <v>667</v>
      </c>
      <c r="C258" s="314" t="s">
        <v>660</v>
      </c>
      <c r="D258" s="320">
        <v>125</v>
      </c>
      <c r="E258" s="320">
        <v>30</v>
      </c>
      <c r="F258" s="320" t="s">
        <v>164</v>
      </c>
      <c r="G258" s="320">
        <v>3</v>
      </c>
      <c r="H258" s="320"/>
      <c r="I258" s="172">
        <v>1</v>
      </c>
      <c r="J258" s="172">
        <v>1</v>
      </c>
      <c r="K258" s="320"/>
      <c r="L258" s="320"/>
      <c r="M258" s="320"/>
      <c r="N258" s="320"/>
      <c r="O258" s="172">
        <v>1</v>
      </c>
      <c r="P258" s="320"/>
      <c r="Q258" s="320"/>
    </row>
    <row r="259" spans="1:17" s="273" customFormat="1" ht="15">
      <c r="A259" s="170">
        <v>25</v>
      </c>
      <c r="B259" s="171" t="s">
        <v>668</v>
      </c>
      <c r="C259" s="170" t="s">
        <v>669</v>
      </c>
      <c r="D259" s="172">
        <v>90</v>
      </c>
      <c r="E259" s="172">
        <v>10</v>
      </c>
      <c r="F259" s="172" t="s">
        <v>142</v>
      </c>
      <c r="G259" s="172">
        <v>1</v>
      </c>
      <c r="H259" s="172"/>
      <c r="I259" s="172"/>
      <c r="J259" s="172"/>
      <c r="K259" s="172"/>
      <c r="L259" s="172"/>
      <c r="M259" s="172"/>
      <c r="N259" s="172"/>
      <c r="O259" s="172"/>
      <c r="P259" s="172">
        <v>1</v>
      </c>
      <c r="Q259" s="172"/>
    </row>
    <row r="260" spans="1:17" s="273" customFormat="1" ht="15">
      <c r="A260" s="170">
        <v>26</v>
      </c>
      <c r="B260" s="171" t="s">
        <v>670</v>
      </c>
      <c r="C260" s="170" t="s">
        <v>669</v>
      </c>
      <c r="D260" s="172">
        <v>110</v>
      </c>
      <c r="E260" s="172">
        <v>20</v>
      </c>
      <c r="F260" s="172" t="s">
        <v>142</v>
      </c>
      <c r="G260" s="172">
        <v>2</v>
      </c>
      <c r="H260" s="172"/>
      <c r="I260" s="172">
        <v>1</v>
      </c>
      <c r="J260" s="172"/>
      <c r="K260" s="172"/>
      <c r="L260" s="172"/>
      <c r="M260" s="172"/>
      <c r="N260" s="172"/>
      <c r="O260" s="172"/>
      <c r="P260" s="172">
        <v>1</v>
      </c>
      <c r="Q260" s="172"/>
    </row>
    <row r="261" spans="1:17" s="273" customFormat="1" ht="15">
      <c r="A261" s="170">
        <v>27</v>
      </c>
      <c r="B261" s="171" t="s">
        <v>671</v>
      </c>
      <c r="C261" s="170" t="s">
        <v>669</v>
      </c>
      <c r="D261" s="172">
        <v>100</v>
      </c>
      <c r="E261" s="172">
        <v>20</v>
      </c>
      <c r="F261" s="172" t="s">
        <v>142</v>
      </c>
      <c r="G261" s="172">
        <v>2</v>
      </c>
      <c r="H261" s="172"/>
      <c r="I261" s="172">
        <v>1</v>
      </c>
      <c r="J261" s="172"/>
      <c r="K261" s="172"/>
      <c r="L261" s="172"/>
      <c r="M261" s="172"/>
      <c r="N261" s="172"/>
      <c r="O261" s="172"/>
      <c r="P261" s="172">
        <v>1</v>
      </c>
      <c r="Q261" s="172"/>
    </row>
    <row r="262" spans="1:17" s="273" customFormat="1" ht="15">
      <c r="A262" s="170">
        <v>28</v>
      </c>
      <c r="B262" s="171" t="s">
        <v>672</v>
      </c>
      <c r="C262" s="170" t="s">
        <v>669</v>
      </c>
      <c r="D262" s="172">
        <v>90</v>
      </c>
      <c r="E262" s="172">
        <v>10</v>
      </c>
      <c r="F262" s="172" t="s">
        <v>142</v>
      </c>
      <c r="G262" s="172">
        <v>1</v>
      </c>
      <c r="H262" s="172"/>
      <c r="I262" s="172"/>
      <c r="J262" s="172"/>
      <c r="K262" s="172"/>
      <c r="L262" s="172"/>
      <c r="M262" s="172"/>
      <c r="N262" s="172"/>
      <c r="O262" s="172"/>
      <c r="P262" s="172">
        <v>1</v>
      </c>
      <c r="Q262" s="172"/>
    </row>
    <row r="263" spans="1:17" s="273" customFormat="1" ht="15">
      <c r="A263" s="170">
        <v>29</v>
      </c>
      <c r="B263" s="171" t="s">
        <v>673</v>
      </c>
      <c r="C263" s="170" t="s">
        <v>669</v>
      </c>
      <c r="D263" s="172">
        <v>80</v>
      </c>
      <c r="E263" s="172">
        <v>20</v>
      </c>
      <c r="F263" s="172" t="s">
        <v>142</v>
      </c>
      <c r="G263" s="172">
        <v>2</v>
      </c>
      <c r="H263" s="172"/>
      <c r="I263" s="172">
        <v>1</v>
      </c>
      <c r="J263" s="172"/>
      <c r="K263" s="172"/>
      <c r="L263" s="172"/>
      <c r="M263" s="172"/>
      <c r="N263" s="172"/>
      <c r="O263" s="172"/>
      <c r="P263" s="172">
        <v>1</v>
      </c>
      <c r="Q263" s="172"/>
    </row>
    <row r="264" spans="1:17" s="273" customFormat="1" ht="15">
      <c r="A264" s="170">
        <v>30</v>
      </c>
      <c r="B264" s="171" t="s">
        <v>674</v>
      </c>
      <c r="C264" s="170" t="s">
        <v>669</v>
      </c>
      <c r="D264" s="172">
        <v>100</v>
      </c>
      <c r="E264" s="172">
        <v>10</v>
      </c>
      <c r="F264" s="172" t="s">
        <v>142</v>
      </c>
      <c r="G264" s="172">
        <v>1</v>
      </c>
      <c r="H264" s="172"/>
      <c r="I264" s="172"/>
      <c r="J264" s="172"/>
      <c r="K264" s="172"/>
      <c r="L264" s="172"/>
      <c r="M264" s="172"/>
      <c r="N264" s="172"/>
      <c r="O264" s="172"/>
      <c r="P264" s="172">
        <v>1</v>
      </c>
      <c r="Q264" s="172"/>
    </row>
    <row r="265" spans="1:17" s="273" customFormat="1" ht="15">
      <c r="A265" s="170">
        <v>31</v>
      </c>
      <c r="B265" s="171" t="s">
        <v>675</v>
      </c>
      <c r="C265" s="170" t="s">
        <v>669</v>
      </c>
      <c r="D265" s="172">
        <v>85</v>
      </c>
      <c r="E265" s="172">
        <v>10</v>
      </c>
      <c r="F265" s="172" t="s">
        <v>142</v>
      </c>
      <c r="G265" s="172">
        <v>1</v>
      </c>
      <c r="H265" s="172"/>
      <c r="I265" s="172"/>
      <c r="J265" s="172"/>
      <c r="K265" s="172"/>
      <c r="L265" s="172"/>
      <c r="M265" s="172"/>
      <c r="N265" s="172"/>
      <c r="O265" s="172"/>
      <c r="P265" s="172">
        <v>1</v>
      </c>
      <c r="Q265" s="172"/>
    </row>
    <row r="266" spans="1:17" s="273" customFormat="1" ht="15">
      <c r="A266" s="170">
        <v>32</v>
      </c>
      <c r="B266" s="171" t="s">
        <v>676</v>
      </c>
      <c r="C266" s="170" t="s">
        <v>669</v>
      </c>
      <c r="D266" s="172">
        <v>115</v>
      </c>
      <c r="E266" s="172">
        <v>10</v>
      </c>
      <c r="F266" s="172" t="s">
        <v>142</v>
      </c>
      <c r="G266" s="172">
        <v>1</v>
      </c>
      <c r="H266" s="172"/>
      <c r="I266" s="172">
        <v>1</v>
      </c>
      <c r="J266" s="172"/>
      <c r="K266" s="172"/>
      <c r="L266" s="172"/>
      <c r="M266" s="172"/>
      <c r="N266" s="172"/>
      <c r="O266" s="172"/>
      <c r="P266" s="172">
        <v>1</v>
      </c>
      <c r="Q266" s="172"/>
    </row>
    <row r="267" spans="1:17" s="273" customFormat="1" ht="15">
      <c r="A267" s="170">
        <v>33</v>
      </c>
      <c r="B267" s="171" t="s">
        <v>677</v>
      </c>
      <c r="C267" s="170" t="s">
        <v>669</v>
      </c>
      <c r="D267" s="172">
        <v>95</v>
      </c>
      <c r="E267" s="172">
        <v>10</v>
      </c>
      <c r="F267" s="172" t="s">
        <v>142</v>
      </c>
      <c r="G267" s="172">
        <v>1</v>
      </c>
      <c r="H267" s="172"/>
      <c r="I267" s="172"/>
      <c r="J267" s="172"/>
      <c r="K267" s="172"/>
      <c r="L267" s="172"/>
      <c r="M267" s="172"/>
      <c r="N267" s="172"/>
      <c r="O267" s="172"/>
      <c r="P267" s="172">
        <v>1</v>
      </c>
      <c r="Q267" s="172"/>
    </row>
    <row r="268" spans="1:17" s="273" customFormat="1" ht="15">
      <c r="A268" s="170">
        <v>34</v>
      </c>
      <c r="B268" s="171" t="s">
        <v>678</v>
      </c>
      <c r="C268" s="170" t="s">
        <v>669</v>
      </c>
      <c r="D268" s="172">
        <v>60</v>
      </c>
      <c r="E268" s="172">
        <v>10</v>
      </c>
      <c r="F268" s="172" t="s">
        <v>142</v>
      </c>
      <c r="G268" s="172">
        <v>1</v>
      </c>
      <c r="H268" s="172"/>
      <c r="I268" s="172"/>
      <c r="J268" s="172"/>
      <c r="K268" s="172"/>
      <c r="L268" s="172"/>
      <c r="M268" s="172"/>
      <c r="N268" s="172"/>
      <c r="O268" s="172"/>
      <c r="P268" s="172">
        <v>1</v>
      </c>
      <c r="Q268" s="172"/>
    </row>
    <row r="269" spans="1:17" s="273" customFormat="1" ht="15">
      <c r="A269" s="170">
        <v>35</v>
      </c>
      <c r="B269" s="171" t="s">
        <v>679</v>
      </c>
      <c r="C269" s="170" t="s">
        <v>669</v>
      </c>
      <c r="D269" s="172">
        <v>95</v>
      </c>
      <c r="E269" s="172">
        <v>20</v>
      </c>
      <c r="F269" s="172" t="s">
        <v>142</v>
      </c>
      <c r="G269" s="172">
        <v>2</v>
      </c>
      <c r="H269" s="172"/>
      <c r="I269" s="172">
        <v>1</v>
      </c>
      <c r="J269" s="172"/>
      <c r="K269" s="172"/>
      <c r="L269" s="172"/>
      <c r="M269" s="172"/>
      <c r="N269" s="172"/>
      <c r="O269" s="172"/>
      <c r="P269" s="172">
        <v>1</v>
      </c>
      <c r="Q269" s="172"/>
    </row>
    <row r="270" spans="1:17" s="273" customFormat="1" ht="15">
      <c r="A270" s="170">
        <v>36</v>
      </c>
      <c r="B270" s="171" t="s">
        <v>680</v>
      </c>
      <c r="C270" s="170" t="s">
        <v>669</v>
      </c>
      <c r="D270" s="172">
        <v>95</v>
      </c>
      <c r="E270" s="172">
        <v>10</v>
      </c>
      <c r="F270" s="172" t="s">
        <v>142</v>
      </c>
      <c r="G270" s="172">
        <v>1</v>
      </c>
      <c r="H270" s="172"/>
      <c r="I270" s="172">
        <v>1</v>
      </c>
      <c r="J270" s="172"/>
      <c r="K270" s="172"/>
      <c r="L270" s="172"/>
      <c r="M270" s="172"/>
      <c r="N270" s="172"/>
      <c r="O270" s="172"/>
      <c r="P270" s="172"/>
      <c r="Q270" s="172"/>
    </row>
    <row r="271" spans="1:17" s="273" customFormat="1" ht="15">
      <c r="A271" s="170">
        <v>37</v>
      </c>
      <c r="B271" s="171" t="s">
        <v>681</v>
      </c>
      <c r="C271" s="170" t="s">
        <v>669</v>
      </c>
      <c r="D271" s="172">
        <v>110</v>
      </c>
      <c r="E271" s="172">
        <v>0</v>
      </c>
      <c r="F271" s="172" t="s">
        <v>142</v>
      </c>
      <c r="G271" s="172">
        <v>0</v>
      </c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</row>
    <row r="272" spans="1:17" s="273" customFormat="1" ht="15">
      <c r="A272" s="170">
        <v>38</v>
      </c>
      <c r="B272" s="171" t="s">
        <v>682</v>
      </c>
      <c r="C272" s="170" t="s">
        <v>669</v>
      </c>
      <c r="D272" s="172">
        <v>120</v>
      </c>
      <c r="E272" s="172">
        <v>10</v>
      </c>
      <c r="F272" s="172" t="s">
        <v>142</v>
      </c>
      <c r="G272" s="172">
        <v>1</v>
      </c>
      <c r="H272" s="172"/>
      <c r="I272" s="172">
        <v>1</v>
      </c>
      <c r="J272" s="172"/>
      <c r="K272" s="172"/>
      <c r="L272" s="172"/>
      <c r="M272" s="172"/>
      <c r="N272" s="172"/>
      <c r="O272" s="172"/>
      <c r="P272" s="172"/>
      <c r="Q272" s="172"/>
    </row>
    <row r="273" spans="1:17" s="273" customFormat="1" ht="15">
      <c r="A273" s="170">
        <v>39</v>
      </c>
      <c r="B273" s="171" t="s">
        <v>683</v>
      </c>
      <c r="C273" s="170" t="s">
        <v>669</v>
      </c>
      <c r="D273" s="172">
        <v>85</v>
      </c>
      <c r="E273" s="172">
        <v>10</v>
      </c>
      <c r="F273" s="172" t="s">
        <v>142</v>
      </c>
      <c r="G273" s="172">
        <v>1</v>
      </c>
      <c r="H273" s="172"/>
      <c r="I273" s="172">
        <v>1</v>
      </c>
      <c r="J273" s="172"/>
      <c r="K273" s="172"/>
      <c r="L273" s="172"/>
      <c r="M273" s="172"/>
      <c r="N273" s="172"/>
      <c r="O273" s="172"/>
      <c r="P273" s="172"/>
      <c r="Q273" s="172"/>
    </row>
    <row r="274" spans="1:17" s="273" customFormat="1" ht="15">
      <c r="A274" s="170">
        <v>40</v>
      </c>
      <c r="B274" s="171" t="s">
        <v>684</v>
      </c>
      <c r="C274" s="170" t="s">
        <v>669</v>
      </c>
      <c r="D274" s="172">
        <v>120</v>
      </c>
      <c r="E274" s="172">
        <v>10</v>
      </c>
      <c r="F274" s="172" t="s">
        <v>142</v>
      </c>
      <c r="G274" s="172">
        <v>1</v>
      </c>
      <c r="H274" s="172"/>
      <c r="I274" s="172">
        <v>1</v>
      </c>
      <c r="J274" s="172"/>
      <c r="K274" s="172"/>
      <c r="L274" s="172"/>
      <c r="M274" s="172"/>
      <c r="N274" s="172"/>
      <c r="O274" s="172"/>
      <c r="P274" s="172"/>
      <c r="Q274" s="172"/>
    </row>
    <row r="275" spans="1:17" s="273" customFormat="1" ht="15">
      <c r="A275" s="170">
        <v>41</v>
      </c>
      <c r="B275" s="171" t="s">
        <v>685</v>
      </c>
      <c r="C275" s="170" t="s">
        <v>669</v>
      </c>
      <c r="D275" s="172">
        <v>115</v>
      </c>
      <c r="E275" s="172">
        <v>10</v>
      </c>
      <c r="F275" s="172" t="s">
        <v>142</v>
      </c>
      <c r="G275" s="172">
        <v>1</v>
      </c>
      <c r="H275" s="172"/>
      <c r="I275" s="172">
        <v>1</v>
      </c>
      <c r="J275" s="172"/>
      <c r="K275" s="172"/>
      <c r="L275" s="172"/>
      <c r="M275" s="172"/>
      <c r="N275" s="172"/>
      <c r="O275" s="172"/>
      <c r="P275" s="172"/>
      <c r="Q275" s="172"/>
    </row>
    <row r="276" spans="1:17" s="321" customFormat="1" ht="39.75" customHeight="1">
      <c r="A276" s="259" t="s">
        <v>758</v>
      </c>
      <c r="B276" s="260" t="s">
        <v>757</v>
      </c>
      <c r="C276" s="259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</row>
    <row r="277" spans="1:17" s="324" customFormat="1" ht="30">
      <c r="A277" s="163">
        <v>1</v>
      </c>
      <c r="B277" s="322" t="s">
        <v>709</v>
      </c>
      <c r="C277" s="323" t="s">
        <v>710</v>
      </c>
      <c r="D277" s="248">
        <v>85</v>
      </c>
      <c r="E277" s="248">
        <v>30</v>
      </c>
      <c r="F277" s="172" t="s">
        <v>142</v>
      </c>
      <c r="G277" s="248">
        <v>3</v>
      </c>
      <c r="H277" s="249"/>
      <c r="I277" s="172">
        <v>1</v>
      </c>
      <c r="J277" s="249"/>
      <c r="K277" s="249"/>
      <c r="L277" s="172">
        <v>1</v>
      </c>
      <c r="M277" s="249"/>
      <c r="N277" s="249"/>
      <c r="O277" s="172">
        <v>1</v>
      </c>
      <c r="P277" s="249"/>
      <c r="Q277" s="249"/>
    </row>
    <row r="278" spans="1:17" s="324" customFormat="1" ht="15">
      <c r="A278" s="163">
        <v>2</v>
      </c>
      <c r="B278" s="242" t="s">
        <v>712</v>
      </c>
      <c r="C278" s="241" t="s">
        <v>713</v>
      </c>
      <c r="D278" s="248">
        <v>35</v>
      </c>
      <c r="E278" s="248">
        <v>20</v>
      </c>
      <c r="F278" s="172" t="s">
        <v>142</v>
      </c>
      <c r="G278" s="248">
        <v>2</v>
      </c>
      <c r="H278" s="249"/>
      <c r="I278" s="172">
        <v>1</v>
      </c>
      <c r="J278" s="249"/>
      <c r="K278" s="249"/>
      <c r="L278" s="249"/>
      <c r="M278" s="249"/>
      <c r="N278" s="249"/>
      <c r="O278" s="172">
        <v>1</v>
      </c>
      <c r="P278" s="249"/>
      <c r="Q278" s="249"/>
    </row>
    <row r="279" spans="1:17" s="324" customFormat="1" ht="15">
      <c r="A279" s="163">
        <v>3</v>
      </c>
      <c r="B279" s="242" t="s">
        <v>714</v>
      </c>
      <c r="C279" s="241" t="s">
        <v>713</v>
      </c>
      <c r="D279" s="248">
        <v>85</v>
      </c>
      <c r="E279" s="248">
        <v>20</v>
      </c>
      <c r="F279" s="172" t="s">
        <v>142</v>
      </c>
      <c r="G279" s="248">
        <v>2</v>
      </c>
      <c r="H279" s="249"/>
      <c r="I279" s="172">
        <v>1</v>
      </c>
      <c r="J279" s="249"/>
      <c r="K279" s="249"/>
      <c r="L279" s="249"/>
      <c r="M279" s="249"/>
      <c r="N279" s="249"/>
      <c r="O279" s="172">
        <v>1</v>
      </c>
      <c r="P279" s="249"/>
      <c r="Q279" s="249"/>
    </row>
    <row r="280" spans="1:17" s="324" customFormat="1" ht="15">
      <c r="A280" s="163">
        <v>4</v>
      </c>
      <c r="B280" s="243" t="s">
        <v>715</v>
      </c>
      <c r="C280" s="244" t="s">
        <v>716</v>
      </c>
      <c r="D280" s="248">
        <v>70</v>
      </c>
      <c r="E280" s="248">
        <v>20</v>
      </c>
      <c r="F280" s="172" t="s">
        <v>142</v>
      </c>
      <c r="G280" s="248">
        <v>2</v>
      </c>
      <c r="H280" s="249"/>
      <c r="I280" s="172">
        <v>1</v>
      </c>
      <c r="J280" s="249"/>
      <c r="K280" s="249"/>
      <c r="L280" s="249"/>
      <c r="M280" s="249"/>
      <c r="N280" s="249"/>
      <c r="O280" s="172">
        <v>1</v>
      </c>
      <c r="P280" s="249"/>
      <c r="Q280" s="249"/>
    </row>
    <row r="281" spans="1:17" s="324" customFormat="1" ht="15">
      <c r="A281" s="163">
        <v>5</v>
      </c>
      <c r="B281" s="242" t="s">
        <v>717</v>
      </c>
      <c r="C281" s="241" t="s">
        <v>716</v>
      </c>
      <c r="D281" s="248">
        <v>75</v>
      </c>
      <c r="E281" s="248">
        <v>30</v>
      </c>
      <c r="F281" s="172" t="s">
        <v>142</v>
      </c>
      <c r="G281" s="248">
        <v>3</v>
      </c>
      <c r="H281" s="249"/>
      <c r="I281" s="172">
        <v>1</v>
      </c>
      <c r="J281" s="249"/>
      <c r="K281" s="249"/>
      <c r="L281" s="249"/>
      <c r="M281" s="249"/>
      <c r="N281" s="249"/>
      <c r="O281" s="172">
        <v>1</v>
      </c>
      <c r="P281" s="172">
        <v>1</v>
      </c>
      <c r="Q281" s="249"/>
    </row>
    <row r="282" spans="1:17" s="324" customFormat="1" ht="15">
      <c r="A282" s="163">
        <v>6</v>
      </c>
      <c r="B282" s="242" t="s">
        <v>718</v>
      </c>
      <c r="C282" s="241" t="s">
        <v>719</v>
      </c>
      <c r="D282" s="248">
        <v>40</v>
      </c>
      <c r="E282" s="248">
        <v>20</v>
      </c>
      <c r="F282" s="172" t="s">
        <v>142</v>
      </c>
      <c r="G282" s="248">
        <v>2</v>
      </c>
      <c r="H282" s="249"/>
      <c r="I282" s="172">
        <v>1</v>
      </c>
      <c r="J282" s="249"/>
      <c r="K282" s="249"/>
      <c r="L282" s="249"/>
      <c r="M282" s="249"/>
      <c r="N282" s="249"/>
      <c r="O282" s="172">
        <v>1</v>
      </c>
      <c r="P282" s="249"/>
      <c r="Q282" s="249"/>
    </row>
    <row r="283" spans="1:17" s="324" customFormat="1" ht="15">
      <c r="A283" s="163">
        <v>7</v>
      </c>
      <c r="B283" s="242" t="s">
        <v>720</v>
      </c>
      <c r="C283" s="241" t="s">
        <v>719</v>
      </c>
      <c r="D283" s="248">
        <v>95</v>
      </c>
      <c r="E283" s="248">
        <v>20</v>
      </c>
      <c r="F283" s="172" t="s">
        <v>142</v>
      </c>
      <c r="G283" s="248">
        <v>2</v>
      </c>
      <c r="H283" s="249"/>
      <c r="I283" s="172">
        <v>1</v>
      </c>
      <c r="J283" s="249"/>
      <c r="K283" s="249"/>
      <c r="L283" s="249"/>
      <c r="M283" s="249"/>
      <c r="N283" s="249"/>
      <c r="O283" s="172">
        <v>1</v>
      </c>
      <c r="P283" s="249"/>
      <c r="Q283" s="249"/>
    </row>
    <row r="284" spans="1:17" s="324" customFormat="1" ht="15">
      <c r="A284" s="163">
        <v>8</v>
      </c>
      <c r="B284" s="242" t="s">
        <v>721</v>
      </c>
      <c r="C284" s="241" t="s">
        <v>719</v>
      </c>
      <c r="D284" s="248">
        <v>30</v>
      </c>
      <c r="E284" s="248">
        <v>20</v>
      </c>
      <c r="F284" s="172" t="s">
        <v>142</v>
      </c>
      <c r="G284" s="248">
        <v>2</v>
      </c>
      <c r="H284" s="249"/>
      <c r="I284" s="172">
        <v>1</v>
      </c>
      <c r="J284" s="249"/>
      <c r="K284" s="249"/>
      <c r="L284" s="249"/>
      <c r="M284" s="249"/>
      <c r="N284" s="249"/>
      <c r="O284" s="172">
        <v>1</v>
      </c>
      <c r="P284" s="249"/>
      <c r="Q284" s="249"/>
    </row>
    <row r="285" spans="1:17" s="324" customFormat="1" ht="15">
      <c r="A285" s="163">
        <v>9</v>
      </c>
      <c r="B285" s="242" t="s">
        <v>722</v>
      </c>
      <c r="C285" s="241" t="s">
        <v>719</v>
      </c>
      <c r="D285" s="248">
        <v>105</v>
      </c>
      <c r="E285" s="248">
        <v>20</v>
      </c>
      <c r="F285" s="172" t="s">
        <v>142</v>
      </c>
      <c r="G285" s="248">
        <v>2</v>
      </c>
      <c r="H285" s="249"/>
      <c r="I285" s="172">
        <v>1</v>
      </c>
      <c r="J285" s="249"/>
      <c r="K285" s="249"/>
      <c r="L285" s="249"/>
      <c r="M285" s="249"/>
      <c r="N285" s="249"/>
      <c r="O285" s="172">
        <v>1</v>
      </c>
      <c r="P285" s="249"/>
      <c r="Q285" s="249"/>
    </row>
    <row r="286" spans="1:17" s="324" customFormat="1" ht="15">
      <c r="A286" s="163">
        <v>10</v>
      </c>
      <c r="B286" s="242" t="s">
        <v>723</v>
      </c>
      <c r="C286" s="241" t="s">
        <v>719</v>
      </c>
      <c r="D286" s="248">
        <v>120</v>
      </c>
      <c r="E286" s="248">
        <v>20</v>
      </c>
      <c r="F286" s="172" t="s">
        <v>142</v>
      </c>
      <c r="G286" s="248">
        <v>2</v>
      </c>
      <c r="H286" s="249"/>
      <c r="I286" s="172">
        <v>1</v>
      </c>
      <c r="J286" s="249"/>
      <c r="K286" s="249"/>
      <c r="L286" s="249"/>
      <c r="M286" s="249"/>
      <c r="N286" s="249"/>
      <c r="O286" s="172">
        <v>1</v>
      </c>
      <c r="P286" s="249"/>
      <c r="Q286" s="249"/>
    </row>
    <row r="287" spans="1:17" s="324" customFormat="1" ht="15">
      <c r="A287" s="163">
        <v>11</v>
      </c>
      <c r="B287" s="242" t="s">
        <v>724</v>
      </c>
      <c r="C287" s="241" t="s">
        <v>322</v>
      </c>
      <c r="D287" s="248">
        <v>100</v>
      </c>
      <c r="E287" s="248">
        <v>30</v>
      </c>
      <c r="F287" s="172" t="s">
        <v>142</v>
      </c>
      <c r="G287" s="248">
        <v>3</v>
      </c>
      <c r="H287" s="249"/>
      <c r="I287" s="172">
        <v>1</v>
      </c>
      <c r="J287" s="249"/>
      <c r="K287" s="249"/>
      <c r="L287" s="172">
        <v>1</v>
      </c>
      <c r="M287" s="249"/>
      <c r="N287" s="249"/>
      <c r="O287" s="172">
        <v>1</v>
      </c>
      <c r="P287" s="249"/>
      <c r="Q287" s="249"/>
    </row>
    <row r="288" spans="1:17" s="324" customFormat="1" ht="15">
      <c r="A288" s="163">
        <v>12</v>
      </c>
      <c r="B288" s="242" t="s">
        <v>725</v>
      </c>
      <c r="C288" s="241" t="s">
        <v>726</v>
      </c>
      <c r="D288" s="248">
        <v>60</v>
      </c>
      <c r="E288" s="248">
        <v>20</v>
      </c>
      <c r="F288" s="172" t="s">
        <v>142</v>
      </c>
      <c r="G288" s="248">
        <v>2</v>
      </c>
      <c r="H288" s="249"/>
      <c r="I288" s="172">
        <v>1</v>
      </c>
      <c r="J288" s="249"/>
      <c r="K288" s="249"/>
      <c r="L288" s="249"/>
      <c r="M288" s="249"/>
      <c r="N288" s="249"/>
      <c r="O288" s="172">
        <v>1</v>
      </c>
      <c r="P288" s="249"/>
      <c r="Q288" s="249"/>
    </row>
    <row r="289" spans="1:17" s="324" customFormat="1" ht="15">
      <c r="A289" s="163">
        <v>13</v>
      </c>
      <c r="B289" s="242" t="s">
        <v>727</v>
      </c>
      <c r="C289" s="241" t="s">
        <v>728</v>
      </c>
      <c r="D289" s="248">
        <v>50</v>
      </c>
      <c r="E289" s="248">
        <v>20</v>
      </c>
      <c r="F289" s="172" t="s">
        <v>142</v>
      </c>
      <c r="G289" s="248">
        <v>2</v>
      </c>
      <c r="H289" s="249"/>
      <c r="I289" s="249"/>
      <c r="J289" s="249"/>
      <c r="K289" s="249"/>
      <c r="L289" s="172">
        <v>1</v>
      </c>
      <c r="M289" s="249"/>
      <c r="N289" s="249"/>
      <c r="O289" s="172">
        <v>1</v>
      </c>
      <c r="P289" s="249"/>
      <c r="Q289" s="249"/>
    </row>
    <row r="290" spans="1:17" s="324" customFormat="1" ht="15">
      <c r="A290" s="163">
        <v>14</v>
      </c>
      <c r="B290" s="242" t="s">
        <v>729</v>
      </c>
      <c r="C290" s="241" t="s">
        <v>730</v>
      </c>
      <c r="D290" s="248">
        <v>95</v>
      </c>
      <c r="E290" s="248">
        <v>20</v>
      </c>
      <c r="F290" s="172" t="s">
        <v>142</v>
      </c>
      <c r="G290" s="248">
        <v>2</v>
      </c>
      <c r="H290" s="249"/>
      <c r="I290" s="172">
        <v>1</v>
      </c>
      <c r="J290" s="249"/>
      <c r="K290" s="249"/>
      <c r="L290" s="249"/>
      <c r="M290" s="249"/>
      <c r="N290" s="249"/>
      <c r="O290" s="172">
        <v>1</v>
      </c>
      <c r="P290" s="249"/>
      <c r="Q290" s="249"/>
    </row>
    <row r="291" spans="1:17" s="324" customFormat="1" ht="15">
      <c r="A291" s="163">
        <v>15</v>
      </c>
      <c r="B291" s="242" t="s">
        <v>731</v>
      </c>
      <c r="C291" s="241" t="s">
        <v>730</v>
      </c>
      <c r="D291" s="248">
        <v>70</v>
      </c>
      <c r="E291" s="248">
        <v>10</v>
      </c>
      <c r="F291" s="172" t="s">
        <v>142</v>
      </c>
      <c r="G291" s="248">
        <v>1</v>
      </c>
      <c r="H291" s="249"/>
      <c r="I291" s="249"/>
      <c r="J291" s="249"/>
      <c r="K291" s="249"/>
      <c r="L291" s="249"/>
      <c r="M291" s="249"/>
      <c r="N291" s="249"/>
      <c r="O291" s="172">
        <v>1</v>
      </c>
      <c r="P291" s="249"/>
      <c r="Q291" s="249"/>
    </row>
    <row r="292" spans="1:17" s="324" customFormat="1" ht="15">
      <c r="A292" s="163">
        <v>16</v>
      </c>
      <c r="B292" s="242" t="s">
        <v>732</v>
      </c>
      <c r="C292" s="241" t="s">
        <v>730</v>
      </c>
      <c r="D292" s="248">
        <v>95</v>
      </c>
      <c r="E292" s="248">
        <v>20</v>
      </c>
      <c r="F292" s="172" t="s">
        <v>142</v>
      </c>
      <c r="G292" s="248">
        <v>2</v>
      </c>
      <c r="H292" s="249"/>
      <c r="I292" s="172">
        <v>1</v>
      </c>
      <c r="J292" s="249"/>
      <c r="K292" s="249"/>
      <c r="L292" s="249"/>
      <c r="M292" s="249"/>
      <c r="N292" s="249"/>
      <c r="O292" s="172">
        <v>1</v>
      </c>
      <c r="P292" s="249"/>
      <c r="Q292" s="249"/>
    </row>
    <row r="293" spans="1:17" s="324" customFormat="1" ht="15">
      <c r="A293" s="163">
        <v>17</v>
      </c>
      <c r="B293" s="246" t="s">
        <v>733</v>
      </c>
      <c r="C293" s="241" t="s">
        <v>730</v>
      </c>
      <c r="D293" s="248">
        <v>80</v>
      </c>
      <c r="E293" s="248">
        <v>20</v>
      </c>
      <c r="F293" s="172" t="s">
        <v>142</v>
      </c>
      <c r="G293" s="248">
        <v>2</v>
      </c>
      <c r="H293" s="249"/>
      <c r="I293" s="249"/>
      <c r="J293" s="249"/>
      <c r="K293" s="249"/>
      <c r="L293" s="249"/>
      <c r="M293" s="249"/>
      <c r="N293" s="249"/>
      <c r="O293" s="172">
        <v>1</v>
      </c>
      <c r="P293" s="172">
        <v>1</v>
      </c>
      <c r="Q293" s="249"/>
    </row>
    <row r="294" spans="1:17" s="324" customFormat="1" ht="15">
      <c r="A294" s="163">
        <v>18</v>
      </c>
      <c r="B294" s="243" t="s">
        <v>734</v>
      </c>
      <c r="C294" s="244" t="s">
        <v>730</v>
      </c>
      <c r="D294" s="248">
        <v>105</v>
      </c>
      <c r="E294" s="248">
        <v>20</v>
      </c>
      <c r="F294" s="172" t="s">
        <v>142</v>
      </c>
      <c r="G294" s="248">
        <v>2</v>
      </c>
      <c r="H294" s="249"/>
      <c r="I294" s="172">
        <v>1</v>
      </c>
      <c r="J294" s="249"/>
      <c r="K294" s="249"/>
      <c r="L294" s="249"/>
      <c r="M294" s="249"/>
      <c r="N294" s="249"/>
      <c r="O294" s="172">
        <v>1</v>
      </c>
      <c r="P294" s="249"/>
      <c r="Q294" s="249"/>
    </row>
    <row r="295" spans="1:17" s="324" customFormat="1" ht="15">
      <c r="A295" s="163">
        <v>19</v>
      </c>
      <c r="B295" s="242" t="s">
        <v>269</v>
      </c>
      <c r="C295" s="241" t="s">
        <v>735</v>
      </c>
      <c r="D295" s="248">
        <v>40</v>
      </c>
      <c r="E295" s="248">
        <v>20</v>
      </c>
      <c r="F295" s="172" t="s">
        <v>142</v>
      </c>
      <c r="G295" s="248">
        <v>2</v>
      </c>
      <c r="H295" s="249"/>
      <c r="I295" s="172">
        <v>1</v>
      </c>
      <c r="J295" s="249"/>
      <c r="K295" s="249"/>
      <c r="L295" s="249"/>
      <c r="M295" s="249"/>
      <c r="N295" s="249"/>
      <c r="O295" s="172">
        <v>1</v>
      </c>
      <c r="P295" s="249"/>
      <c r="Q295" s="249"/>
    </row>
    <row r="296" spans="1:17" s="324" customFormat="1" ht="15">
      <c r="A296" s="163">
        <v>20</v>
      </c>
      <c r="B296" s="242" t="s">
        <v>736</v>
      </c>
      <c r="C296" s="241" t="s">
        <v>735</v>
      </c>
      <c r="D296" s="248">
        <v>55</v>
      </c>
      <c r="E296" s="248">
        <v>10</v>
      </c>
      <c r="F296" s="172" t="s">
        <v>142</v>
      </c>
      <c r="G296" s="248">
        <v>1</v>
      </c>
      <c r="H296" s="249"/>
      <c r="I296" s="249"/>
      <c r="J296" s="249"/>
      <c r="K296" s="249"/>
      <c r="L296" s="249"/>
      <c r="M296" s="249"/>
      <c r="N296" s="249"/>
      <c r="O296" s="172">
        <v>1</v>
      </c>
      <c r="P296" s="249"/>
      <c r="Q296" s="249"/>
    </row>
    <row r="297" spans="1:17" s="324" customFormat="1" ht="15">
      <c r="A297" s="163">
        <v>21</v>
      </c>
      <c r="B297" s="242" t="s">
        <v>737</v>
      </c>
      <c r="C297" s="241" t="s">
        <v>735</v>
      </c>
      <c r="D297" s="248">
        <v>45</v>
      </c>
      <c r="E297" s="248">
        <v>10</v>
      </c>
      <c r="F297" s="172" t="s">
        <v>142</v>
      </c>
      <c r="G297" s="248">
        <v>1</v>
      </c>
      <c r="H297" s="249"/>
      <c r="I297" s="249"/>
      <c r="J297" s="249"/>
      <c r="K297" s="249"/>
      <c r="L297" s="249"/>
      <c r="M297" s="249"/>
      <c r="N297" s="249"/>
      <c r="O297" s="172">
        <v>1</v>
      </c>
      <c r="P297" s="249"/>
      <c r="Q297" s="249"/>
    </row>
    <row r="298" spans="1:17" s="324" customFormat="1" ht="15">
      <c r="A298" s="163">
        <v>22</v>
      </c>
      <c r="B298" s="246" t="s">
        <v>648</v>
      </c>
      <c r="C298" s="241" t="s">
        <v>735</v>
      </c>
      <c r="D298" s="248">
        <v>45</v>
      </c>
      <c r="E298" s="248">
        <v>10</v>
      </c>
      <c r="F298" s="172" t="s">
        <v>142</v>
      </c>
      <c r="G298" s="248">
        <v>1</v>
      </c>
      <c r="H298" s="249"/>
      <c r="I298" s="249"/>
      <c r="J298" s="249"/>
      <c r="K298" s="249"/>
      <c r="L298" s="249"/>
      <c r="M298" s="249"/>
      <c r="N298" s="249"/>
      <c r="O298" s="172">
        <v>1</v>
      </c>
      <c r="P298" s="249"/>
      <c r="Q298" s="249"/>
    </row>
    <row r="299" spans="1:17" s="324" customFormat="1" ht="15">
      <c r="A299" s="163">
        <v>23</v>
      </c>
      <c r="B299" s="246" t="s">
        <v>738</v>
      </c>
      <c r="C299" s="241" t="s">
        <v>735</v>
      </c>
      <c r="D299" s="248">
        <v>45</v>
      </c>
      <c r="E299" s="248">
        <v>10</v>
      </c>
      <c r="F299" s="172" t="s">
        <v>142</v>
      </c>
      <c r="G299" s="248">
        <v>1</v>
      </c>
      <c r="H299" s="249"/>
      <c r="I299" s="249"/>
      <c r="J299" s="249"/>
      <c r="K299" s="249"/>
      <c r="L299" s="249"/>
      <c r="M299" s="249"/>
      <c r="N299" s="249"/>
      <c r="O299" s="172">
        <v>1</v>
      </c>
      <c r="P299" s="249"/>
      <c r="Q299" s="249"/>
    </row>
    <row r="300" spans="1:17" s="324" customFormat="1" ht="15">
      <c r="A300" s="163">
        <v>24</v>
      </c>
      <c r="B300" s="246" t="s">
        <v>739</v>
      </c>
      <c r="C300" s="247" t="s">
        <v>740</v>
      </c>
      <c r="D300" s="248">
        <v>80</v>
      </c>
      <c r="E300" s="248">
        <v>10</v>
      </c>
      <c r="F300" s="172" t="s">
        <v>142</v>
      </c>
      <c r="G300" s="248">
        <v>1</v>
      </c>
      <c r="H300" s="249"/>
      <c r="I300" s="249"/>
      <c r="J300" s="249"/>
      <c r="K300" s="249"/>
      <c r="L300" s="249"/>
      <c r="M300" s="249"/>
      <c r="N300" s="249"/>
      <c r="O300" s="172">
        <v>1</v>
      </c>
      <c r="P300" s="249"/>
      <c r="Q300" s="249"/>
    </row>
    <row r="301" spans="1:17" s="324" customFormat="1" ht="15">
      <c r="A301" s="163">
        <v>25</v>
      </c>
      <c r="B301" s="242" t="s">
        <v>741</v>
      </c>
      <c r="C301" s="241" t="s">
        <v>742</v>
      </c>
      <c r="D301" s="248">
        <v>105</v>
      </c>
      <c r="E301" s="248">
        <v>20</v>
      </c>
      <c r="F301" s="172" t="s">
        <v>142</v>
      </c>
      <c r="G301" s="248">
        <v>2</v>
      </c>
      <c r="H301" s="249"/>
      <c r="I301" s="172">
        <v>1</v>
      </c>
      <c r="J301" s="249"/>
      <c r="K301" s="249"/>
      <c r="L301" s="249"/>
      <c r="M301" s="249"/>
      <c r="N301" s="249"/>
      <c r="O301" s="172">
        <v>1</v>
      </c>
      <c r="P301" s="249"/>
      <c r="Q301" s="249"/>
    </row>
    <row r="302" spans="1:17" s="324" customFormat="1" ht="15">
      <c r="A302" s="163">
        <v>26</v>
      </c>
      <c r="B302" s="242" t="s">
        <v>743</v>
      </c>
      <c r="C302" s="241" t="s">
        <v>742</v>
      </c>
      <c r="D302" s="248">
        <v>95</v>
      </c>
      <c r="E302" s="248">
        <v>20</v>
      </c>
      <c r="F302" s="172" t="s">
        <v>142</v>
      </c>
      <c r="G302" s="248">
        <v>2</v>
      </c>
      <c r="H302" s="249"/>
      <c r="I302" s="172">
        <v>1</v>
      </c>
      <c r="J302" s="249"/>
      <c r="K302" s="249"/>
      <c r="L302" s="249"/>
      <c r="M302" s="249"/>
      <c r="N302" s="249"/>
      <c r="O302" s="172">
        <v>1</v>
      </c>
      <c r="P302" s="249"/>
      <c r="Q302" s="249"/>
    </row>
    <row r="303" spans="1:17" s="324" customFormat="1" ht="15">
      <c r="A303" s="163">
        <v>27</v>
      </c>
      <c r="B303" s="242" t="s">
        <v>744</v>
      </c>
      <c r="C303" s="241" t="s">
        <v>745</v>
      </c>
      <c r="D303" s="248">
        <v>75</v>
      </c>
      <c r="E303" s="248">
        <v>10</v>
      </c>
      <c r="F303" s="172" t="s">
        <v>142</v>
      </c>
      <c r="G303" s="248">
        <v>1</v>
      </c>
      <c r="H303" s="249"/>
      <c r="I303" s="249"/>
      <c r="J303" s="249"/>
      <c r="K303" s="249"/>
      <c r="L303" s="249"/>
      <c r="M303" s="249"/>
      <c r="N303" s="249"/>
      <c r="O303" s="172">
        <v>1</v>
      </c>
      <c r="P303" s="249"/>
      <c r="Q303" s="249"/>
    </row>
    <row r="304" spans="1:17" s="324" customFormat="1" ht="15">
      <c r="A304" s="163">
        <v>28</v>
      </c>
      <c r="B304" s="242" t="s">
        <v>746</v>
      </c>
      <c r="C304" s="241" t="s">
        <v>745</v>
      </c>
      <c r="D304" s="248">
        <v>40</v>
      </c>
      <c r="E304" s="248">
        <v>20</v>
      </c>
      <c r="F304" s="172" t="s">
        <v>142</v>
      </c>
      <c r="G304" s="248">
        <v>2</v>
      </c>
      <c r="H304" s="249"/>
      <c r="I304" s="172">
        <v>1</v>
      </c>
      <c r="J304" s="249"/>
      <c r="K304" s="249"/>
      <c r="L304" s="249"/>
      <c r="M304" s="249"/>
      <c r="N304" s="249"/>
      <c r="O304" s="172">
        <v>1</v>
      </c>
      <c r="P304" s="249"/>
      <c r="Q304" s="249"/>
    </row>
    <row r="305" spans="1:17" s="324" customFormat="1" ht="15">
      <c r="A305" s="163">
        <v>29</v>
      </c>
      <c r="B305" s="242" t="s">
        <v>747</v>
      </c>
      <c r="C305" s="241" t="s">
        <v>745</v>
      </c>
      <c r="D305" s="248">
        <v>120</v>
      </c>
      <c r="E305" s="248">
        <v>20</v>
      </c>
      <c r="F305" s="172" t="s">
        <v>142</v>
      </c>
      <c r="G305" s="248">
        <v>2</v>
      </c>
      <c r="H305" s="249"/>
      <c r="I305" s="172">
        <v>1</v>
      </c>
      <c r="J305" s="249"/>
      <c r="K305" s="249"/>
      <c r="L305" s="249"/>
      <c r="M305" s="249"/>
      <c r="N305" s="249"/>
      <c r="O305" s="172">
        <v>1</v>
      </c>
      <c r="P305" s="249"/>
      <c r="Q305" s="249"/>
    </row>
    <row r="306" spans="1:17" s="324" customFormat="1" ht="15">
      <c r="A306" s="163">
        <v>30</v>
      </c>
      <c r="B306" s="242" t="s">
        <v>748</v>
      </c>
      <c r="C306" s="241" t="s">
        <v>749</v>
      </c>
      <c r="D306" s="248">
        <v>85</v>
      </c>
      <c r="E306" s="248">
        <v>20</v>
      </c>
      <c r="F306" s="172" t="s">
        <v>142</v>
      </c>
      <c r="G306" s="248">
        <v>2</v>
      </c>
      <c r="H306" s="249"/>
      <c r="I306" s="172">
        <v>1</v>
      </c>
      <c r="J306" s="249"/>
      <c r="K306" s="249"/>
      <c r="L306" s="249"/>
      <c r="M306" s="249"/>
      <c r="N306" s="249"/>
      <c r="O306" s="172">
        <v>1</v>
      </c>
      <c r="P306" s="249"/>
      <c r="Q306" s="249"/>
    </row>
    <row r="307" spans="1:17" s="324" customFormat="1" ht="15">
      <c r="A307" s="163">
        <v>31</v>
      </c>
      <c r="B307" s="251" t="s">
        <v>750</v>
      </c>
      <c r="C307" s="241" t="s">
        <v>751</v>
      </c>
      <c r="D307" s="248">
        <v>80</v>
      </c>
      <c r="E307" s="248">
        <v>10</v>
      </c>
      <c r="F307" s="172" t="s">
        <v>142</v>
      </c>
      <c r="G307" s="248">
        <v>1</v>
      </c>
      <c r="H307" s="249"/>
      <c r="I307" s="249"/>
      <c r="J307" s="249"/>
      <c r="K307" s="249"/>
      <c r="L307" s="249"/>
      <c r="M307" s="249"/>
      <c r="N307" s="249"/>
      <c r="O307" s="249"/>
      <c r="P307" s="172">
        <v>1</v>
      </c>
      <c r="Q307" s="249"/>
    </row>
    <row r="308" spans="1:17" s="324" customFormat="1" ht="15">
      <c r="A308" s="163">
        <v>32</v>
      </c>
      <c r="B308" s="250" t="s">
        <v>655</v>
      </c>
      <c r="C308" s="241" t="s">
        <v>751</v>
      </c>
      <c r="D308" s="248">
        <v>120</v>
      </c>
      <c r="E308" s="248">
        <v>10</v>
      </c>
      <c r="F308" s="172" t="s">
        <v>142</v>
      </c>
      <c r="G308" s="248">
        <v>1</v>
      </c>
      <c r="H308" s="249"/>
      <c r="I308" s="172">
        <v>1</v>
      </c>
      <c r="J308" s="249"/>
      <c r="K308" s="249"/>
      <c r="L308" s="249"/>
      <c r="M308" s="249"/>
      <c r="N308" s="249"/>
      <c r="O308" s="249"/>
      <c r="P308" s="249"/>
      <c r="Q308" s="249"/>
    </row>
    <row r="309" spans="1:17" s="324" customFormat="1" ht="15">
      <c r="A309" s="163">
        <v>33</v>
      </c>
      <c r="B309" s="250" t="s">
        <v>752</v>
      </c>
      <c r="C309" s="241" t="s">
        <v>751</v>
      </c>
      <c r="D309" s="248">
        <v>105</v>
      </c>
      <c r="E309" s="248">
        <v>10</v>
      </c>
      <c r="F309" s="172" t="s">
        <v>142</v>
      </c>
      <c r="G309" s="248">
        <v>1</v>
      </c>
      <c r="H309" s="249"/>
      <c r="I309" s="249"/>
      <c r="J309" s="249"/>
      <c r="K309" s="249"/>
      <c r="L309" s="249"/>
      <c r="M309" s="249"/>
      <c r="N309" s="249"/>
      <c r="O309" s="249"/>
      <c r="P309" s="172">
        <v>1</v>
      </c>
      <c r="Q309" s="249"/>
    </row>
    <row r="310" spans="1:17" s="324" customFormat="1" ht="15">
      <c r="A310" s="163">
        <v>34</v>
      </c>
      <c r="B310" s="250" t="s">
        <v>753</v>
      </c>
      <c r="C310" s="241" t="s">
        <v>751</v>
      </c>
      <c r="D310" s="248">
        <v>70</v>
      </c>
      <c r="E310" s="248">
        <v>30</v>
      </c>
      <c r="F310" s="172" t="s">
        <v>142</v>
      </c>
      <c r="G310" s="248">
        <v>3</v>
      </c>
      <c r="H310" s="249"/>
      <c r="I310" s="172">
        <v>1</v>
      </c>
      <c r="J310" s="249"/>
      <c r="K310" s="249"/>
      <c r="L310" s="249"/>
      <c r="M310" s="249"/>
      <c r="N310" s="249"/>
      <c r="O310" s="172">
        <v>1</v>
      </c>
      <c r="P310" s="172">
        <v>1</v>
      </c>
      <c r="Q310" s="249"/>
    </row>
    <row r="311" spans="1:17" s="324" customFormat="1" ht="15">
      <c r="A311" s="163">
        <v>35</v>
      </c>
      <c r="B311" s="250" t="s">
        <v>167</v>
      </c>
      <c r="C311" s="241" t="s">
        <v>751</v>
      </c>
      <c r="D311" s="248">
        <v>115</v>
      </c>
      <c r="E311" s="248">
        <v>30</v>
      </c>
      <c r="F311" s="172" t="s">
        <v>142</v>
      </c>
      <c r="G311" s="248">
        <v>3</v>
      </c>
      <c r="H311" s="249"/>
      <c r="I311" s="172">
        <v>1</v>
      </c>
      <c r="J311" s="249"/>
      <c r="K311" s="249"/>
      <c r="L311" s="249"/>
      <c r="M311" s="249"/>
      <c r="N311" s="249"/>
      <c r="O311" s="172">
        <v>1</v>
      </c>
      <c r="P311" s="172">
        <v>1</v>
      </c>
      <c r="Q311" s="249"/>
    </row>
    <row r="312" spans="1:17" s="324" customFormat="1" ht="15">
      <c r="A312" s="163">
        <v>36</v>
      </c>
      <c r="B312" s="250" t="s">
        <v>754</v>
      </c>
      <c r="C312" s="241" t="s">
        <v>751</v>
      </c>
      <c r="D312" s="248">
        <v>70</v>
      </c>
      <c r="E312" s="248">
        <v>10</v>
      </c>
      <c r="F312" s="172" t="s">
        <v>142</v>
      </c>
      <c r="G312" s="248">
        <v>1</v>
      </c>
      <c r="H312" s="249"/>
      <c r="I312" s="249"/>
      <c r="J312" s="249"/>
      <c r="K312" s="249"/>
      <c r="L312" s="249"/>
      <c r="M312" s="249"/>
      <c r="N312" s="249"/>
      <c r="O312" s="249"/>
      <c r="P312" s="172">
        <v>1</v>
      </c>
      <c r="Q312" s="249"/>
    </row>
    <row r="313" spans="1:17" s="324" customFormat="1" ht="15">
      <c r="A313" s="163">
        <v>37</v>
      </c>
      <c r="B313" s="250" t="s">
        <v>755</v>
      </c>
      <c r="C313" s="241" t="s">
        <v>751</v>
      </c>
      <c r="D313" s="248">
        <v>95</v>
      </c>
      <c r="E313" s="248">
        <v>10</v>
      </c>
      <c r="F313" s="172" t="s">
        <v>142</v>
      </c>
      <c r="G313" s="248">
        <v>1</v>
      </c>
      <c r="H313" s="249"/>
      <c r="I313" s="172">
        <v>1</v>
      </c>
      <c r="J313" s="249"/>
      <c r="K313" s="249"/>
      <c r="L313" s="249"/>
      <c r="M313" s="249"/>
      <c r="N313" s="249"/>
      <c r="O313" s="249"/>
      <c r="P313" s="249"/>
      <c r="Q313" s="249"/>
    </row>
    <row r="314" spans="1:17" s="324" customFormat="1" ht="15">
      <c r="A314" s="163">
        <v>38</v>
      </c>
      <c r="B314" s="250" t="s">
        <v>756</v>
      </c>
      <c r="C314" s="241" t="s">
        <v>751</v>
      </c>
      <c r="D314" s="248">
        <v>80</v>
      </c>
      <c r="E314" s="248">
        <v>20</v>
      </c>
      <c r="F314" s="172" t="s">
        <v>142</v>
      </c>
      <c r="G314" s="248">
        <v>2</v>
      </c>
      <c r="H314" s="249"/>
      <c r="I314" s="172">
        <v>1</v>
      </c>
      <c r="J314" s="249"/>
      <c r="K314" s="249"/>
      <c r="L314" s="249"/>
      <c r="M314" s="249"/>
      <c r="N314" s="249"/>
      <c r="O314" s="249"/>
      <c r="P314" s="172">
        <v>1</v>
      </c>
      <c r="Q314" s="249"/>
    </row>
    <row r="315" spans="1:17" s="325" customFormat="1" ht="33.75" customHeight="1">
      <c r="A315" s="259" t="s">
        <v>795</v>
      </c>
      <c r="B315" s="260" t="s">
        <v>796</v>
      </c>
      <c r="C315" s="259"/>
      <c r="D315" s="267"/>
      <c r="E315" s="267"/>
      <c r="F315" s="267"/>
      <c r="G315" s="267"/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</row>
    <row r="316" spans="1:17" s="273" customFormat="1" ht="15">
      <c r="A316" s="152">
        <v>1</v>
      </c>
      <c r="B316" s="153" t="s">
        <v>152</v>
      </c>
      <c r="C316" s="154" t="s">
        <v>759</v>
      </c>
      <c r="D316" s="155">
        <v>120</v>
      </c>
      <c r="E316" s="155">
        <v>20</v>
      </c>
      <c r="F316" s="172" t="s">
        <v>142</v>
      </c>
      <c r="G316" s="156">
        <v>2</v>
      </c>
      <c r="H316" s="155"/>
      <c r="I316" s="255">
        <v>1</v>
      </c>
      <c r="J316" s="255"/>
      <c r="K316" s="255"/>
      <c r="L316" s="255"/>
      <c r="M316" s="255"/>
      <c r="N316" s="255"/>
      <c r="O316" s="255">
        <v>1</v>
      </c>
      <c r="P316" s="155"/>
      <c r="Q316" s="155"/>
    </row>
    <row r="317" spans="1:17" s="273" customFormat="1" ht="15">
      <c r="A317" s="152">
        <v>2</v>
      </c>
      <c r="B317" s="157" t="s">
        <v>760</v>
      </c>
      <c r="C317" s="154" t="s">
        <v>759</v>
      </c>
      <c r="D317" s="155">
        <v>80</v>
      </c>
      <c r="E317" s="155">
        <v>20</v>
      </c>
      <c r="F317" s="172" t="s">
        <v>142</v>
      </c>
      <c r="G317" s="156">
        <v>2</v>
      </c>
      <c r="H317" s="155"/>
      <c r="I317" s="255">
        <v>1</v>
      </c>
      <c r="J317" s="255"/>
      <c r="K317" s="255"/>
      <c r="L317" s="255"/>
      <c r="M317" s="255"/>
      <c r="N317" s="255"/>
      <c r="O317" s="255">
        <v>1</v>
      </c>
      <c r="P317" s="155"/>
      <c r="Q317" s="155"/>
    </row>
    <row r="318" spans="1:17" s="273" customFormat="1" ht="15">
      <c r="A318" s="152">
        <v>3</v>
      </c>
      <c r="B318" s="157" t="s">
        <v>761</v>
      </c>
      <c r="C318" s="154" t="s">
        <v>759</v>
      </c>
      <c r="D318" s="155">
        <v>90</v>
      </c>
      <c r="E318" s="155">
        <v>20</v>
      </c>
      <c r="F318" s="172" t="s">
        <v>142</v>
      </c>
      <c r="G318" s="156">
        <v>2</v>
      </c>
      <c r="H318" s="155"/>
      <c r="I318" s="255">
        <v>1</v>
      </c>
      <c r="J318" s="255"/>
      <c r="K318" s="255"/>
      <c r="L318" s="255"/>
      <c r="M318" s="255"/>
      <c r="N318" s="255"/>
      <c r="O318" s="255">
        <v>1</v>
      </c>
      <c r="P318" s="155"/>
      <c r="Q318" s="155"/>
    </row>
    <row r="319" spans="1:17" s="273" customFormat="1" ht="15">
      <c r="A319" s="152">
        <v>4</v>
      </c>
      <c r="B319" s="157" t="s">
        <v>762</v>
      </c>
      <c r="C319" s="154" t="s">
        <v>763</v>
      </c>
      <c r="D319" s="155">
        <v>80</v>
      </c>
      <c r="E319" s="155">
        <v>10</v>
      </c>
      <c r="F319" s="172" t="s">
        <v>142</v>
      </c>
      <c r="G319" s="156">
        <v>1</v>
      </c>
      <c r="H319" s="155"/>
      <c r="I319" s="255"/>
      <c r="J319" s="255"/>
      <c r="K319" s="255"/>
      <c r="L319" s="255"/>
      <c r="M319" s="255"/>
      <c r="N319" s="255"/>
      <c r="O319" s="255">
        <v>1</v>
      </c>
      <c r="P319" s="155"/>
      <c r="Q319" s="155"/>
    </row>
    <row r="320" spans="1:17" s="273" customFormat="1" ht="15">
      <c r="A320" s="152">
        <v>5</v>
      </c>
      <c r="B320" s="157" t="s">
        <v>764</v>
      </c>
      <c r="C320" s="154" t="s">
        <v>763</v>
      </c>
      <c r="D320" s="155">
        <v>75</v>
      </c>
      <c r="E320" s="155">
        <v>30</v>
      </c>
      <c r="F320" s="172" t="s">
        <v>142</v>
      </c>
      <c r="G320" s="156">
        <v>3</v>
      </c>
      <c r="H320" s="155"/>
      <c r="I320" s="255">
        <v>1</v>
      </c>
      <c r="J320" s="255"/>
      <c r="K320" s="255"/>
      <c r="L320" s="255"/>
      <c r="M320" s="255"/>
      <c r="N320" s="255"/>
      <c r="O320" s="255">
        <v>1</v>
      </c>
      <c r="P320" s="155">
        <v>1</v>
      </c>
      <c r="Q320" s="155"/>
    </row>
    <row r="321" spans="1:17" s="273" customFormat="1" ht="15">
      <c r="A321" s="152">
        <v>6</v>
      </c>
      <c r="B321" s="157" t="s">
        <v>765</v>
      </c>
      <c r="C321" s="154" t="s">
        <v>763</v>
      </c>
      <c r="D321" s="155">
        <v>80</v>
      </c>
      <c r="E321" s="155">
        <v>30</v>
      </c>
      <c r="F321" s="172" t="s">
        <v>142</v>
      </c>
      <c r="G321" s="156">
        <v>3</v>
      </c>
      <c r="H321" s="155"/>
      <c r="I321" s="255"/>
      <c r="J321" s="255"/>
      <c r="K321" s="255"/>
      <c r="L321" s="255"/>
      <c r="M321" s="255"/>
      <c r="N321" s="255"/>
      <c r="O321" s="255">
        <v>1</v>
      </c>
      <c r="P321" s="155">
        <v>1</v>
      </c>
      <c r="Q321" s="155"/>
    </row>
    <row r="322" spans="1:17" s="273" customFormat="1" ht="15">
      <c r="A322" s="152">
        <v>7</v>
      </c>
      <c r="B322" s="157" t="s">
        <v>766</v>
      </c>
      <c r="C322" s="154" t="s">
        <v>767</v>
      </c>
      <c r="D322" s="155">
        <v>75</v>
      </c>
      <c r="E322" s="155">
        <v>0</v>
      </c>
      <c r="F322" s="172" t="s">
        <v>142</v>
      </c>
      <c r="G322" s="156">
        <v>0</v>
      </c>
      <c r="H322" s="155"/>
      <c r="I322" s="255"/>
      <c r="J322" s="255"/>
      <c r="K322" s="255"/>
      <c r="L322" s="255"/>
      <c r="M322" s="255"/>
      <c r="N322" s="255"/>
      <c r="O322" s="255"/>
      <c r="P322" s="155"/>
      <c r="Q322" s="155"/>
    </row>
    <row r="323" spans="1:17" s="273" customFormat="1" ht="15">
      <c r="A323" s="152">
        <v>8</v>
      </c>
      <c r="B323" s="157" t="s">
        <v>768</v>
      </c>
      <c r="C323" s="154" t="s">
        <v>767</v>
      </c>
      <c r="D323" s="155">
        <v>75</v>
      </c>
      <c r="E323" s="155">
        <v>20</v>
      </c>
      <c r="F323" s="172" t="s">
        <v>142</v>
      </c>
      <c r="G323" s="156">
        <v>2</v>
      </c>
      <c r="H323" s="155"/>
      <c r="I323" s="255"/>
      <c r="J323" s="255"/>
      <c r="K323" s="255"/>
      <c r="L323" s="255"/>
      <c r="M323" s="255"/>
      <c r="N323" s="255"/>
      <c r="O323" s="255">
        <v>1</v>
      </c>
      <c r="P323" s="155">
        <v>1</v>
      </c>
      <c r="Q323" s="155"/>
    </row>
    <row r="324" spans="1:17" s="273" customFormat="1" ht="15">
      <c r="A324" s="152">
        <v>9</v>
      </c>
      <c r="B324" s="157" t="s">
        <v>769</v>
      </c>
      <c r="C324" s="154" t="s">
        <v>767</v>
      </c>
      <c r="D324" s="155">
        <v>75</v>
      </c>
      <c r="E324" s="155">
        <v>30</v>
      </c>
      <c r="F324" s="172" t="s">
        <v>142</v>
      </c>
      <c r="G324" s="156">
        <v>3</v>
      </c>
      <c r="H324" s="155"/>
      <c r="I324" s="255">
        <v>1</v>
      </c>
      <c r="J324" s="255"/>
      <c r="K324" s="255"/>
      <c r="L324" s="255"/>
      <c r="M324" s="255"/>
      <c r="N324" s="255"/>
      <c r="O324" s="255">
        <v>1</v>
      </c>
      <c r="P324" s="155">
        <v>1</v>
      </c>
      <c r="Q324" s="155"/>
    </row>
    <row r="325" spans="1:17" s="273" customFormat="1" ht="15">
      <c r="A325" s="152">
        <v>10</v>
      </c>
      <c r="B325" s="157" t="s">
        <v>770</v>
      </c>
      <c r="C325" s="154" t="s">
        <v>767</v>
      </c>
      <c r="D325" s="155">
        <v>70</v>
      </c>
      <c r="E325" s="155">
        <v>20</v>
      </c>
      <c r="F325" s="172" t="s">
        <v>142</v>
      </c>
      <c r="G325" s="156">
        <v>2</v>
      </c>
      <c r="H325" s="155"/>
      <c r="I325" s="255"/>
      <c r="J325" s="255"/>
      <c r="K325" s="255"/>
      <c r="L325" s="255"/>
      <c r="M325" s="255"/>
      <c r="N325" s="255"/>
      <c r="O325" s="255">
        <v>1</v>
      </c>
      <c r="P325" s="155">
        <v>1</v>
      </c>
      <c r="Q325" s="155"/>
    </row>
    <row r="326" spans="1:17" s="273" customFormat="1" ht="15">
      <c r="A326" s="152">
        <v>11</v>
      </c>
      <c r="B326" s="157" t="s">
        <v>771</v>
      </c>
      <c r="C326" s="154" t="s">
        <v>767</v>
      </c>
      <c r="D326" s="155">
        <v>120</v>
      </c>
      <c r="E326" s="155">
        <v>10</v>
      </c>
      <c r="F326" s="172" t="s">
        <v>142</v>
      </c>
      <c r="G326" s="156">
        <v>1</v>
      </c>
      <c r="H326" s="155"/>
      <c r="I326" s="255"/>
      <c r="J326" s="255"/>
      <c r="K326" s="255"/>
      <c r="L326" s="255"/>
      <c r="M326" s="255"/>
      <c r="N326" s="255"/>
      <c r="O326" s="255"/>
      <c r="P326" s="155">
        <v>1</v>
      </c>
      <c r="Q326" s="155"/>
    </row>
    <row r="327" spans="1:17" s="273" customFormat="1" ht="15">
      <c r="A327" s="158">
        <v>12</v>
      </c>
      <c r="B327" s="159" t="s">
        <v>360</v>
      </c>
      <c r="C327" s="160" t="s">
        <v>767</v>
      </c>
      <c r="D327" s="158">
        <v>105</v>
      </c>
      <c r="E327" s="158">
        <v>20</v>
      </c>
      <c r="F327" s="172" t="s">
        <v>142</v>
      </c>
      <c r="G327" s="161">
        <v>2</v>
      </c>
      <c r="H327" s="158"/>
      <c r="I327" s="384"/>
      <c r="J327" s="384"/>
      <c r="K327" s="384"/>
      <c r="L327" s="384"/>
      <c r="M327" s="384"/>
      <c r="N327" s="384"/>
      <c r="O327" s="384">
        <v>1</v>
      </c>
      <c r="P327" s="158">
        <v>1</v>
      </c>
      <c r="Q327" s="158"/>
    </row>
    <row r="328" spans="1:17" s="273" customFormat="1" ht="15">
      <c r="A328" s="155">
        <v>13</v>
      </c>
      <c r="B328" s="157" t="s">
        <v>772</v>
      </c>
      <c r="C328" s="162" t="s">
        <v>767</v>
      </c>
      <c r="D328" s="155">
        <v>100</v>
      </c>
      <c r="E328" s="155">
        <v>20</v>
      </c>
      <c r="F328" s="172" t="s">
        <v>142</v>
      </c>
      <c r="G328" s="163">
        <v>2</v>
      </c>
      <c r="H328" s="155"/>
      <c r="I328" s="255">
        <v>1</v>
      </c>
      <c r="J328" s="255"/>
      <c r="K328" s="255"/>
      <c r="L328" s="255"/>
      <c r="M328" s="255"/>
      <c r="N328" s="255"/>
      <c r="O328" s="255">
        <v>1</v>
      </c>
      <c r="P328" s="155"/>
      <c r="Q328" s="155"/>
    </row>
    <row r="329" spans="1:17" s="273" customFormat="1" ht="15">
      <c r="A329" s="152">
        <v>14</v>
      </c>
      <c r="B329" s="164" t="s">
        <v>773</v>
      </c>
      <c r="C329" s="165" t="s">
        <v>767</v>
      </c>
      <c r="D329" s="152">
        <v>120</v>
      </c>
      <c r="E329" s="152">
        <v>20</v>
      </c>
      <c r="F329" s="172" t="s">
        <v>142</v>
      </c>
      <c r="G329" s="156">
        <v>2</v>
      </c>
      <c r="H329" s="152"/>
      <c r="I329" s="254">
        <v>1</v>
      </c>
      <c r="J329" s="254"/>
      <c r="K329" s="254"/>
      <c r="L329" s="254"/>
      <c r="M329" s="254"/>
      <c r="N329" s="254"/>
      <c r="O329" s="254">
        <v>1</v>
      </c>
      <c r="P329" s="152"/>
      <c r="Q329" s="152"/>
    </row>
    <row r="330" spans="1:17" s="273" customFormat="1" ht="15">
      <c r="A330" s="152">
        <v>15</v>
      </c>
      <c r="B330" s="157" t="s">
        <v>774</v>
      </c>
      <c r="C330" s="154" t="s">
        <v>775</v>
      </c>
      <c r="D330" s="155">
        <v>90</v>
      </c>
      <c r="E330" s="155">
        <v>10</v>
      </c>
      <c r="F330" s="172" t="s">
        <v>142</v>
      </c>
      <c r="G330" s="156">
        <v>1</v>
      </c>
      <c r="H330" s="155"/>
      <c r="I330" s="255"/>
      <c r="J330" s="255"/>
      <c r="K330" s="255"/>
      <c r="L330" s="255"/>
      <c r="M330" s="255"/>
      <c r="N330" s="255"/>
      <c r="O330" s="255">
        <v>1</v>
      </c>
      <c r="P330" s="155"/>
      <c r="Q330" s="155"/>
    </row>
    <row r="331" spans="1:17" s="273" customFormat="1" ht="15">
      <c r="A331" s="152">
        <v>16</v>
      </c>
      <c r="B331" s="157" t="s">
        <v>776</v>
      </c>
      <c r="C331" s="154" t="s">
        <v>775</v>
      </c>
      <c r="D331" s="155">
        <v>75</v>
      </c>
      <c r="E331" s="155">
        <v>20</v>
      </c>
      <c r="F331" s="172" t="s">
        <v>142</v>
      </c>
      <c r="G331" s="156">
        <v>2</v>
      </c>
      <c r="H331" s="155"/>
      <c r="I331" s="255">
        <v>1</v>
      </c>
      <c r="J331" s="255"/>
      <c r="K331" s="255"/>
      <c r="L331" s="255"/>
      <c r="M331" s="255"/>
      <c r="N331" s="255"/>
      <c r="O331" s="255">
        <v>1</v>
      </c>
      <c r="P331" s="155"/>
      <c r="Q331" s="155"/>
    </row>
    <row r="332" spans="1:17" s="273" customFormat="1" ht="15">
      <c r="A332" s="152">
        <v>17</v>
      </c>
      <c r="B332" s="157" t="s">
        <v>393</v>
      </c>
      <c r="C332" s="166" t="s">
        <v>777</v>
      </c>
      <c r="D332" s="155">
        <v>100</v>
      </c>
      <c r="E332" s="155">
        <v>20</v>
      </c>
      <c r="F332" s="172" t="s">
        <v>142</v>
      </c>
      <c r="G332" s="156">
        <v>2</v>
      </c>
      <c r="H332" s="155"/>
      <c r="I332" s="255">
        <v>1</v>
      </c>
      <c r="J332" s="255"/>
      <c r="K332" s="255"/>
      <c r="L332" s="255"/>
      <c r="M332" s="255"/>
      <c r="N332" s="255"/>
      <c r="O332" s="255"/>
      <c r="P332" s="155">
        <v>1</v>
      </c>
      <c r="Q332" s="155"/>
    </row>
    <row r="333" spans="1:17" s="273" customFormat="1" ht="15">
      <c r="A333" s="152">
        <v>18</v>
      </c>
      <c r="B333" s="157" t="s">
        <v>778</v>
      </c>
      <c r="C333" s="166" t="s">
        <v>777</v>
      </c>
      <c r="D333" s="155">
        <v>95</v>
      </c>
      <c r="E333" s="155">
        <v>30</v>
      </c>
      <c r="F333" s="172" t="s">
        <v>142</v>
      </c>
      <c r="G333" s="156">
        <v>3</v>
      </c>
      <c r="H333" s="155"/>
      <c r="I333" s="255">
        <v>1</v>
      </c>
      <c r="J333" s="255"/>
      <c r="K333" s="255"/>
      <c r="L333" s="255"/>
      <c r="M333" s="255"/>
      <c r="N333" s="255"/>
      <c r="O333" s="255">
        <v>1</v>
      </c>
      <c r="P333" s="155">
        <v>1</v>
      </c>
      <c r="Q333" s="155"/>
    </row>
    <row r="334" spans="1:17" s="273" customFormat="1" ht="15">
      <c r="A334" s="152">
        <v>19</v>
      </c>
      <c r="B334" s="157" t="s">
        <v>779</v>
      </c>
      <c r="C334" s="166" t="s">
        <v>777</v>
      </c>
      <c r="D334" s="155">
        <v>60</v>
      </c>
      <c r="E334" s="155">
        <v>20</v>
      </c>
      <c r="F334" s="172" t="s">
        <v>142</v>
      </c>
      <c r="G334" s="156">
        <v>2</v>
      </c>
      <c r="H334" s="155"/>
      <c r="I334" s="255"/>
      <c r="J334" s="255"/>
      <c r="K334" s="255"/>
      <c r="L334" s="255"/>
      <c r="M334" s="255"/>
      <c r="N334" s="255"/>
      <c r="O334" s="255">
        <v>1</v>
      </c>
      <c r="P334" s="155"/>
      <c r="Q334" s="155"/>
    </row>
    <row r="335" spans="1:17" s="273" customFormat="1" ht="15">
      <c r="A335" s="152">
        <v>20</v>
      </c>
      <c r="B335" s="157" t="s">
        <v>780</v>
      </c>
      <c r="C335" s="166" t="s">
        <v>777</v>
      </c>
      <c r="D335" s="155">
        <v>80</v>
      </c>
      <c r="E335" s="155">
        <v>0</v>
      </c>
      <c r="F335" s="172" t="s">
        <v>142</v>
      </c>
      <c r="G335" s="156">
        <v>0</v>
      </c>
      <c r="H335" s="155"/>
      <c r="I335" s="255"/>
      <c r="J335" s="255"/>
      <c r="K335" s="255"/>
      <c r="L335" s="255"/>
      <c r="M335" s="255"/>
      <c r="N335" s="255"/>
      <c r="O335" s="255"/>
      <c r="P335" s="155"/>
      <c r="Q335" s="155"/>
    </row>
    <row r="336" spans="1:17" s="273" customFormat="1" ht="15">
      <c r="A336" s="152">
        <v>21</v>
      </c>
      <c r="B336" s="157" t="s">
        <v>781</v>
      </c>
      <c r="C336" s="166" t="s">
        <v>782</v>
      </c>
      <c r="D336" s="155">
        <f>15+20+10+25+5</f>
        <v>75</v>
      </c>
      <c r="E336" s="155">
        <v>10</v>
      </c>
      <c r="F336" s="172" t="s">
        <v>142</v>
      </c>
      <c r="G336" s="156">
        <v>1</v>
      </c>
      <c r="H336" s="155"/>
      <c r="I336" s="255"/>
      <c r="J336" s="255"/>
      <c r="K336" s="255"/>
      <c r="L336" s="255"/>
      <c r="M336" s="255"/>
      <c r="N336" s="255"/>
      <c r="O336" s="255">
        <v>1</v>
      </c>
      <c r="P336" s="155"/>
      <c r="Q336" s="155"/>
    </row>
    <row r="337" spans="1:17" s="273" customFormat="1" ht="15">
      <c r="A337" s="152">
        <v>22</v>
      </c>
      <c r="B337" s="157" t="s">
        <v>783</v>
      </c>
      <c r="C337" s="166" t="s">
        <v>784</v>
      </c>
      <c r="D337" s="155">
        <v>90</v>
      </c>
      <c r="E337" s="155">
        <v>10</v>
      </c>
      <c r="F337" s="172" t="s">
        <v>142</v>
      </c>
      <c r="G337" s="156">
        <v>1</v>
      </c>
      <c r="H337" s="155"/>
      <c r="I337" s="255">
        <v>1</v>
      </c>
      <c r="J337" s="255"/>
      <c r="K337" s="255"/>
      <c r="L337" s="255"/>
      <c r="M337" s="255"/>
      <c r="N337" s="255"/>
      <c r="O337" s="255"/>
      <c r="P337" s="155"/>
      <c r="Q337" s="155"/>
    </row>
    <row r="338" spans="1:17" s="273" customFormat="1" ht="15">
      <c r="A338" s="152">
        <v>23</v>
      </c>
      <c r="B338" s="157" t="s">
        <v>785</v>
      </c>
      <c r="C338" s="166" t="s">
        <v>784</v>
      </c>
      <c r="D338" s="155">
        <v>70</v>
      </c>
      <c r="E338" s="155">
        <v>10</v>
      </c>
      <c r="F338" s="172" t="s">
        <v>142</v>
      </c>
      <c r="G338" s="156">
        <v>1</v>
      </c>
      <c r="H338" s="155"/>
      <c r="I338" s="255">
        <v>1</v>
      </c>
      <c r="J338" s="255"/>
      <c r="K338" s="255"/>
      <c r="L338" s="255"/>
      <c r="M338" s="255"/>
      <c r="N338" s="255"/>
      <c r="O338" s="255"/>
      <c r="P338" s="155"/>
      <c r="Q338" s="155"/>
    </row>
    <row r="339" spans="1:17" s="273" customFormat="1" ht="15">
      <c r="A339" s="152">
        <v>24</v>
      </c>
      <c r="B339" s="157" t="s">
        <v>786</v>
      </c>
      <c r="C339" s="166" t="s">
        <v>726</v>
      </c>
      <c r="D339" s="155">
        <v>75</v>
      </c>
      <c r="E339" s="155">
        <v>20</v>
      </c>
      <c r="F339" s="172" t="s">
        <v>142</v>
      </c>
      <c r="G339" s="156">
        <v>2</v>
      </c>
      <c r="H339" s="155"/>
      <c r="I339" s="255"/>
      <c r="J339" s="255"/>
      <c r="K339" s="255"/>
      <c r="L339" s="255"/>
      <c r="M339" s="255"/>
      <c r="N339" s="255"/>
      <c r="O339" s="255">
        <v>1</v>
      </c>
      <c r="P339" s="155">
        <v>1</v>
      </c>
      <c r="Q339" s="155"/>
    </row>
    <row r="340" spans="1:17" s="273" customFormat="1" ht="15">
      <c r="A340" s="152">
        <v>25</v>
      </c>
      <c r="B340" s="157" t="s">
        <v>787</v>
      </c>
      <c r="C340" s="166" t="s">
        <v>726</v>
      </c>
      <c r="D340" s="155">
        <v>105</v>
      </c>
      <c r="E340" s="155">
        <v>30</v>
      </c>
      <c r="F340" s="172" t="s">
        <v>142</v>
      </c>
      <c r="G340" s="156">
        <v>3</v>
      </c>
      <c r="H340" s="155"/>
      <c r="I340" s="255">
        <v>1</v>
      </c>
      <c r="J340" s="255"/>
      <c r="K340" s="255"/>
      <c r="L340" s="255"/>
      <c r="M340" s="255"/>
      <c r="N340" s="255"/>
      <c r="O340" s="255">
        <v>1</v>
      </c>
      <c r="P340" s="155">
        <v>1</v>
      </c>
      <c r="Q340" s="155"/>
    </row>
    <row r="341" spans="1:17" s="273" customFormat="1" ht="15">
      <c r="A341" s="152">
        <v>26</v>
      </c>
      <c r="B341" s="157" t="s">
        <v>788</v>
      </c>
      <c r="C341" s="166" t="s">
        <v>789</v>
      </c>
      <c r="D341" s="155">
        <v>100</v>
      </c>
      <c r="E341" s="155">
        <v>20</v>
      </c>
      <c r="F341" s="172" t="s">
        <v>142</v>
      </c>
      <c r="G341" s="156">
        <v>2</v>
      </c>
      <c r="H341" s="155"/>
      <c r="I341" s="255">
        <v>1</v>
      </c>
      <c r="J341" s="255"/>
      <c r="K341" s="255"/>
      <c r="L341" s="255"/>
      <c r="M341" s="255"/>
      <c r="N341" s="255"/>
      <c r="O341" s="255"/>
      <c r="P341" s="155">
        <v>1</v>
      </c>
      <c r="Q341" s="155"/>
    </row>
    <row r="342" spans="1:17" s="273" customFormat="1" ht="15">
      <c r="A342" s="152">
        <v>27</v>
      </c>
      <c r="B342" s="157" t="s">
        <v>790</v>
      </c>
      <c r="C342" s="166" t="s">
        <v>789</v>
      </c>
      <c r="D342" s="155">
        <f>20+15+5+5</f>
        <v>45</v>
      </c>
      <c r="E342" s="155">
        <v>20</v>
      </c>
      <c r="F342" s="172" t="s">
        <v>142</v>
      </c>
      <c r="G342" s="156">
        <v>2</v>
      </c>
      <c r="H342" s="155"/>
      <c r="I342" s="255">
        <v>1</v>
      </c>
      <c r="J342" s="255"/>
      <c r="K342" s="255"/>
      <c r="L342" s="255"/>
      <c r="M342" s="255"/>
      <c r="N342" s="255"/>
      <c r="O342" s="255">
        <v>1</v>
      </c>
      <c r="P342" s="155"/>
      <c r="Q342" s="155"/>
    </row>
    <row r="343" spans="1:17" s="273" customFormat="1" ht="15">
      <c r="A343" s="152">
        <v>28</v>
      </c>
      <c r="B343" s="157" t="s">
        <v>791</v>
      </c>
      <c r="C343" s="166" t="s">
        <v>789</v>
      </c>
      <c r="D343" s="155">
        <f>20+15+55+10+15+5</f>
        <v>120</v>
      </c>
      <c r="E343" s="155">
        <v>10</v>
      </c>
      <c r="F343" s="172" t="s">
        <v>142</v>
      </c>
      <c r="G343" s="156">
        <v>1</v>
      </c>
      <c r="H343" s="155"/>
      <c r="I343" s="255">
        <v>1</v>
      </c>
      <c r="J343" s="255"/>
      <c r="K343" s="255"/>
      <c r="L343" s="255"/>
      <c r="M343" s="255"/>
      <c r="N343" s="255"/>
      <c r="O343" s="255"/>
      <c r="P343" s="155"/>
      <c r="Q343" s="155"/>
    </row>
    <row r="344" spans="1:17" s="273" customFormat="1" ht="15">
      <c r="A344" s="152">
        <v>29</v>
      </c>
      <c r="B344" s="157" t="s">
        <v>792</v>
      </c>
      <c r="C344" s="166" t="s">
        <v>793</v>
      </c>
      <c r="D344" s="155">
        <v>100</v>
      </c>
      <c r="E344" s="155">
        <v>10</v>
      </c>
      <c r="F344" s="172" t="s">
        <v>142</v>
      </c>
      <c r="G344" s="156">
        <v>1</v>
      </c>
      <c r="H344" s="155"/>
      <c r="I344" s="255">
        <v>1</v>
      </c>
      <c r="J344" s="255"/>
      <c r="K344" s="255"/>
      <c r="L344" s="255"/>
      <c r="M344" s="255"/>
      <c r="N344" s="255"/>
      <c r="O344" s="255"/>
      <c r="P344" s="155"/>
      <c r="Q344" s="155"/>
    </row>
    <row r="345" spans="1:17" s="273" customFormat="1" ht="15">
      <c r="A345" s="152">
        <v>30</v>
      </c>
      <c r="B345" s="157" t="s">
        <v>794</v>
      </c>
      <c r="C345" s="166" t="s">
        <v>793</v>
      </c>
      <c r="D345" s="155">
        <v>95</v>
      </c>
      <c r="E345" s="155">
        <v>10</v>
      </c>
      <c r="F345" s="172" t="s">
        <v>142</v>
      </c>
      <c r="G345" s="156">
        <v>1</v>
      </c>
      <c r="H345" s="155"/>
      <c r="I345" s="255"/>
      <c r="J345" s="255"/>
      <c r="K345" s="255"/>
      <c r="L345" s="255"/>
      <c r="M345" s="255"/>
      <c r="N345" s="255"/>
      <c r="O345" s="255">
        <v>1</v>
      </c>
      <c r="P345" s="155"/>
      <c r="Q345" s="155"/>
    </row>
    <row r="346" spans="1:17" s="273" customFormat="1" ht="37.5" customHeight="1">
      <c r="A346" s="259" t="s">
        <v>898</v>
      </c>
      <c r="B346" s="260" t="s">
        <v>899</v>
      </c>
      <c r="C346" s="259"/>
      <c r="D346" s="267"/>
      <c r="E346" s="267"/>
      <c r="F346" s="267"/>
      <c r="G346" s="267"/>
      <c r="H346" s="267"/>
      <c r="I346" s="267"/>
      <c r="J346" s="267"/>
      <c r="K346" s="267"/>
      <c r="L346" s="267"/>
      <c r="M346" s="267"/>
      <c r="N346" s="267"/>
      <c r="O346" s="267"/>
      <c r="P346" s="267"/>
      <c r="Q346" s="267"/>
    </row>
    <row r="347" spans="1:17" s="273" customFormat="1" ht="15.75" thickBot="1">
      <c r="A347" s="170">
        <v>1</v>
      </c>
      <c r="B347" s="326" t="s">
        <v>835</v>
      </c>
      <c r="C347" s="170" t="s">
        <v>836</v>
      </c>
      <c r="D347" s="172">
        <v>135</v>
      </c>
      <c r="E347" s="172">
        <v>10</v>
      </c>
      <c r="F347" s="172" t="s">
        <v>142</v>
      </c>
      <c r="G347" s="172">
        <v>1</v>
      </c>
      <c r="H347" s="172"/>
      <c r="I347" s="172">
        <v>1</v>
      </c>
      <c r="J347" s="172"/>
      <c r="K347" s="172"/>
      <c r="L347" s="172"/>
      <c r="M347" s="172"/>
      <c r="N347" s="172"/>
      <c r="O347" s="172"/>
      <c r="P347" s="172"/>
      <c r="Q347" s="172"/>
    </row>
    <row r="348" spans="1:17" s="273" customFormat="1" ht="15">
      <c r="A348" s="170">
        <v>2</v>
      </c>
      <c r="B348" s="171" t="s">
        <v>837</v>
      </c>
      <c r="C348" s="170" t="s">
        <v>836</v>
      </c>
      <c r="D348" s="172">
        <v>120</v>
      </c>
      <c r="E348" s="172">
        <v>20</v>
      </c>
      <c r="F348" s="172" t="s">
        <v>142</v>
      </c>
      <c r="G348" s="172">
        <v>2</v>
      </c>
      <c r="H348" s="172"/>
      <c r="I348" s="172">
        <v>1</v>
      </c>
      <c r="J348" s="172"/>
      <c r="K348" s="172"/>
      <c r="L348" s="172"/>
      <c r="M348" s="172">
        <v>1</v>
      </c>
      <c r="N348" s="172"/>
      <c r="O348" s="172"/>
      <c r="P348" s="172"/>
      <c r="Q348" s="172"/>
    </row>
    <row r="349" spans="1:17" s="273" customFormat="1" ht="15">
      <c r="A349" s="170">
        <v>3</v>
      </c>
      <c r="B349" s="171" t="s">
        <v>838</v>
      </c>
      <c r="C349" s="170" t="s">
        <v>839</v>
      </c>
      <c r="D349" s="172">
        <v>130</v>
      </c>
      <c r="E349" s="172">
        <v>10</v>
      </c>
      <c r="F349" s="172" t="s">
        <v>142</v>
      </c>
      <c r="G349" s="172">
        <v>1</v>
      </c>
      <c r="H349" s="172"/>
      <c r="I349" s="172">
        <v>1</v>
      </c>
      <c r="J349" s="172"/>
      <c r="K349" s="172"/>
      <c r="L349" s="172"/>
      <c r="M349" s="172"/>
      <c r="N349" s="172"/>
      <c r="O349" s="172"/>
      <c r="P349" s="172"/>
      <c r="Q349" s="172"/>
    </row>
    <row r="350" spans="1:17" s="273" customFormat="1" ht="15">
      <c r="A350" s="170">
        <v>4</v>
      </c>
      <c r="B350" s="171" t="s">
        <v>840</v>
      </c>
      <c r="C350" s="170" t="s">
        <v>839</v>
      </c>
      <c r="D350" s="172">
        <v>110</v>
      </c>
      <c r="E350" s="172">
        <v>30</v>
      </c>
      <c r="F350" s="172" t="s">
        <v>142</v>
      </c>
      <c r="G350" s="172">
        <v>3</v>
      </c>
      <c r="H350" s="172"/>
      <c r="I350" s="172">
        <v>1</v>
      </c>
      <c r="J350" s="172"/>
      <c r="K350" s="172"/>
      <c r="L350" s="172">
        <v>1</v>
      </c>
      <c r="M350" s="172">
        <v>1</v>
      </c>
      <c r="N350" s="172"/>
      <c r="O350" s="172"/>
      <c r="P350" s="172"/>
      <c r="Q350" s="172"/>
    </row>
    <row r="351" spans="1:17" s="273" customFormat="1" ht="15">
      <c r="A351" s="170">
        <v>5</v>
      </c>
      <c r="B351" s="171" t="s">
        <v>841</v>
      </c>
      <c r="C351" s="170" t="s">
        <v>842</v>
      </c>
      <c r="D351" s="172">
        <v>135</v>
      </c>
      <c r="E351" s="172">
        <v>10</v>
      </c>
      <c r="F351" s="172" t="s">
        <v>142</v>
      </c>
      <c r="G351" s="172">
        <v>1</v>
      </c>
      <c r="H351" s="172"/>
      <c r="I351" s="172">
        <v>1</v>
      </c>
      <c r="J351" s="172"/>
      <c r="K351" s="172"/>
      <c r="L351" s="172"/>
      <c r="M351" s="172"/>
      <c r="N351" s="172"/>
      <c r="O351" s="172"/>
      <c r="P351" s="172"/>
      <c r="Q351" s="172"/>
    </row>
    <row r="352" spans="1:17" s="273" customFormat="1" ht="15">
      <c r="A352" s="170">
        <v>6</v>
      </c>
      <c r="B352" s="171" t="s">
        <v>843</v>
      </c>
      <c r="C352" s="170" t="s">
        <v>842</v>
      </c>
      <c r="D352" s="172">
        <v>140</v>
      </c>
      <c r="E352" s="172">
        <v>10</v>
      </c>
      <c r="F352" s="172" t="s">
        <v>142</v>
      </c>
      <c r="G352" s="172">
        <v>1</v>
      </c>
      <c r="H352" s="172"/>
      <c r="I352" s="172">
        <v>1</v>
      </c>
      <c r="J352" s="172"/>
      <c r="K352" s="172"/>
      <c r="L352" s="172"/>
      <c r="M352" s="172"/>
      <c r="N352" s="172"/>
      <c r="O352" s="172"/>
      <c r="P352" s="172"/>
      <c r="Q352" s="172"/>
    </row>
    <row r="353" spans="1:17" s="273" customFormat="1" ht="15">
      <c r="A353" s="170">
        <v>7</v>
      </c>
      <c r="B353" s="171" t="s">
        <v>844</v>
      </c>
      <c r="C353" s="170" t="s">
        <v>842</v>
      </c>
      <c r="D353" s="172">
        <v>130</v>
      </c>
      <c r="E353" s="172">
        <v>10</v>
      </c>
      <c r="F353" s="172" t="s">
        <v>142</v>
      </c>
      <c r="G353" s="172">
        <v>1</v>
      </c>
      <c r="H353" s="172"/>
      <c r="I353" s="172">
        <v>1</v>
      </c>
      <c r="J353" s="172"/>
      <c r="K353" s="172"/>
      <c r="L353" s="172"/>
      <c r="M353" s="172"/>
      <c r="N353" s="172"/>
      <c r="O353" s="172"/>
      <c r="P353" s="172"/>
      <c r="Q353" s="172"/>
    </row>
    <row r="354" spans="1:17" s="273" customFormat="1" ht="15">
      <c r="A354" s="170">
        <v>8</v>
      </c>
      <c r="B354" s="171" t="s">
        <v>845</v>
      </c>
      <c r="C354" s="170" t="s">
        <v>842</v>
      </c>
      <c r="D354" s="172">
        <v>125</v>
      </c>
      <c r="E354" s="172">
        <v>10</v>
      </c>
      <c r="F354" s="172" t="s">
        <v>142</v>
      </c>
      <c r="G354" s="172">
        <v>3</v>
      </c>
      <c r="H354" s="172"/>
      <c r="I354" s="172">
        <v>1</v>
      </c>
      <c r="J354" s="172"/>
      <c r="K354" s="172"/>
      <c r="L354" s="172">
        <v>1</v>
      </c>
      <c r="M354" s="172">
        <v>1</v>
      </c>
      <c r="N354" s="172"/>
      <c r="O354" s="172"/>
      <c r="P354" s="172"/>
      <c r="Q354" s="172"/>
    </row>
    <row r="355" spans="1:17" s="273" customFormat="1" ht="15">
      <c r="A355" s="170">
        <v>9</v>
      </c>
      <c r="B355" s="171" t="s">
        <v>838</v>
      </c>
      <c r="C355" s="170" t="s">
        <v>842</v>
      </c>
      <c r="D355" s="172">
        <v>130</v>
      </c>
      <c r="E355" s="172">
        <v>10</v>
      </c>
      <c r="F355" s="172" t="s">
        <v>142</v>
      </c>
      <c r="G355" s="172">
        <v>1</v>
      </c>
      <c r="H355" s="172"/>
      <c r="I355" s="172">
        <v>1</v>
      </c>
      <c r="J355" s="172"/>
      <c r="K355" s="172"/>
      <c r="L355" s="172"/>
      <c r="M355" s="172"/>
      <c r="N355" s="172"/>
      <c r="O355" s="172"/>
      <c r="P355" s="172"/>
      <c r="Q355" s="172"/>
    </row>
    <row r="356" spans="1:17" s="273" customFormat="1" ht="15">
      <c r="A356" s="170">
        <v>10</v>
      </c>
      <c r="B356" s="171" t="s">
        <v>846</v>
      </c>
      <c r="C356" s="170" t="s">
        <v>847</v>
      </c>
      <c r="D356" s="172">
        <v>135</v>
      </c>
      <c r="E356" s="172">
        <v>20</v>
      </c>
      <c r="F356" s="172" t="s">
        <v>142</v>
      </c>
      <c r="G356" s="172">
        <v>2</v>
      </c>
      <c r="H356" s="172"/>
      <c r="I356" s="172">
        <v>1</v>
      </c>
      <c r="J356" s="172"/>
      <c r="K356" s="172"/>
      <c r="L356" s="172"/>
      <c r="M356" s="172"/>
      <c r="N356" s="172"/>
      <c r="O356" s="172">
        <v>1</v>
      </c>
      <c r="P356" s="172"/>
      <c r="Q356" s="172"/>
    </row>
    <row r="357" spans="1:17" s="273" customFormat="1" ht="15">
      <c r="A357" s="170">
        <v>11</v>
      </c>
      <c r="B357" s="171" t="s">
        <v>848</v>
      </c>
      <c r="C357" s="170" t="s">
        <v>847</v>
      </c>
      <c r="D357" s="172">
        <v>140</v>
      </c>
      <c r="E357" s="172">
        <v>10</v>
      </c>
      <c r="F357" s="172" t="s">
        <v>142</v>
      </c>
      <c r="G357" s="172">
        <v>1</v>
      </c>
      <c r="H357" s="172"/>
      <c r="I357" s="172">
        <v>1</v>
      </c>
      <c r="J357" s="172"/>
      <c r="K357" s="172"/>
      <c r="L357" s="172"/>
      <c r="M357" s="172"/>
      <c r="N357" s="172"/>
      <c r="O357" s="172"/>
      <c r="P357" s="172"/>
      <c r="Q357" s="172"/>
    </row>
    <row r="358" spans="1:17" s="273" customFormat="1" ht="15">
      <c r="A358" s="170">
        <v>12</v>
      </c>
      <c r="B358" s="171" t="s">
        <v>849</v>
      </c>
      <c r="C358" s="170" t="s">
        <v>847</v>
      </c>
      <c r="D358" s="172">
        <v>125</v>
      </c>
      <c r="E358" s="172">
        <v>10</v>
      </c>
      <c r="F358" s="172" t="s">
        <v>142</v>
      </c>
      <c r="G358" s="172">
        <v>1</v>
      </c>
      <c r="H358" s="172"/>
      <c r="I358" s="172">
        <v>1</v>
      </c>
      <c r="J358" s="172"/>
      <c r="K358" s="172"/>
      <c r="L358" s="172"/>
      <c r="M358" s="172"/>
      <c r="N358" s="172"/>
      <c r="O358" s="172"/>
      <c r="P358" s="172"/>
      <c r="Q358" s="172"/>
    </row>
    <row r="359" spans="1:17" s="273" customFormat="1" ht="15">
      <c r="A359" s="170">
        <v>13</v>
      </c>
      <c r="B359" s="171" t="s">
        <v>683</v>
      </c>
      <c r="C359" s="170" t="s">
        <v>850</v>
      </c>
      <c r="D359" s="172">
        <v>130</v>
      </c>
      <c r="E359" s="172">
        <v>20</v>
      </c>
      <c r="F359" s="172" t="s">
        <v>142</v>
      </c>
      <c r="G359" s="172">
        <v>2</v>
      </c>
      <c r="H359" s="172"/>
      <c r="I359" s="172">
        <v>1</v>
      </c>
      <c r="J359" s="172"/>
      <c r="K359" s="172"/>
      <c r="L359" s="172"/>
      <c r="M359" s="172">
        <v>1</v>
      </c>
      <c r="N359" s="172"/>
      <c r="O359" s="172"/>
      <c r="P359" s="172"/>
      <c r="Q359" s="172"/>
    </row>
    <row r="360" spans="1:17" s="273" customFormat="1" ht="15">
      <c r="A360" s="170">
        <v>14</v>
      </c>
      <c r="B360" s="171" t="s">
        <v>851</v>
      </c>
      <c r="C360" s="170" t="s">
        <v>850</v>
      </c>
      <c r="D360" s="172">
        <v>110</v>
      </c>
      <c r="E360" s="172">
        <v>10</v>
      </c>
      <c r="F360" s="172" t="s">
        <v>142</v>
      </c>
      <c r="G360" s="172">
        <v>1</v>
      </c>
      <c r="H360" s="172"/>
      <c r="I360" s="172">
        <v>1</v>
      </c>
      <c r="J360" s="172"/>
      <c r="K360" s="172"/>
      <c r="L360" s="172"/>
      <c r="M360" s="172"/>
      <c r="N360" s="172"/>
      <c r="O360" s="172"/>
      <c r="P360" s="172"/>
      <c r="Q360" s="172"/>
    </row>
    <row r="361" spans="1:17" s="273" customFormat="1" ht="15">
      <c r="A361" s="170">
        <v>15</v>
      </c>
      <c r="B361" s="171" t="s">
        <v>852</v>
      </c>
      <c r="C361" s="170" t="s">
        <v>850</v>
      </c>
      <c r="D361" s="172">
        <v>115</v>
      </c>
      <c r="E361" s="172">
        <v>20</v>
      </c>
      <c r="F361" s="172" t="s">
        <v>142</v>
      </c>
      <c r="G361" s="172">
        <v>2</v>
      </c>
      <c r="H361" s="172"/>
      <c r="I361" s="172">
        <v>1</v>
      </c>
      <c r="J361" s="172"/>
      <c r="K361" s="172"/>
      <c r="L361" s="172"/>
      <c r="M361" s="172">
        <v>1</v>
      </c>
      <c r="N361" s="172"/>
      <c r="O361" s="172"/>
      <c r="P361" s="172"/>
      <c r="Q361" s="172"/>
    </row>
    <row r="362" spans="1:17" s="273" customFormat="1" ht="15">
      <c r="A362" s="170">
        <v>16</v>
      </c>
      <c r="B362" s="171" t="s">
        <v>853</v>
      </c>
      <c r="C362" s="170" t="s">
        <v>850</v>
      </c>
      <c r="D362" s="172">
        <v>130</v>
      </c>
      <c r="E362" s="172">
        <v>30</v>
      </c>
      <c r="F362" s="172" t="s">
        <v>142</v>
      </c>
      <c r="G362" s="172">
        <v>3</v>
      </c>
      <c r="H362" s="172"/>
      <c r="I362" s="172">
        <v>1</v>
      </c>
      <c r="J362" s="172"/>
      <c r="K362" s="172"/>
      <c r="L362" s="172"/>
      <c r="M362" s="172">
        <v>1</v>
      </c>
      <c r="N362" s="172"/>
      <c r="O362" s="172">
        <v>1</v>
      </c>
      <c r="P362" s="172"/>
      <c r="Q362" s="172"/>
    </row>
    <row r="363" spans="1:17" s="273" customFormat="1" ht="15">
      <c r="A363" s="170">
        <v>17</v>
      </c>
      <c r="B363" s="171" t="s">
        <v>160</v>
      </c>
      <c r="C363" s="170" t="s">
        <v>850</v>
      </c>
      <c r="D363" s="172">
        <v>130</v>
      </c>
      <c r="E363" s="172">
        <v>30</v>
      </c>
      <c r="F363" s="172" t="s">
        <v>142</v>
      </c>
      <c r="G363" s="172">
        <v>3</v>
      </c>
      <c r="H363" s="172"/>
      <c r="I363" s="172">
        <v>1</v>
      </c>
      <c r="J363" s="172"/>
      <c r="K363" s="172"/>
      <c r="L363" s="172"/>
      <c r="M363" s="172"/>
      <c r="N363" s="172">
        <v>1</v>
      </c>
      <c r="O363" s="172">
        <v>1</v>
      </c>
      <c r="P363" s="172"/>
      <c r="Q363" s="172"/>
    </row>
    <row r="364" spans="1:17" s="273" customFormat="1" ht="15">
      <c r="A364" s="170">
        <v>18</v>
      </c>
      <c r="B364" s="171" t="s">
        <v>854</v>
      </c>
      <c r="C364" s="170" t="s">
        <v>850</v>
      </c>
      <c r="D364" s="172">
        <v>135</v>
      </c>
      <c r="E364" s="172">
        <v>20</v>
      </c>
      <c r="F364" s="172" t="s">
        <v>142</v>
      </c>
      <c r="G364" s="172">
        <v>2</v>
      </c>
      <c r="H364" s="172"/>
      <c r="I364" s="172">
        <v>1</v>
      </c>
      <c r="J364" s="172"/>
      <c r="K364" s="172"/>
      <c r="L364" s="172"/>
      <c r="M364" s="172"/>
      <c r="N364" s="172"/>
      <c r="O364" s="172">
        <v>1</v>
      </c>
      <c r="P364" s="172"/>
      <c r="Q364" s="172"/>
    </row>
    <row r="365" spans="1:17" s="273" customFormat="1" ht="15">
      <c r="A365" s="170">
        <v>19</v>
      </c>
      <c r="B365" s="171" t="s">
        <v>855</v>
      </c>
      <c r="C365" s="170" t="s">
        <v>850</v>
      </c>
      <c r="D365" s="172">
        <v>115</v>
      </c>
      <c r="E365" s="172">
        <v>30</v>
      </c>
      <c r="F365" s="172" t="s">
        <v>142</v>
      </c>
      <c r="G365" s="172">
        <v>3</v>
      </c>
      <c r="H365" s="172"/>
      <c r="I365" s="172">
        <v>1</v>
      </c>
      <c r="J365" s="172"/>
      <c r="K365" s="172"/>
      <c r="L365" s="172">
        <v>1</v>
      </c>
      <c r="M365" s="172"/>
      <c r="N365" s="172">
        <v>1</v>
      </c>
      <c r="O365" s="172"/>
      <c r="P365" s="172"/>
      <c r="Q365" s="172"/>
    </row>
    <row r="366" spans="1:17" s="273" customFormat="1" ht="15">
      <c r="A366" s="170">
        <v>20</v>
      </c>
      <c r="B366" s="171" t="s">
        <v>856</v>
      </c>
      <c r="C366" s="170" t="s">
        <v>850</v>
      </c>
      <c r="D366" s="172">
        <v>125</v>
      </c>
      <c r="E366" s="172">
        <v>10</v>
      </c>
      <c r="F366" s="172" t="s">
        <v>142</v>
      </c>
      <c r="G366" s="172">
        <v>1</v>
      </c>
      <c r="H366" s="172"/>
      <c r="I366" s="172">
        <v>1</v>
      </c>
      <c r="J366" s="172"/>
      <c r="K366" s="172"/>
      <c r="L366" s="172"/>
      <c r="M366" s="172"/>
      <c r="N366" s="172"/>
      <c r="O366" s="172"/>
      <c r="P366" s="172"/>
      <c r="Q366" s="172"/>
    </row>
    <row r="367" spans="1:17" s="273" customFormat="1" ht="15">
      <c r="A367" s="170">
        <v>21</v>
      </c>
      <c r="B367" s="171" t="s">
        <v>857</v>
      </c>
      <c r="C367" s="170" t="s">
        <v>850</v>
      </c>
      <c r="D367" s="172">
        <v>90</v>
      </c>
      <c r="E367" s="172">
        <v>10</v>
      </c>
      <c r="F367" s="172" t="s">
        <v>142</v>
      </c>
      <c r="G367" s="172">
        <v>1</v>
      </c>
      <c r="H367" s="172"/>
      <c r="I367" s="172">
        <v>1</v>
      </c>
      <c r="J367" s="172"/>
      <c r="K367" s="172"/>
      <c r="L367" s="172"/>
      <c r="M367" s="172"/>
      <c r="N367" s="172"/>
      <c r="O367" s="172"/>
      <c r="P367" s="172"/>
      <c r="Q367" s="172"/>
    </row>
    <row r="368" spans="1:17" s="273" customFormat="1" ht="15">
      <c r="A368" s="170">
        <v>22</v>
      </c>
      <c r="B368" s="171" t="s">
        <v>858</v>
      </c>
      <c r="C368" s="170" t="s">
        <v>850</v>
      </c>
      <c r="D368" s="172">
        <v>120</v>
      </c>
      <c r="E368" s="172">
        <v>30</v>
      </c>
      <c r="F368" s="172" t="s">
        <v>142</v>
      </c>
      <c r="G368" s="172">
        <v>3</v>
      </c>
      <c r="H368" s="172"/>
      <c r="I368" s="172">
        <v>1</v>
      </c>
      <c r="J368" s="172"/>
      <c r="K368" s="172"/>
      <c r="L368" s="172">
        <v>1</v>
      </c>
      <c r="M368" s="172">
        <v>1</v>
      </c>
      <c r="N368" s="172"/>
      <c r="O368" s="172"/>
      <c r="P368" s="172"/>
      <c r="Q368" s="172"/>
    </row>
    <row r="369" spans="1:17" s="273" customFormat="1" ht="15">
      <c r="A369" s="170">
        <v>23</v>
      </c>
      <c r="B369" s="171" t="s">
        <v>859</v>
      </c>
      <c r="C369" s="170" t="s">
        <v>850</v>
      </c>
      <c r="D369" s="172">
        <v>105</v>
      </c>
      <c r="E369" s="172">
        <v>10</v>
      </c>
      <c r="F369" s="172" t="s">
        <v>142</v>
      </c>
      <c r="G369" s="172">
        <v>1</v>
      </c>
      <c r="H369" s="172"/>
      <c r="I369" s="172">
        <v>1</v>
      </c>
      <c r="J369" s="172"/>
      <c r="K369" s="172"/>
      <c r="L369" s="172"/>
      <c r="M369" s="172"/>
      <c r="N369" s="172"/>
      <c r="O369" s="172"/>
      <c r="P369" s="172"/>
      <c r="Q369" s="172"/>
    </row>
    <row r="370" spans="1:17" s="273" customFormat="1" ht="15">
      <c r="A370" s="170">
        <v>24</v>
      </c>
      <c r="B370" s="171" t="s">
        <v>860</v>
      </c>
      <c r="C370" s="170" t="s">
        <v>861</v>
      </c>
      <c r="D370" s="172">
        <v>135</v>
      </c>
      <c r="E370" s="172">
        <v>10</v>
      </c>
      <c r="F370" s="172" t="s">
        <v>142</v>
      </c>
      <c r="G370" s="172">
        <v>1</v>
      </c>
      <c r="H370" s="172"/>
      <c r="I370" s="172">
        <v>1</v>
      </c>
      <c r="J370" s="172"/>
      <c r="K370" s="172"/>
      <c r="L370" s="172"/>
      <c r="M370" s="172"/>
      <c r="N370" s="172"/>
      <c r="O370" s="172"/>
      <c r="P370" s="172"/>
      <c r="Q370" s="172"/>
    </row>
    <row r="371" spans="1:17" s="273" customFormat="1" ht="15">
      <c r="A371" s="170">
        <v>25</v>
      </c>
      <c r="B371" s="171" t="s">
        <v>862</v>
      </c>
      <c r="C371" s="170" t="s">
        <v>861</v>
      </c>
      <c r="D371" s="172">
        <v>125</v>
      </c>
      <c r="E371" s="172">
        <v>10</v>
      </c>
      <c r="F371" s="172" t="s">
        <v>142</v>
      </c>
      <c r="G371" s="172">
        <v>1</v>
      </c>
      <c r="H371" s="172"/>
      <c r="I371" s="172">
        <v>1</v>
      </c>
      <c r="J371" s="172"/>
      <c r="K371" s="172"/>
      <c r="L371" s="172"/>
      <c r="M371" s="172"/>
      <c r="N371" s="172"/>
      <c r="O371" s="172"/>
      <c r="P371" s="172"/>
      <c r="Q371" s="172"/>
    </row>
    <row r="372" spans="1:17" s="273" customFormat="1" ht="15">
      <c r="A372" s="170">
        <v>26</v>
      </c>
      <c r="B372" s="171" t="s">
        <v>863</v>
      </c>
      <c r="C372" s="170" t="s">
        <v>861</v>
      </c>
      <c r="D372" s="172">
        <v>135</v>
      </c>
      <c r="E372" s="172">
        <v>10</v>
      </c>
      <c r="F372" s="172" t="s">
        <v>142</v>
      </c>
      <c r="G372" s="172">
        <v>1</v>
      </c>
      <c r="H372" s="172"/>
      <c r="I372" s="172">
        <v>1</v>
      </c>
      <c r="J372" s="172"/>
      <c r="K372" s="172"/>
      <c r="L372" s="172"/>
      <c r="M372" s="172"/>
      <c r="N372" s="172"/>
      <c r="O372" s="172"/>
      <c r="P372" s="172"/>
      <c r="Q372" s="172"/>
    </row>
    <row r="373" spans="1:17" s="273" customFormat="1" ht="15">
      <c r="A373" s="170">
        <v>27</v>
      </c>
      <c r="B373" s="171" t="s">
        <v>864</v>
      </c>
      <c r="C373" s="170" t="s">
        <v>861</v>
      </c>
      <c r="D373" s="172">
        <v>145</v>
      </c>
      <c r="E373" s="172">
        <v>10</v>
      </c>
      <c r="F373" s="172" t="s">
        <v>142</v>
      </c>
      <c r="G373" s="172">
        <v>1</v>
      </c>
      <c r="H373" s="172"/>
      <c r="I373" s="172">
        <v>1</v>
      </c>
      <c r="J373" s="172"/>
      <c r="K373" s="172"/>
      <c r="L373" s="172"/>
      <c r="M373" s="172"/>
      <c r="N373" s="172"/>
      <c r="O373" s="172"/>
      <c r="P373" s="172"/>
      <c r="Q373" s="172"/>
    </row>
    <row r="374" spans="1:17" s="273" customFormat="1" ht="15">
      <c r="A374" s="170">
        <v>28</v>
      </c>
      <c r="B374" s="171" t="s">
        <v>865</v>
      </c>
      <c r="C374" s="170" t="s">
        <v>866</v>
      </c>
      <c r="D374" s="172">
        <v>105</v>
      </c>
      <c r="E374" s="172">
        <v>10</v>
      </c>
      <c r="F374" s="172" t="s">
        <v>142</v>
      </c>
      <c r="G374" s="172">
        <v>1</v>
      </c>
      <c r="H374" s="172"/>
      <c r="I374" s="172">
        <v>1</v>
      </c>
      <c r="J374" s="172"/>
      <c r="K374" s="172"/>
      <c r="L374" s="172"/>
      <c r="M374" s="172"/>
      <c r="N374" s="172"/>
      <c r="O374" s="172"/>
      <c r="P374" s="172"/>
      <c r="Q374" s="172"/>
    </row>
    <row r="375" spans="1:17" s="273" customFormat="1" ht="15">
      <c r="A375" s="170">
        <v>29</v>
      </c>
      <c r="B375" s="171" t="s">
        <v>867</v>
      </c>
      <c r="C375" s="170" t="s">
        <v>866</v>
      </c>
      <c r="D375" s="172">
        <v>120</v>
      </c>
      <c r="E375" s="172">
        <v>10</v>
      </c>
      <c r="F375" s="172" t="s">
        <v>142</v>
      </c>
      <c r="G375" s="172">
        <v>1</v>
      </c>
      <c r="H375" s="172"/>
      <c r="I375" s="172">
        <v>1</v>
      </c>
      <c r="J375" s="172"/>
      <c r="K375" s="172"/>
      <c r="L375" s="172"/>
      <c r="M375" s="172"/>
      <c r="N375" s="172"/>
      <c r="O375" s="172"/>
      <c r="P375" s="172"/>
      <c r="Q375" s="172"/>
    </row>
    <row r="376" spans="1:17" s="273" customFormat="1" ht="15">
      <c r="A376" s="170">
        <v>30</v>
      </c>
      <c r="B376" s="171" t="s">
        <v>868</v>
      </c>
      <c r="C376" s="170" t="s">
        <v>866</v>
      </c>
      <c r="D376" s="172">
        <v>130</v>
      </c>
      <c r="E376" s="172">
        <v>10</v>
      </c>
      <c r="F376" s="172" t="s">
        <v>142</v>
      </c>
      <c r="G376" s="172">
        <v>1</v>
      </c>
      <c r="H376" s="172"/>
      <c r="I376" s="172">
        <v>1</v>
      </c>
      <c r="J376" s="172"/>
      <c r="K376" s="172"/>
      <c r="L376" s="172"/>
      <c r="M376" s="172"/>
      <c r="N376" s="172"/>
      <c r="O376" s="172"/>
      <c r="P376" s="172"/>
      <c r="Q376" s="172"/>
    </row>
    <row r="377" spans="1:17" s="273" customFormat="1" ht="15">
      <c r="A377" s="170">
        <v>31</v>
      </c>
      <c r="B377" s="171" t="s">
        <v>869</v>
      </c>
      <c r="C377" s="170" t="s">
        <v>866</v>
      </c>
      <c r="D377" s="172">
        <v>120</v>
      </c>
      <c r="E377" s="172">
        <v>10</v>
      </c>
      <c r="F377" s="172" t="s">
        <v>142</v>
      </c>
      <c r="G377" s="172">
        <v>1</v>
      </c>
      <c r="H377" s="172"/>
      <c r="I377" s="172">
        <v>1</v>
      </c>
      <c r="J377" s="172"/>
      <c r="K377" s="172"/>
      <c r="L377" s="172"/>
      <c r="M377" s="172"/>
      <c r="N377" s="172"/>
      <c r="O377" s="172"/>
      <c r="P377" s="172"/>
      <c r="Q377" s="172"/>
    </row>
    <row r="378" spans="1:17" s="273" customFormat="1" ht="15">
      <c r="A378" s="170">
        <v>32</v>
      </c>
      <c r="B378" s="171" t="s">
        <v>870</v>
      </c>
      <c r="C378" s="170" t="s">
        <v>866</v>
      </c>
      <c r="D378" s="172">
        <v>135</v>
      </c>
      <c r="E378" s="172">
        <v>10</v>
      </c>
      <c r="F378" s="172" t="s">
        <v>142</v>
      </c>
      <c r="G378" s="172">
        <v>1</v>
      </c>
      <c r="H378" s="172"/>
      <c r="I378" s="172">
        <v>1</v>
      </c>
      <c r="J378" s="172"/>
      <c r="K378" s="172"/>
      <c r="L378" s="172"/>
      <c r="M378" s="172"/>
      <c r="N378" s="172"/>
      <c r="O378" s="172"/>
      <c r="P378" s="172"/>
      <c r="Q378" s="172"/>
    </row>
    <row r="379" spans="1:17" s="273" customFormat="1" ht="15">
      <c r="A379" s="170">
        <v>33</v>
      </c>
      <c r="B379" s="171" t="s">
        <v>871</v>
      </c>
      <c r="C379" s="170" t="s">
        <v>872</v>
      </c>
      <c r="D379" s="172">
        <v>135</v>
      </c>
      <c r="E379" s="172">
        <v>20</v>
      </c>
      <c r="F379" s="172" t="s">
        <v>142</v>
      </c>
      <c r="G379" s="172">
        <v>1</v>
      </c>
      <c r="H379" s="172"/>
      <c r="I379" s="172">
        <v>1</v>
      </c>
      <c r="J379" s="172"/>
      <c r="K379" s="172"/>
      <c r="L379" s="172"/>
      <c r="M379" s="172"/>
      <c r="N379" s="172"/>
      <c r="O379" s="172">
        <v>1</v>
      </c>
      <c r="P379" s="172"/>
      <c r="Q379" s="172"/>
    </row>
    <row r="380" spans="1:17" s="273" customFormat="1" ht="15">
      <c r="A380" s="170">
        <v>34</v>
      </c>
      <c r="B380" s="171" t="s">
        <v>873</v>
      </c>
      <c r="C380" s="170" t="s">
        <v>872</v>
      </c>
      <c r="D380" s="172">
        <v>135</v>
      </c>
      <c r="E380" s="172">
        <v>20</v>
      </c>
      <c r="F380" s="172" t="s">
        <v>142</v>
      </c>
      <c r="G380" s="172">
        <v>1</v>
      </c>
      <c r="H380" s="172"/>
      <c r="I380" s="172">
        <v>1</v>
      </c>
      <c r="J380" s="172"/>
      <c r="K380" s="172"/>
      <c r="L380" s="172"/>
      <c r="M380" s="172"/>
      <c r="N380" s="172"/>
      <c r="O380" s="172">
        <v>1</v>
      </c>
      <c r="P380" s="172"/>
      <c r="Q380" s="172"/>
    </row>
    <row r="381" spans="1:17" s="273" customFormat="1" ht="15">
      <c r="A381" s="170">
        <v>35</v>
      </c>
      <c r="B381" s="171" t="s">
        <v>874</v>
      </c>
      <c r="C381" s="170" t="s">
        <v>875</v>
      </c>
      <c r="D381" s="172">
        <v>100</v>
      </c>
      <c r="E381" s="172">
        <v>10</v>
      </c>
      <c r="F381" s="172" t="s">
        <v>142</v>
      </c>
      <c r="G381" s="172">
        <v>1</v>
      </c>
      <c r="H381" s="172"/>
      <c r="I381" s="172">
        <v>1</v>
      </c>
      <c r="J381" s="172"/>
      <c r="K381" s="172"/>
      <c r="L381" s="172"/>
      <c r="M381" s="172"/>
      <c r="N381" s="172"/>
      <c r="O381" s="172"/>
      <c r="P381" s="172"/>
      <c r="Q381" s="172"/>
    </row>
    <row r="382" spans="1:17" s="273" customFormat="1" ht="15">
      <c r="A382" s="170">
        <v>36</v>
      </c>
      <c r="B382" s="171" t="s">
        <v>876</v>
      </c>
      <c r="C382" s="170" t="s">
        <v>877</v>
      </c>
      <c r="D382" s="172">
        <v>135</v>
      </c>
      <c r="E382" s="172">
        <v>20</v>
      </c>
      <c r="F382" s="172" t="s">
        <v>142</v>
      </c>
      <c r="G382" s="172">
        <v>2</v>
      </c>
      <c r="H382" s="172"/>
      <c r="I382" s="172">
        <v>1</v>
      </c>
      <c r="J382" s="172"/>
      <c r="K382" s="172"/>
      <c r="L382" s="172"/>
      <c r="M382" s="172">
        <v>1</v>
      </c>
      <c r="N382" s="172"/>
      <c r="O382" s="172"/>
      <c r="P382" s="172"/>
      <c r="Q382" s="172"/>
    </row>
    <row r="383" spans="1:17" s="273" customFormat="1" ht="15">
      <c r="A383" s="170">
        <v>37</v>
      </c>
      <c r="B383" s="171" t="s">
        <v>202</v>
      </c>
      <c r="C383" s="170" t="s">
        <v>877</v>
      </c>
      <c r="D383" s="172">
        <v>120</v>
      </c>
      <c r="E383" s="172">
        <v>10</v>
      </c>
      <c r="F383" s="172" t="s">
        <v>142</v>
      </c>
      <c r="G383" s="172">
        <v>1</v>
      </c>
      <c r="H383" s="172"/>
      <c r="I383" s="172">
        <v>1</v>
      </c>
      <c r="J383" s="172"/>
      <c r="K383" s="172"/>
      <c r="L383" s="172"/>
      <c r="M383" s="172"/>
      <c r="N383" s="172"/>
      <c r="O383" s="172"/>
      <c r="P383" s="172"/>
      <c r="Q383" s="172"/>
    </row>
    <row r="384" spans="1:17" s="273" customFormat="1" ht="15">
      <c r="A384" s="170">
        <v>38</v>
      </c>
      <c r="B384" s="171" t="s">
        <v>878</v>
      </c>
      <c r="C384" s="170" t="s">
        <v>877</v>
      </c>
      <c r="D384" s="172">
        <v>100</v>
      </c>
      <c r="E384" s="172">
        <v>30</v>
      </c>
      <c r="F384" s="172" t="s">
        <v>142</v>
      </c>
      <c r="G384" s="172">
        <v>3</v>
      </c>
      <c r="H384" s="172"/>
      <c r="I384" s="172">
        <v>1</v>
      </c>
      <c r="J384" s="172"/>
      <c r="K384" s="172"/>
      <c r="L384" s="172">
        <v>1</v>
      </c>
      <c r="M384" s="172"/>
      <c r="N384" s="172"/>
      <c r="O384" s="172">
        <v>1</v>
      </c>
      <c r="P384" s="172"/>
      <c r="Q384" s="172"/>
    </row>
    <row r="385" spans="1:17" s="273" customFormat="1" ht="15">
      <c r="A385" s="170">
        <v>39</v>
      </c>
      <c r="B385" s="171" t="s">
        <v>879</v>
      </c>
      <c r="C385" s="170" t="s">
        <v>877</v>
      </c>
      <c r="D385" s="172">
        <v>135</v>
      </c>
      <c r="E385" s="172">
        <v>20</v>
      </c>
      <c r="F385" s="172" t="s">
        <v>142</v>
      </c>
      <c r="G385" s="172">
        <v>2</v>
      </c>
      <c r="H385" s="172"/>
      <c r="I385" s="172">
        <v>1</v>
      </c>
      <c r="J385" s="172"/>
      <c r="K385" s="172"/>
      <c r="L385" s="172"/>
      <c r="M385" s="172"/>
      <c r="N385" s="172"/>
      <c r="O385" s="172">
        <v>1</v>
      </c>
      <c r="P385" s="172"/>
      <c r="Q385" s="172"/>
    </row>
    <row r="386" spans="1:17" s="273" customFormat="1" ht="15">
      <c r="A386" s="170">
        <v>40</v>
      </c>
      <c r="B386" s="171" t="s">
        <v>880</v>
      </c>
      <c r="C386" s="170" t="s">
        <v>881</v>
      </c>
      <c r="D386" s="172">
        <v>140</v>
      </c>
      <c r="E386" s="172">
        <v>10</v>
      </c>
      <c r="F386" s="172" t="s">
        <v>142</v>
      </c>
      <c r="G386" s="172">
        <v>1</v>
      </c>
      <c r="H386" s="172"/>
      <c r="I386" s="172">
        <v>1</v>
      </c>
      <c r="J386" s="320"/>
      <c r="K386" s="320"/>
      <c r="L386" s="320"/>
      <c r="M386" s="320"/>
      <c r="N386" s="320"/>
      <c r="O386" s="320"/>
      <c r="P386" s="320"/>
      <c r="Q386" s="320"/>
    </row>
    <row r="387" spans="1:17" s="273" customFormat="1" ht="15">
      <c r="A387" s="170">
        <v>41</v>
      </c>
      <c r="B387" s="171" t="s">
        <v>882</v>
      </c>
      <c r="C387" s="170" t="s">
        <v>881</v>
      </c>
      <c r="D387" s="172">
        <v>135</v>
      </c>
      <c r="E387" s="172">
        <v>10</v>
      </c>
      <c r="F387" s="172" t="s">
        <v>142</v>
      </c>
      <c r="G387" s="172">
        <v>1</v>
      </c>
      <c r="H387" s="172"/>
      <c r="I387" s="172">
        <v>1</v>
      </c>
      <c r="J387" s="172"/>
      <c r="K387" s="172"/>
      <c r="L387" s="172"/>
      <c r="M387" s="172"/>
      <c r="N387" s="172"/>
      <c r="O387" s="172"/>
      <c r="P387" s="172"/>
      <c r="Q387" s="172"/>
    </row>
    <row r="388" spans="1:17" s="273" customFormat="1" ht="15">
      <c r="A388" s="170">
        <v>42</v>
      </c>
      <c r="B388" s="171" t="s">
        <v>883</v>
      </c>
      <c r="C388" s="170" t="s">
        <v>884</v>
      </c>
      <c r="D388" s="172">
        <v>130</v>
      </c>
      <c r="E388" s="172">
        <v>10</v>
      </c>
      <c r="F388" s="172" t="s">
        <v>142</v>
      </c>
      <c r="G388" s="172">
        <v>1</v>
      </c>
      <c r="H388" s="172"/>
      <c r="I388" s="172">
        <v>1</v>
      </c>
      <c r="J388" s="172"/>
      <c r="K388" s="172"/>
      <c r="L388" s="172"/>
      <c r="M388" s="172"/>
      <c r="N388" s="172"/>
      <c r="O388" s="172"/>
      <c r="P388" s="172"/>
      <c r="Q388" s="172"/>
    </row>
    <row r="389" spans="1:17" s="273" customFormat="1" ht="15">
      <c r="A389" s="170">
        <v>43</v>
      </c>
      <c r="B389" s="171" t="s">
        <v>885</v>
      </c>
      <c r="C389" s="170" t="s">
        <v>884</v>
      </c>
      <c r="D389" s="172">
        <v>105</v>
      </c>
      <c r="E389" s="172">
        <v>20</v>
      </c>
      <c r="F389" s="172" t="s">
        <v>142</v>
      </c>
      <c r="G389" s="172">
        <v>2</v>
      </c>
      <c r="H389" s="172"/>
      <c r="I389" s="172">
        <v>1</v>
      </c>
      <c r="J389" s="172"/>
      <c r="K389" s="172"/>
      <c r="L389" s="172"/>
      <c r="M389" s="172"/>
      <c r="N389" s="172">
        <v>1</v>
      </c>
      <c r="O389" s="172"/>
      <c r="P389" s="172"/>
      <c r="Q389" s="172"/>
    </row>
    <row r="390" spans="1:17" s="273" customFormat="1" ht="15">
      <c r="A390" s="170">
        <v>44</v>
      </c>
      <c r="B390" s="171" t="s">
        <v>886</v>
      </c>
      <c r="C390" s="170" t="s">
        <v>884</v>
      </c>
      <c r="D390" s="172">
        <v>135</v>
      </c>
      <c r="E390" s="172">
        <v>20</v>
      </c>
      <c r="F390" s="172" t="s">
        <v>142</v>
      </c>
      <c r="G390" s="172">
        <v>2</v>
      </c>
      <c r="H390" s="172"/>
      <c r="I390" s="172">
        <v>1</v>
      </c>
      <c r="J390" s="172"/>
      <c r="K390" s="172"/>
      <c r="L390" s="172">
        <v>1</v>
      </c>
      <c r="M390" s="172"/>
      <c r="N390" s="172"/>
      <c r="O390" s="172"/>
      <c r="P390" s="172"/>
      <c r="Q390" s="172"/>
    </row>
    <row r="391" spans="1:17" s="273" customFormat="1" ht="15">
      <c r="A391" s="170">
        <v>45</v>
      </c>
      <c r="B391" s="171" t="s">
        <v>887</v>
      </c>
      <c r="C391" s="170" t="s">
        <v>888</v>
      </c>
      <c r="D391" s="172">
        <v>130</v>
      </c>
      <c r="E391" s="172">
        <v>10</v>
      </c>
      <c r="F391" s="172" t="s">
        <v>142</v>
      </c>
      <c r="G391" s="172">
        <v>1</v>
      </c>
      <c r="H391" s="172"/>
      <c r="I391" s="172">
        <v>1</v>
      </c>
      <c r="J391" s="172"/>
      <c r="K391" s="172"/>
      <c r="L391" s="172"/>
      <c r="M391" s="172"/>
      <c r="N391" s="172"/>
      <c r="O391" s="172"/>
      <c r="P391" s="172"/>
      <c r="Q391" s="172"/>
    </row>
    <row r="392" spans="1:17" s="273" customFormat="1" ht="15">
      <c r="A392" s="170">
        <v>46</v>
      </c>
      <c r="B392" s="171" t="s">
        <v>889</v>
      </c>
      <c r="C392" s="170" t="s">
        <v>888</v>
      </c>
      <c r="D392" s="172">
        <v>125</v>
      </c>
      <c r="E392" s="172">
        <v>30</v>
      </c>
      <c r="F392" s="172" t="s">
        <v>142</v>
      </c>
      <c r="G392" s="172">
        <v>3</v>
      </c>
      <c r="H392" s="172"/>
      <c r="I392" s="172">
        <v>1</v>
      </c>
      <c r="J392" s="172"/>
      <c r="K392" s="172"/>
      <c r="L392" s="172">
        <v>1</v>
      </c>
      <c r="M392" s="172">
        <v>1</v>
      </c>
      <c r="N392" s="172"/>
      <c r="O392" s="172"/>
      <c r="P392" s="172"/>
      <c r="Q392" s="172"/>
    </row>
    <row r="393" spans="1:17" s="273" customFormat="1" ht="15">
      <c r="A393" s="170">
        <v>47</v>
      </c>
      <c r="B393" s="171" t="s">
        <v>890</v>
      </c>
      <c r="C393" s="170" t="s">
        <v>888</v>
      </c>
      <c r="D393" s="172">
        <v>110</v>
      </c>
      <c r="E393" s="172">
        <v>20</v>
      </c>
      <c r="F393" s="172" t="s">
        <v>142</v>
      </c>
      <c r="G393" s="172">
        <v>2</v>
      </c>
      <c r="H393" s="172"/>
      <c r="I393" s="172">
        <v>1</v>
      </c>
      <c r="J393" s="172"/>
      <c r="K393" s="172"/>
      <c r="L393" s="172">
        <v>1</v>
      </c>
      <c r="M393" s="172"/>
      <c r="N393" s="172"/>
      <c r="O393" s="172"/>
      <c r="P393" s="172"/>
      <c r="Q393" s="172"/>
    </row>
    <row r="394" spans="1:17" s="273" customFormat="1" ht="15">
      <c r="A394" s="170">
        <v>48</v>
      </c>
      <c r="B394" s="171" t="s">
        <v>203</v>
      </c>
      <c r="C394" s="170" t="s">
        <v>888</v>
      </c>
      <c r="D394" s="172">
        <v>85</v>
      </c>
      <c r="E394" s="172">
        <v>20</v>
      </c>
      <c r="F394" s="172" t="s">
        <v>142</v>
      </c>
      <c r="G394" s="172">
        <v>2</v>
      </c>
      <c r="H394" s="172"/>
      <c r="I394" s="172">
        <v>1</v>
      </c>
      <c r="J394" s="172"/>
      <c r="K394" s="172"/>
      <c r="L394" s="172">
        <v>1</v>
      </c>
      <c r="M394" s="172"/>
      <c r="N394" s="172"/>
      <c r="O394" s="172"/>
      <c r="P394" s="172"/>
      <c r="Q394" s="172"/>
    </row>
    <row r="395" spans="1:17" s="273" customFormat="1" ht="15">
      <c r="A395" s="170">
        <v>49</v>
      </c>
      <c r="B395" s="171" t="s">
        <v>891</v>
      </c>
      <c r="C395" s="170" t="s">
        <v>888</v>
      </c>
      <c r="D395" s="172">
        <v>80</v>
      </c>
      <c r="E395" s="172">
        <v>30</v>
      </c>
      <c r="F395" s="172" t="s">
        <v>142</v>
      </c>
      <c r="G395" s="172">
        <v>3</v>
      </c>
      <c r="H395" s="172"/>
      <c r="I395" s="172">
        <v>1</v>
      </c>
      <c r="J395" s="172"/>
      <c r="K395" s="172"/>
      <c r="L395" s="172"/>
      <c r="M395" s="172"/>
      <c r="N395" s="172">
        <v>1</v>
      </c>
      <c r="O395" s="172">
        <v>1</v>
      </c>
      <c r="P395" s="172"/>
      <c r="Q395" s="172"/>
    </row>
    <row r="396" spans="1:17" s="273" customFormat="1" ht="15">
      <c r="A396" s="170">
        <v>50</v>
      </c>
      <c r="B396" s="171" t="s">
        <v>892</v>
      </c>
      <c r="C396" s="170" t="s">
        <v>888</v>
      </c>
      <c r="D396" s="172">
        <v>130</v>
      </c>
      <c r="E396" s="172">
        <v>20</v>
      </c>
      <c r="F396" s="172" t="s">
        <v>142</v>
      </c>
      <c r="G396" s="172">
        <v>2</v>
      </c>
      <c r="H396" s="172"/>
      <c r="I396" s="172">
        <v>1</v>
      </c>
      <c r="J396" s="172"/>
      <c r="K396" s="172"/>
      <c r="L396" s="172"/>
      <c r="M396" s="172"/>
      <c r="N396" s="172">
        <v>1</v>
      </c>
      <c r="O396" s="172"/>
      <c r="P396" s="172"/>
      <c r="Q396" s="172"/>
    </row>
    <row r="397" spans="1:17" s="273" customFormat="1" ht="15">
      <c r="A397" s="170">
        <v>51</v>
      </c>
      <c r="B397" s="171" t="s">
        <v>893</v>
      </c>
      <c r="C397" s="170" t="s">
        <v>894</v>
      </c>
      <c r="D397" s="172">
        <v>110</v>
      </c>
      <c r="E397" s="172">
        <v>30</v>
      </c>
      <c r="F397" s="172" t="s">
        <v>142</v>
      </c>
      <c r="G397" s="172">
        <v>3</v>
      </c>
      <c r="H397" s="172"/>
      <c r="I397" s="172">
        <v>1</v>
      </c>
      <c r="J397" s="172"/>
      <c r="K397" s="172"/>
      <c r="L397" s="172"/>
      <c r="M397" s="172"/>
      <c r="N397" s="172">
        <v>1</v>
      </c>
      <c r="O397" s="172">
        <v>1</v>
      </c>
      <c r="P397" s="172"/>
      <c r="Q397" s="172"/>
    </row>
    <row r="398" spans="1:17" s="273" customFormat="1" ht="15">
      <c r="A398" s="170">
        <v>52</v>
      </c>
      <c r="B398" s="171" t="s">
        <v>895</v>
      </c>
      <c r="C398" s="170" t="s">
        <v>894</v>
      </c>
      <c r="D398" s="172">
        <v>120</v>
      </c>
      <c r="E398" s="172">
        <v>30</v>
      </c>
      <c r="F398" s="172" t="s">
        <v>142</v>
      </c>
      <c r="G398" s="172">
        <v>3</v>
      </c>
      <c r="H398" s="172"/>
      <c r="I398" s="172">
        <v>1</v>
      </c>
      <c r="J398" s="172"/>
      <c r="K398" s="172"/>
      <c r="L398" s="172"/>
      <c r="M398" s="172"/>
      <c r="N398" s="172">
        <v>1</v>
      </c>
      <c r="O398" s="172">
        <v>1</v>
      </c>
      <c r="P398" s="172"/>
      <c r="Q398" s="172"/>
    </row>
    <row r="399" spans="1:17" s="273" customFormat="1" ht="15">
      <c r="A399" s="170">
        <v>53</v>
      </c>
      <c r="B399" s="171" t="s">
        <v>896</v>
      </c>
      <c r="C399" s="170" t="s">
        <v>894</v>
      </c>
      <c r="D399" s="172">
        <v>105</v>
      </c>
      <c r="E399" s="172">
        <v>30</v>
      </c>
      <c r="F399" s="172" t="s">
        <v>142</v>
      </c>
      <c r="G399" s="172">
        <v>3</v>
      </c>
      <c r="H399" s="172"/>
      <c r="I399" s="172">
        <v>1</v>
      </c>
      <c r="J399" s="172"/>
      <c r="K399" s="172"/>
      <c r="L399" s="172"/>
      <c r="M399" s="172"/>
      <c r="N399" s="172">
        <v>1</v>
      </c>
      <c r="O399" s="172">
        <v>1</v>
      </c>
      <c r="P399" s="172"/>
      <c r="Q399" s="172"/>
    </row>
    <row r="400" spans="1:17" s="273" customFormat="1" ht="15">
      <c r="A400" s="170">
        <v>54</v>
      </c>
      <c r="B400" s="171" t="s">
        <v>897</v>
      </c>
      <c r="C400" s="170" t="s">
        <v>894</v>
      </c>
      <c r="D400" s="172">
        <v>135</v>
      </c>
      <c r="E400" s="172">
        <v>30</v>
      </c>
      <c r="F400" s="172" t="s">
        <v>142</v>
      </c>
      <c r="G400" s="172">
        <v>3</v>
      </c>
      <c r="H400" s="172"/>
      <c r="I400" s="172">
        <v>1</v>
      </c>
      <c r="J400" s="172"/>
      <c r="K400" s="172"/>
      <c r="L400" s="172"/>
      <c r="M400" s="172"/>
      <c r="N400" s="172">
        <v>1</v>
      </c>
      <c r="O400" s="172">
        <v>1</v>
      </c>
      <c r="P400" s="172"/>
      <c r="Q400" s="172"/>
    </row>
    <row r="401" spans="1:17" s="273" customFormat="1" ht="34.5" customHeight="1">
      <c r="A401" s="259" t="s">
        <v>1067</v>
      </c>
      <c r="B401" s="260" t="s">
        <v>1066</v>
      </c>
      <c r="C401" s="259"/>
      <c r="D401" s="267"/>
      <c r="E401" s="267"/>
      <c r="F401" s="267"/>
      <c r="G401" s="267"/>
      <c r="H401" s="267"/>
      <c r="I401" s="267"/>
      <c r="J401" s="267"/>
      <c r="K401" s="267"/>
      <c r="L401" s="267"/>
      <c r="M401" s="267"/>
      <c r="N401" s="267"/>
      <c r="O401" s="267"/>
      <c r="P401" s="267"/>
      <c r="Q401" s="267"/>
    </row>
    <row r="402" spans="1:17" s="273" customFormat="1" ht="15">
      <c r="A402" s="238">
        <v>1</v>
      </c>
      <c r="B402" s="239" t="s">
        <v>979</v>
      </c>
      <c r="C402" s="238" t="s">
        <v>980</v>
      </c>
      <c r="D402" s="240">
        <v>80</v>
      </c>
      <c r="E402" s="240">
        <v>0</v>
      </c>
      <c r="F402" s="240" t="s">
        <v>142</v>
      </c>
      <c r="G402" s="240">
        <v>0</v>
      </c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</row>
    <row r="403" spans="1:17" s="273" customFormat="1" ht="15">
      <c r="A403" s="238">
        <v>2</v>
      </c>
      <c r="B403" s="239" t="s">
        <v>981</v>
      </c>
      <c r="C403" s="238" t="s">
        <v>980</v>
      </c>
      <c r="D403" s="240">
        <v>85</v>
      </c>
      <c r="E403" s="240">
        <v>0</v>
      </c>
      <c r="F403" s="240" t="s">
        <v>142</v>
      </c>
      <c r="G403" s="240">
        <v>0</v>
      </c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</row>
    <row r="404" spans="1:17" s="273" customFormat="1" ht="15">
      <c r="A404" s="238">
        <v>3</v>
      </c>
      <c r="B404" s="239" t="s">
        <v>982</v>
      </c>
      <c r="C404" s="238" t="s">
        <v>980</v>
      </c>
      <c r="D404" s="240">
        <v>120</v>
      </c>
      <c r="E404" s="240">
        <v>20</v>
      </c>
      <c r="F404" s="240" t="s">
        <v>142</v>
      </c>
      <c r="G404" s="240">
        <v>2</v>
      </c>
      <c r="H404" s="240"/>
      <c r="I404" s="240">
        <v>1</v>
      </c>
      <c r="J404" s="240"/>
      <c r="K404" s="240"/>
      <c r="L404" s="240"/>
      <c r="M404" s="240"/>
      <c r="N404" s="240"/>
      <c r="O404" s="240"/>
      <c r="P404" s="240">
        <v>1</v>
      </c>
      <c r="Q404" s="240"/>
    </row>
    <row r="405" spans="1:17" s="273" customFormat="1" ht="15">
      <c r="A405" s="238">
        <v>4</v>
      </c>
      <c r="B405" s="239" t="s">
        <v>983</v>
      </c>
      <c r="C405" s="238" t="s">
        <v>980</v>
      </c>
      <c r="D405" s="240">
        <v>100</v>
      </c>
      <c r="E405" s="240">
        <v>20</v>
      </c>
      <c r="F405" s="240" t="s">
        <v>142</v>
      </c>
      <c r="G405" s="240">
        <v>2</v>
      </c>
      <c r="H405" s="240"/>
      <c r="I405" s="240">
        <v>1</v>
      </c>
      <c r="J405" s="240"/>
      <c r="K405" s="240"/>
      <c r="L405" s="240"/>
      <c r="M405" s="240"/>
      <c r="N405" s="240"/>
      <c r="O405" s="240"/>
      <c r="P405" s="240">
        <v>1</v>
      </c>
      <c r="Q405" s="240"/>
    </row>
    <row r="406" spans="1:17" s="273" customFormat="1" ht="15">
      <c r="A406" s="238">
        <v>5</v>
      </c>
      <c r="B406" s="239" t="s">
        <v>984</v>
      </c>
      <c r="C406" s="238" t="s">
        <v>980</v>
      </c>
      <c r="D406" s="240">
        <v>110</v>
      </c>
      <c r="E406" s="240">
        <v>10</v>
      </c>
      <c r="F406" s="240" t="s">
        <v>142</v>
      </c>
      <c r="G406" s="240">
        <v>1</v>
      </c>
      <c r="H406" s="240"/>
      <c r="I406" s="240">
        <v>1</v>
      </c>
      <c r="J406" s="240"/>
      <c r="K406" s="240"/>
      <c r="L406" s="240"/>
      <c r="M406" s="240"/>
      <c r="N406" s="240"/>
      <c r="O406" s="240"/>
      <c r="P406" s="240"/>
      <c r="Q406" s="240">
        <f>SUM(I406:P406)</f>
        <v>1</v>
      </c>
    </row>
    <row r="407" spans="1:17" s="273" customFormat="1" ht="15">
      <c r="A407" s="238">
        <v>6</v>
      </c>
      <c r="B407" s="239" t="s">
        <v>985</v>
      </c>
      <c r="C407" s="238" t="s">
        <v>980</v>
      </c>
      <c r="D407" s="240">
        <v>120</v>
      </c>
      <c r="E407" s="240">
        <v>10</v>
      </c>
      <c r="F407" s="240" t="s">
        <v>142</v>
      </c>
      <c r="G407" s="240">
        <v>1</v>
      </c>
      <c r="H407" s="240"/>
      <c r="I407" s="240">
        <v>1</v>
      </c>
      <c r="J407" s="240"/>
      <c r="K407" s="240"/>
      <c r="L407" s="240"/>
      <c r="M407" s="240"/>
      <c r="N407" s="240"/>
      <c r="O407" s="240"/>
      <c r="P407" s="240"/>
      <c r="Q407" s="240">
        <f>SUM(I407:P407)</f>
        <v>1</v>
      </c>
    </row>
    <row r="408" spans="1:17" s="273" customFormat="1" ht="15">
      <c r="A408" s="238">
        <v>7</v>
      </c>
      <c r="B408" s="239" t="s">
        <v>986</v>
      </c>
      <c r="C408" s="238" t="s">
        <v>980</v>
      </c>
      <c r="D408" s="240">
        <v>110</v>
      </c>
      <c r="E408" s="240">
        <v>10</v>
      </c>
      <c r="F408" s="240" t="s">
        <v>142</v>
      </c>
      <c r="G408" s="240">
        <v>1</v>
      </c>
      <c r="H408" s="240"/>
      <c r="I408" s="240">
        <v>1</v>
      </c>
      <c r="J408" s="240"/>
      <c r="K408" s="240"/>
      <c r="L408" s="240"/>
      <c r="M408" s="240"/>
      <c r="N408" s="240"/>
      <c r="O408" s="240"/>
      <c r="P408" s="240"/>
      <c r="Q408" s="240">
        <f>SUM(I408:P408)</f>
        <v>1</v>
      </c>
    </row>
    <row r="409" spans="1:17" s="273" customFormat="1" ht="15">
      <c r="A409" s="238">
        <v>8</v>
      </c>
      <c r="B409" s="239" t="s">
        <v>987</v>
      </c>
      <c r="C409" s="238" t="s">
        <v>980</v>
      </c>
      <c r="D409" s="240">
        <v>120</v>
      </c>
      <c r="E409" s="240">
        <v>10</v>
      </c>
      <c r="F409" s="240" t="s">
        <v>142</v>
      </c>
      <c r="G409" s="240">
        <v>1</v>
      </c>
      <c r="H409" s="240"/>
      <c r="I409" s="240">
        <v>1</v>
      </c>
      <c r="J409" s="240"/>
      <c r="K409" s="240"/>
      <c r="L409" s="240"/>
      <c r="M409" s="240"/>
      <c r="N409" s="240"/>
      <c r="O409" s="240"/>
      <c r="P409" s="240"/>
      <c r="Q409" s="240">
        <f>SUM(I409:P409)</f>
        <v>1</v>
      </c>
    </row>
    <row r="410" spans="1:17" s="273" customFormat="1" ht="15">
      <c r="A410" s="238">
        <v>9</v>
      </c>
      <c r="B410" s="239" t="s">
        <v>988</v>
      </c>
      <c r="C410" s="238" t="s">
        <v>980</v>
      </c>
      <c r="D410" s="240">
        <v>75</v>
      </c>
      <c r="E410" s="240">
        <v>20</v>
      </c>
      <c r="F410" s="240" t="s">
        <v>142</v>
      </c>
      <c r="G410" s="240">
        <v>2</v>
      </c>
      <c r="H410" s="240"/>
      <c r="I410" s="240">
        <v>1</v>
      </c>
      <c r="J410" s="240"/>
      <c r="K410" s="240"/>
      <c r="L410" s="240"/>
      <c r="M410" s="240"/>
      <c r="N410" s="240"/>
      <c r="O410" s="240"/>
      <c r="P410" s="240">
        <v>1</v>
      </c>
      <c r="Q410" s="240"/>
    </row>
    <row r="411" spans="1:17" s="273" customFormat="1" ht="15">
      <c r="A411" s="238">
        <v>10</v>
      </c>
      <c r="B411" s="239" t="s">
        <v>989</v>
      </c>
      <c r="C411" s="238" t="s">
        <v>980</v>
      </c>
      <c r="D411" s="240">
        <v>80</v>
      </c>
      <c r="E411" s="240">
        <v>10</v>
      </c>
      <c r="F411" s="240" t="s">
        <v>142</v>
      </c>
      <c r="G411" s="240">
        <v>1</v>
      </c>
      <c r="H411" s="240"/>
      <c r="I411" s="240"/>
      <c r="J411" s="240"/>
      <c r="K411" s="240"/>
      <c r="L411" s="240"/>
      <c r="M411" s="240"/>
      <c r="N411" s="240"/>
      <c r="O411" s="240"/>
      <c r="P411" s="240">
        <v>1</v>
      </c>
      <c r="Q411" s="240">
        <f>SUM(I411:P411)</f>
        <v>1</v>
      </c>
    </row>
    <row r="412" spans="1:17" s="273" customFormat="1" ht="15">
      <c r="A412" s="238">
        <v>11</v>
      </c>
      <c r="B412" s="239" t="s">
        <v>990</v>
      </c>
      <c r="C412" s="238" t="s">
        <v>980</v>
      </c>
      <c r="D412" s="240">
        <v>100</v>
      </c>
      <c r="E412" s="240">
        <v>10</v>
      </c>
      <c r="F412" s="240" t="s">
        <v>142</v>
      </c>
      <c r="G412" s="240">
        <v>1</v>
      </c>
      <c r="H412" s="240"/>
      <c r="I412" s="240">
        <v>1</v>
      </c>
      <c r="J412" s="240"/>
      <c r="K412" s="240"/>
      <c r="L412" s="240"/>
      <c r="M412" s="240"/>
      <c r="N412" s="240"/>
      <c r="O412" s="240"/>
      <c r="P412" s="240"/>
      <c r="Q412" s="240">
        <f>SUM(I412:P412)</f>
        <v>1</v>
      </c>
    </row>
    <row r="413" spans="1:17" s="273" customFormat="1" ht="15">
      <c r="A413" s="238">
        <v>12</v>
      </c>
      <c r="B413" s="239" t="s">
        <v>991</v>
      </c>
      <c r="C413" s="238" t="s">
        <v>980</v>
      </c>
      <c r="D413" s="240">
        <v>75</v>
      </c>
      <c r="E413" s="240">
        <v>10</v>
      </c>
      <c r="F413" s="240" t="s">
        <v>142</v>
      </c>
      <c r="G413" s="240">
        <v>1</v>
      </c>
      <c r="H413" s="240"/>
      <c r="I413" s="240"/>
      <c r="J413" s="240"/>
      <c r="K413" s="240"/>
      <c r="L413" s="240"/>
      <c r="M413" s="240"/>
      <c r="N413" s="240"/>
      <c r="O413" s="240"/>
      <c r="P413" s="240">
        <v>1</v>
      </c>
      <c r="Q413" s="240">
        <f>SUM(I413:P413)</f>
        <v>1</v>
      </c>
    </row>
    <row r="414" spans="1:17" s="273" customFormat="1" ht="15">
      <c r="A414" s="238">
        <v>13</v>
      </c>
      <c r="B414" s="239" t="s">
        <v>992</v>
      </c>
      <c r="C414" s="238" t="s">
        <v>980</v>
      </c>
      <c r="D414" s="240">
        <v>115</v>
      </c>
      <c r="E414" s="240">
        <v>30</v>
      </c>
      <c r="F414" s="240" t="s">
        <v>142</v>
      </c>
      <c r="G414" s="240">
        <v>3</v>
      </c>
      <c r="H414" s="240"/>
      <c r="I414" s="240">
        <v>1</v>
      </c>
      <c r="J414" s="240"/>
      <c r="K414" s="240"/>
      <c r="L414" s="240"/>
      <c r="M414" s="240">
        <v>1</v>
      </c>
      <c r="N414" s="240"/>
      <c r="O414" s="240">
        <v>1</v>
      </c>
      <c r="P414" s="240"/>
      <c r="Q414" s="240"/>
    </row>
    <row r="415" spans="1:17" s="273" customFormat="1" ht="15">
      <c r="A415" s="238">
        <v>14</v>
      </c>
      <c r="B415" s="239" t="s">
        <v>993</v>
      </c>
      <c r="C415" s="238" t="s">
        <v>980</v>
      </c>
      <c r="D415" s="240">
        <v>110</v>
      </c>
      <c r="E415" s="240">
        <v>20</v>
      </c>
      <c r="F415" s="240" t="s">
        <v>142</v>
      </c>
      <c r="G415" s="240">
        <v>2</v>
      </c>
      <c r="H415" s="240"/>
      <c r="I415" s="240">
        <v>1</v>
      </c>
      <c r="J415" s="240"/>
      <c r="K415" s="240"/>
      <c r="L415" s="240"/>
      <c r="M415" s="240"/>
      <c r="N415" s="240"/>
      <c r="O415" s="240">
        <v>1</v>
      </c>
      <c r="P415" s="240"/>
      <c r="Q415" s="240"/>
    </row>
    <row r="416" spans="1:17" s="273" customFormat="1" ht="15">
      <c r="A416" s="238">
        <v>15</v>
      </c>
      <c r="B416" s="239" t="s">
        <v>994</v>
      </c>
      <c r="C416" s="238" t="s">
        <v>980</v>
      </c>
      <c r="D416" s="240">
        <v>65</v>
      </c>
      <c r="E416" s="240">
        <v>30</v>
      </c>
      <c r="F416" s="240" t="s">
        <v>142</v>
      </c>
      <c r="G416" s="240">
        <v>3</v>
      </c>
      <c r="H416" s="240"/>
      <c r="I416" s="240">
        <v>1</v>
      </c>
      <c r="J416" s="240"/>
      <c r="K416" s="240"/>
      <c r="L416" s="240"/>
      <c r="M416" s="240"/>
      <c r="N416" s="240"/>
      <c r="O416" s="240">
        <v>1</v>
      </c>
      <c r="P416" s="240">
        <v>1</v>
      </c>
      <c r="Q416" s="240"/>
    </row>
    <row r="417" spans="1:17" s="273" customFormat="1" ht="15">
      <c r="A417" s="238">
        <v>16</v>
      </c>
      <c r="B417" s="239" t="s">
        <v>995</v>
      </c>
      <c r="C417" s="238" t="s">
        <v>980</v>
      </c>
      <c r="D417" s="240">
        <v>115</v>
      </c>
      <c r="E417" s="240">
        <v>10</v>
      </c>
      <c r="F417" s="240" t="s">
        <v>142</v>
      </c>
      <c r="G417" s="240">
        <v>1</v>
      </c>
      <c r="H417" s="240"/>
      <c r="I417" s="240">
        <v>1</v>
      </c>
      <c r="J417" s="240"/>
      <c r="K417" s="240"/>
      <c r="L417" s="240"/>
      <c r="M417" s="240"/>
      <c r="N417" s="240"/>
      <c r="O417" s="240"/>
      <c r="P417" s="240"/>
      <c r="Q417" s="240">
        <f>SUM(I417:P417)</f>
        <v>1</v>
      </c>
    </row>
    <row r="418" spans="1:17" s="273" customFormat="1" ht="15">
      <c r="A418" s="238">
        <v>17</v>
      </c>
      <c r="B418" s="239" t="s">
        <v>996</v>
      </c>
      <c r="C418" s="238" t="s">
        <v>980</v>
      </c>
      <c r="D418" s="240">
        <v>110</v>
      </c>
      <c r="E418" s="240">
        <v>10</v>
      </c>
      <c r="F418" s="240" t="s">
        <v>142</v>
      </c>
      <c r="G418" s="240">
        <v>1</v>
      </c>
      <c r="H418" s="240"/>
      <c r="I418" s="240">
        <v>1</v>
      </c>
      <c r="J418" s="240"/>
      <c r="K418" s="240"/>
      <c r="L418" s="240"/>
      <c r="M418" s="240"/>
      <c r="N418" s="240"/>
      <c r="O418" s="240"/>
      <c r="P418" s="240"/>
      <c r="Q418" s="240">
        <f>SUM(I418:P418)</f>
        <v>1</v>
      </c>
    </row>
    <row r="419" spans="1:17" s="273" customFormat="1" ht="15">
      <c r="A419" s="238">
        <v>18</v>
      </c>
      <c r="B419" s="239" t="s">
        <v>997</v>
      </c>
      <c r="C419" s="238" t="s">
        <v>980</v>
      </c>
      <c r="D419" s="240">
        <v>105</v>
      </c>
      <c r="E419" s="240">
        <v>30</v>
      </c>
      <c r="F419" s="240" t="s">
        <v>142</v>
      </c>
      <c r="G419" s="240">
        <v>3</v>
      </c>
      <c r="H419" s="240"/>
      <c r="I419" s="240">
        <v>1</v>
      </c>
      <c r="J419" s="240"/>
      <c r="K419" s="240"/>
      <c r="L419" s="240"/>
      <c r="M419" s="240">
        <v>1</v>
      </c>
      <c r="N419" s="240"/>
      <c r="O419" s="240">
        <v>1</v>
      </c>
      <c r="P419" s="240"/>
      <c r="Q419" s="240"/>
    </row>
    <row r="420" spans="1:17" s="273" customFormat="1" ht="15">
      <c r="A420" s="238">
        <v>19</v>
      </c>
      <c r="B420" s="239" t="s">
        <v>998</v>
      </c>
      <c r="C420" s="238" t="s">
        <v>980</v>
      </c>
      <c r="D420" s="240">
        <v>65</v>
      </c>
      <c r="E420" s="240">
        <v>10</v>
      </c>
      <c r="F420" s="240" t="s">
        <v>142</v>
      </c>
      <c r="G420" s="240">
        <v>1</v>
      </c>
      <c r="H420" s="240"/>
      <c r="I420" s="240"/>
      <c r="J420" s="240"/>
      <c r="K420" s="240"/>
      <c r="L420" s="240"/>
      <c r="M420" s="240"/>
      <c r="N420" s="240"/>
      <c r="O420" s="240">
        <v>1</v>
      </c>
      <c r="P420" s="240"/>
      <c r="Q420" s="240">
        <f>SUM(I420:P420)</f>
        <v>1</v>
      </c>
    </row>
    <row r="421" spans="1:17" s="273" customFormat="1" ht="15">
      <c r="A421" s="238">
        <v>20</v>
      </c>
      <c r="B421" s="239" t="s">
        <v>999</v>
      </c>
      <c r="C421" s="238" t="s">
        <v>980</v>
      </c>
      <c r="D421" s="240">
        <v>90</v>
      </c>
      <c r="E421" s="240">
        <v>30</v>
      </c>
      <c r="F421" s="240" t="s">
        <v>142</v>
      </c>
      <c r="G421" s="240">
        <v>3</v>
      </c>
      <c r="H421" s="240"/>
      <c r="I421" s="240">
        <v>1</v>
      </c>
      <c r="J421" s="240"/>
      <c r="K421" s="240"/>
      <c r="L421" s="240"/>
      <c r="M421" s="240"/>
      <c r="N421" s="240"/>
      <c r="O421" s="240">
        <v>1</v>
      </c>
      <c r="P421" s="240">
        <v>1</v>
      </c>
      <c r="Q421" s="240"/>
    </row>
    <row r="422" spans="1:17" s="273" customFormat="1" ht="15">
      <c r="A422" s="238">
        <v>21</v>
      </c>
      <c r="B422" s="239" t="s">
        <v>1000</v>
      </c>
      <c r="C422" s="238" t="s">
        <v>980</v>
      </c>
      <c r="D422" s="240">
        <v>70</v>
      </c>
      <c r="E422" s="240">
        <v>20</v>
      </c>
      <c r="F422" s="240" t="s">
        <v>142</v>
      </c>
      <c r="G422" s="240">
        <v>2</v>
      </c>
      <c r="H422" s="240"/>
      <c r="I422" s="240">
        <v>1</v>
      </c>
      <c r="J422" s="240"/>
      <c r="K422" s="240"/>
      <c r="L422" s="240"/>
      <c r="M422" s="240"/>
      <c r="N422" s="240"/>
      <c r="O422" s="240">
        <v>1</v>
      </c>
      <c r="P422" s="240"/>
      <c r="Q422" s="240"/>
    </row>
    <row r="423" spans="1:17" s="273" customFormat="1" ht="15">
      <c r="A423" s="238">
        <v>22</v>
      </c>
      <c r="B423" s="239" t="s">
        <v>1001</v>
      </c>
      <c r="C423" s="238" t="s">
        <v>980</v>
      </c>
      <c r="D423" s="240">
        <v>115</v>
      </c>
      <c r="E423" s="240">
        <v>20</v>
      </c>
      <c r="F423" s="240" t="s">
        <v>142</v>
      </c>
      <c r="G423" s="240">
        <v>2</v>
      </c>
      <c r="H423" s="240"/>
      <c r="I423" s="240">
        <v>1</v>
      </c>
      <c r="J423" s="240"/>
      <c r="K423" s="240"/>
      <c r="L423" s="240"/>
      <c r="M423" s="240"/>
      <c r="N423" s="240"/>
      <c r="O423" s="240">
        <v>1</v>
      </c>
      <c r="P423" s="240"/>
      <c r="Q423" s="240"/>
    </row>
    <row r="424" spans="1:17" s="273" customFormat="1" ht="15">
      <c r="A424" s="238">
        <v>23</v>
      </c>
      <c r="B424" s="239" t="s">
        <v>1002</v>
      </c>
      <c r="C424" s="238" t="s">
        <v>1003</v>
      </c>
      <c r="D424" s="240">
        <v>50</v>
      </c>
      <c r="E424" s="240">
        <v>20</v>
      </c>
      <c r="F424" s="240" t="s">
        <v>142</v>
      </c>
      <c r="G424" s="240">
        <v>2</v>
      </c>
      <c r="H424" s="240"/>
      <c r="I424" s="240"/>
      <c r="J424" s="240"/>
      <c r="K424" s="240"/>
      <c r="L424" s="240"/>
      <c r="M424" s="240"/>
      <c r="N424" s="240"/>
      <c r="O424" s="240">
        <v>1</v>
      </c>
      <c r="P424" s="240">
        <v>1</v>
      </c>
      <c r="Q424" s="240"/>
    </row>
    <row r="425" spans="1:17" s="273" customFormat="1" ht="15">
      <c r="A425" s="238">
        <v>24</v>
      </c>
      <c r="B425" s="239" t="s">
        <v>1004</v>
      </c>
      <c r="C425" s="238" t="s">
        <v>1003</v>
      </c>
      <c r="D425" s="240">
        <v>95</v>
      </c>
      <c r="E425" s="240">
        <v>10</v>
      </c>
      <c r="F425" s="240" t="s">
        <v>142</v>
      </c>
      <c r="G425" s="240">
        <v>1</v>
      </c>
      <c r="H425" s="240"/>
      <c r="I425" s="240"/>
      <c r="J425" s="240"/>
      <c r="K425" s="240"/>
      <c r="L425" s="240"/>
      <c r="M425" s="240"/>
      <c r="N425" s="240"/>
      <c r="O425" s="240"/>
      <c r="P425" s="240">
        <v>1</v>
      </c>
      <c r="Q425" s="240">
        <f>SUM(I425:P425)</f>
        <v>1</v>
      </c>
    </row>
    <row r="426" spans="1:17" s="273" customFormat="1" ht="15">
      <c r="A426" s="238">
        <v>25</v>
      </c>
      <c r="B426" s="239" t="s">
        <v>1005</v>
      </c>
      <c r="C426" s="238" t="s">
        <v>1003</v>
      </c>
      <c r="D426" s="240">
        <v>80</v>
      </c>
      <c r="E426" s="240">
        <v>20</v>
      </c>
      <c r="F426" s="240" t="s">
        <v>142</v>
      </c>
      <c r="G426" s="240">
        <v>2</v>
      </c>
      <c r="H426" s="240"/>
      <c r="I426" s="240"/>
      <c r="J426" s="240"/>
      <c r="K426" s="240"/>
      <c r="L426" s="240"/>
      <c r="M426" s="240"/>
      <c r="N426" s="240"/>
      <c r="O426" s="240">
        <v>1</v>
      </c>
      <c r="P426" s="240">
        <v>1</v>
      </c>
      <c r="Q426" s="240"/>
    </row>
    <row r="427" spans="1:17" s="273" customFormat="1" ht="15">
      <c r="A427" s="238">
        <v>26</v>
      </c>
      <c r="B427" s="239" t="s">
        <v>1006</v>
      </c>
      <c r="C427" s="238" t="s">
        <v>1003</v>
      </c>
      <c r="D427" s="240">
        <v>105</v>
      </c>
      <c r="E427" s="240">
        <v>10</v>
      </c>
      <c r="F427" s="240" t="s">
        <v>142</v>
      </c>
      <c r="G427" s="240">
        <v>1</v>
      </c>
      <c r="H427" s="240"/>
      <c r="I427" s="240"/>
      <c r="J427" s="240"/>
      <c r="K427" s="240"/>
      <c r="L427" s="240"/>
      <c r="M427" s="240"/>
      <c r="N427" s="240"/>
      <c r="O427" s="240"/>
      <c r="P427" s="240">
        <v>1</v>
      </c>
      <c r="Q427" s="240">
        <f>SUM(I427:P427)</f>
        <v>1</v>
      </c>
    </row>
    <row r="428" spans="1:17" s="273" customFormat="1" ht="15">
      <c r="A428" s="238">
        <v>27</v>
      </c>
      <c r="B428" s="239" t="s">
        <v>1007</v>
      </c>
      <c r="C428" s="238" t="s">
        <v>1003</v>
      </c>
      <c r="D428" s="240">
        <v>85</v>
      </c>
      <c r="E428" s="240">
        <v>20</v>
      </c>
      <c r="F428" s="240" t="s">
        <v>142</v>
      </c>
      <c r="G428" s="240">
        <v>2</v>
      </c>
      <c r="H428" s="240"/>
      <c r="I428" s="240"/>
      <c r="J428" s="240"/>
      <c r="K428" s="240"/>
      <c r="L428" s="240"/>
      <c r="M428" s="240"/>
      <c r="N428" s="240"/>
      <c r="O428" s="240">
        <v>1</v>
      </c>
      <c r="P428" s="240">
        <v>1</v>
      </c>
      <c r="Q428" s="240"/>
    </row>
    <row r="429" spans="1:17" s="273" customFormat="1" ht="15">
      <c r="A429" s="238">
        <v>28</v>
      </c>
      <c r="B429" s="239" t="s">
        <v>1008</v>
      </c>
      <c r="C429" s="238" t="s">
        <v>1003</v>
      </c>
      <c r="D429" s="240">
        <v>60</v>
      </c>
      <c r="E429" s="240">
        <v>30</v>
      </c>
      <c r="F429" s="240" t="s">
        <v>142</v>
      </c>
      <c r="G429" s="240">
        <v>3</v>
      </c>
      <c r="H429" s="240"/>
      <c r="I429" s="240">
        <v>1</v>
      </c>
      <c r="J429" s="240"/>
      <c r="K429" s="240"/>
      <c r="L429" s="240"/>
      <c r="M429" s="240"/>
      <c r="N429" s="240"/>
      <c r="O429" s="240">
        <v>1</v>
      </c>
      <c r="P429" s="240">
        <v>1</v>
      </c>
      <c r="Q429" s="240"/>
    </row>
    <row r="430" spans="1:17" s="273" customFormat="1" ht="15">
      <c r="A430" s="238">
        <v>29</v>
      </c>
      <c r="B430" s="239" t="s">
        <v>1009</v>
      </c>
      <c r="C430" s="238" t="s">
        <v>1003</v>
      </c>
      <c r="D430" s="240">
        <v>110</v>
      </c>
      <c r="E430" s="240">
        <v>20</v>
      </c>
      <c r="F430" s="240" t="s">
        <v>142</v>
      </c>
      <c r="G430" s="240">
        <v>2</v>
      </c>
      <c r="H430" s="240"/>
      <c r="I430" s="240">
        <v>1</v>
      </c>
      <c r="J430" s="240"/>
      <c r="K430" s="240"/>
      <c r="L430" s="240"/>
      <c r="M430" s="240"/>
      <c r="N430" s="240"/>
      <c r="O430" s="240">
        <v>1</v>
      </c>
      <c r="P430" s="240"/>
      <c r="Q430" s="240"/>
    </row>
    <row r="431" spans="1:17" s="273" customFormat="1" ht="15">
      <c r="A431" s="238">
        <v>30</v>
      </c>
      <c r="B431" s="239" t="s">
        <v>264</v>
      </c>
      <c r="C431" s="238" t="s">
        <v>1003</v>
      </c>
      <c r="D431" s="240">
        <v>120</v>
      </c>
      <c r="E431" s="240">
        <v>10</v>
      </c>
      <c r="F431" s="240" t="s">
        <v>142</v>
      </c>
      <c r="G431" s="240">
        <v>1</v>
      </c>
      <c r="H431" s="240"/>
      <c r="I431" s="240">
        <v>1</v>
      </c>
      <c r="J431" s="240"/>
      <c r="K431" s="240"/>
      <c r="L431" s="240"/>
      <c r="M431" s="240"/>
      <c r="N431" s="240"/>
      <c r="O431" s="240"/>
      <c r="P431" s="240"/>
      <c r="Q431" s="240">
        <f>SUM(I431:P431)</f>
        <v>1</v>
      </c>
    </row>
    <row r="432" spans="1:17" s="273" customFormat="1" ht="15">
      <c r="A432" s="238">
        <v>31</v>
      </c>
      <c r="B432" s="239" t="s">
        <v>1010</v>
      </c>
      <c r="C432" s="238" t="s">
        <v>1011</v>
      </c>
      <c r="D432" s="240">
        <v>120</v>
      </c>
      <c r="E432" s="240">
        <v>10</v>
      </c>
      <c r="F432" s="240" t="s">
        <v>142</v>
      </c>
      <c r="G432" s="240">
        <v>1</v>
      </c>
      <c r="H432" s="240"/>
      <c r="I432" s="240">
        <v>1</v>
      </c>
      <c r="J432" s="240"/>
      <c r="K432" s="240"/>
      <c r="L432" s="240"/>
      <c r="M432" s="240"/>
      <c r="N432" s="240"/>
      <c r="O432" s="240"/>
      <c r="P432" s="240"/>
      <c r="Q432" s="240">
        <f>SUM(I432:P432)</f>
        <v>1</v>
      </c>
    </row>
    <row r="433" spans="1:17" s="273" customFormat="1" ht="15">
      <c r="A433" s="238">
        <v>32</v>
      </c>
      <c r="B433" s="239" t="s">
        <v>1012</v>
      </c>
      <c r="C433" s="238" t="s">
        <v>1011</v>
      </c>
      <c r="D433" s="240">
        <v>30</v>
      </c>
      <c r="E433" s="240">
        <v>20</v>
      </c>
      <c r="F433" s="240" t="s">
        <v>142</v>
      </c>
      <c r="G433" s="240">
        <v>2</v>
      </c>
      <c r="H433" s="240"/>
      <c r="I433" s="240"/>
      <c r="J433" s="240"/>
      <c r="K433" s="240"/>
      <c r="L433" s="240"/>
      <c r="M433" s="240"/>
      <c r="N433" s="240"/>
      <c r="O433" s="240">
        <v>1</v>
      </c>
      <c r="P433" s="240">
        <v>1</v>
      </c>
      <c r="Q433" s="240"/>
    </row>
    <row r="434" spans="1:17" s="273" customFormat="1" ht="15">
      <c r="A434" s="238">
        <v>33</v>
      </c>
      <c r="B434" s="239" t="s">
        <v>1013</v>
      </c>
      <c r="C434" s="238" t="s">
        <v>1014</v>
      </c>
      <c r="D434" s="240">
        <v>70</v>
      </c>
      <c r="E434" s="240">
        <v>20</v>
      </c>
      <c r="F434" s="240" t="s">
        <v>142</v>
      </c>
      <c r="G434" s="240">
        <v>2</v>
      </c>
      <c r="H434" s="240"/>
      <c r="I434" s="240"/>
      <c r="J434" s="240"/>
      <c r="K434" s="240"/>
      <c r="L434" s="240"/>
      <c r="M434" s="240"/>
      <c r="N434" s="240"/>
      <c r="O434" s="240">
        <v>1</v>
      </c>
      <c r="P434" s="240">
        <v>1</v>
      </c>
      <c r="Q434" s="240"/>
    </row>
    <row r="435" spans="1:17" s="273" customFormat="1" ht="15">
      <c r="A435" s="238">
        <v>34</v>
      </c>
      <c r="B435" s="239" t="s">
        <v>203</v>
      </c>
      <c r="C435" s="238" t="s">
        <v>1014</v>
      </c>
      <c r="D435" s="240">
        <v>85</v>
      </c>
      <c r="E435" s="240">
        <v>20</v>
      </c>
      <c r="F435" s="240" t="s">
        <v>142</v>
      </c>
      <c r="G435" s="240">
        <v>2</v>
      </c>
      <c r="H435" s="240"/>
      <c r="I435" s="240"/>
      <c r="J435" s="240"/>
      <c r="K435" s="240"/>
      <c r="L435" s="240"/>
      <c r="M435" s="240"/>
      <c r="N435" s="240"/>
      <c r="O435" s="240">
        <v>1</v>
      </c>
      <c r="P435" s="240">
        <v>1</v>
      </c>
      <c r="Q435" s="240"/>
    </row>
    <row r="436" spans="1:17" s="273" customFormat="1" ht="15">
      <c r="A436" s="238">
        <v>35</v>
      </c>
      <c r="B436" s="239" t="s">
        <v>1015</v>
      </c>
      <c r="C436" s="238" t="s">
        <v>1014</v>
      </c>
      <c r="D436" s="240">
        <v>115</v>
      </c>
      <c r="E436" s="240">
        <v>10</v>
      </c>
      <c r="F436" s="240" t="s">
        <v>142</v>
      </c>
      <c r="G436" s="240">
        <v>1</v>
      </c>
      <c r="H436" s="240"/>
      <c r="I436" s="240">
        <v>1</v>
      </c>
      <c r="J436" s="240"/>
      <c r="K436" s="240"/>
      <c r="L436" s="240"/>
      <c r="M436" s="240"/>
      <c r="N436" s="240"/>
      <c r="O436" s="240"/>
      <c r="P436" s="240"/>
      <c r="Q436" s="240">
        <f>SUM(I436:P436)</f>
        <v>1</v>
      </c>
    </row>
    <row r="437" spans="1:17" s="273" customFormat="1" ht="15">
      <c r="A437" s="238">
        <v>36</v>
      </c>
      <c r="B437" s="239" t="s">
        <v>882</v>
      </c>
      <c r="C437" s="238" t="s">
        <v>1016</v>
      </c>
      <c r="D437" s="240">
        <v>105</v>
      </c>
      <c r="E437" s="240">
        <v>20</v>
      </c>
      <c r="F437" s="240" t="s">
        <v>142</v>
      </c>
      <c r="G437" s="240">
        <v>2</v>
      </c>
      <c r="H437" s="240"/>
      <c r="I437" s="240">
        <v>1</v>
      </c>
      <c r="J437" s="240"/>
      <c r="K437" s="240"/>
      <c r="L437" s="240"/>
      <c r="M437" s="240"/>
      <c r="N437" s="240"/>
      <c r="O437" s="240">
        <v>1</v>
      </c>
      <c r="P437" s="240"/>
      <c r="Q437" s="240"/>
    </row>
    <row r="438" spans="1:17" s="273" customFormat="1" ht="15">
      <c r="A438" s="238">
        <v>37</v>
      </c>
      <c r="B438" s="239" t="s">
        <v>1017</v>
      </c>
      <c r="C438" s="238" t="s">
        <v>1018</v>
      </c>
      <c r="D438" s="240">
        <v>110</v>
      </c>
      <c r="E438" s="240">
        <v>10</v>
      </c>
      <c r="F438" s="240" t="s">
        <v>142</v>
      </c>
      <c r="G438" s="240">
        <v>1</v>
      </c>
      <c r="H438" s="240"/>
      <c r="I438" s="240"/>
      <c r="J438" s="240"/>
      <c r="K438" s="240"/>
      <c r="L438" s="240"/>
      <c r="M438" s="240"/>
      <c r="N438" s="240"/>
      <c r="O438" s="240">
        <v>1</v>
      </c>
      <c r="P438" s="240"/>
      <c r="Q438" s="240">
        <f>SUM(I438:P438)</f>
        <v>1</v>
      </c>
    </row>
    <row r="439" spans="1:17" s="273" customFormat="1" ht="15">
      <c r="A439" s="238">
        <v>38</v>
      </c>
      <c r="B439" s="239" t="s">
        <v>1019</v>
      </c>
      <c r="C439" s="238" t="s">
        <v>1020</v>
      </c>
      <c r="D439" s="240">
        <v>105</v>
      </c>
      <c r="E439" s="240">
        <v>30</v>
      </c>
      <c r="F439" s="240" t="s">
        <v>142</v>
      </c>
      <c r="G439" s="240">
        <v>3</v>
      </c>
      <c r="H439" s="240"/>
      <c r="I439" s="240">
        <v>1</v>
      </c>
      <c r="J439" s="240"/>
      <c r="K439" s="240"/>
      <c r="L439" s="240"/>
      <c r="M439" s="240">
        <v>1</v>
      </c>
      <c r="N439" s="240"/>
      <c r="O439" s="240">
        <v>1</v>
      </c>
      <c r="P439" s="240"/>
      <c r="Q439" s="240"/>
    </row>
    <row r="440" spans="1:17" s="273" customFormat="1" ht="15">
      <c r="A440" s="238">
        <v>39</v>
      </c>
      <c r="B440" s="239" t="s">
        <v>1021</v>
      </c>
      <c r="C440" s="238" t="s">
        <v>1020</v>
      </c>
      <c r="D440" s="240">
        <v>85</v>
      </c>
      <c r="E440" s="240">
        <v>20</v>
      </c>
      <c r="F440" s="240" t="s">
        <v>142</v>
      </c>
      <c r="G440" s="240">
        <v>2</v>
      </c>
      <c r="H440" s="240"/>
      <c r="I440" s="240"/>
      <c r="J440" s="240"/>
      <c r="K440" s="240"/>
      <c r="L440" s="240"/>
      <c r="M440" s="240"/>
      <c r="N440" s="240"/>
      <c r="O440" s="240">
        <v>1</v>
      </c>
      <c r="P440" s="240">
        <v>1</v>
      </c>
      <c r="Q440" s="240"/>
    </row>
    <row r="441" spans="1:17" s="273" customFormat="1" ht="15">
      <c r="A441" s="238">
        <v>40</v>
      </c>
      <c r="B441" s="239" t="s">
        <v>217</v>
      </c>
      <c r="C441" s="238" t="s">
        <v>1020</v>
      </c>
      <c r="D441" s="240">
        <v>105</v>
      </c>
      <c r="E441" s="240">
        <v>0</v>
      </c>
      <c r="F441" s="240" t="s">
        <v>142</v>
      </c>
      <c r="G441" s="240">
        <v>0</v>
      </c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</row>
    <row r="442" spans="1:17" s="273" customFormat="1" ht="15">
      <c r="A442" s="238">
        <v>41</v>
      </c>
      <c r="B442" s="239" t="s">
        <v>1022</v>
      </c>
      <c r="C442" s="238" t="s">
        <v>1020</v>
      </c>
      <c r="D442" s="240">
        <v>85</v>
      </c>
      <c r="E442" s="240">
        <v>10</v>
      </c>
      <c r="F442" s="240" t="s">
        <v>142</v>
      </c>
      <c r="G442" s="240">
        <v>1</v>
      </c>
      <c r="H442" s="240"/>
      <c r="I442" s="240">
        <v>1</v>
      </c>
      <c r="J442" s="240"/>
      <c r="K442" s="240"/>
      <c r="L442" s="240"/>
      <c r="M442" s="240"/>
      <c r="N442" s="240"/>
      <c r="O442" s="240"/>
      <c r="P442" s="240"/>
      <c r="Q442" s="240">
        <f>SUM(I442:P442)</f>
        <v>1</v>
      </c>
    </row>
    <row r="443" spans="1:17" s="273" customFormat="1" ht="15">
      <c r="A443" s="238">
        <v>42</v>
      </c>
      <c r="B443" s="239" t="s">
        <v>654</v>
      </c>
      <c r="C443" s="238" t="s">
        <v>1020</v>
      </c>
      <c r="D443" s="240">
        <v>80</v>
      </c>
      <c r="E443" s="240">
        <v>20</v>
      </c>
      <c r="F443" s="240" t="s">
        <v>142</v>
      </c>
      <c r="G443" s="240">
        <v>2</v>
      </c>
      <c r="H443" s="240"/>
      <c r="I443" s="240">
        <v>1</v>
      </c>
      <c r="J443" s="240"/>
      <c r="K443" s="240"/>
      <c r="L443" s="240"/>
      <c r="M443" s="240"/>
      <c r="N443" s="240"/>
      <c r="O443" s="240">
        <v>1</v>
      </c>
      <c r="P443" s="240"/>
      <c r="Q443" s="240"/>
    </row>
    <row r="444" spans="1:17" s="273" customFormat="1" ht="15">
      <c r="A444" s="238">
        <v>43</v>
      </c>
      <c r="B444" s="239" t="s">
        <v>1023</v>
      </c>
      <c r="C444" s="238" t="s">
        <v>1020</v>
      </c>
      <c r="D444" s="240">
        <v>85</v>
      </c>
      <c r="E444" s="240">
        <v>20</v>
      </c>
      <c r="F444" s="240" t="s">
        <v>142</v>
      </c>
      <c r="G444" s="240">
        <v>2</v>
      </c>
      <c r="H444" s="240"/>
      <c r="I444" s="240">
        <v>1</v>
      </c>
      <c r="J444" s="240"/>
      <c r="K444" s="240"/>
      <c r="L444" s="240"/>
      <c r="M444" s="240"/>
      <c r="N444" s="240"/>
      <c r="O444" s="240"/>
      <c r="P444" s="240">
        <v>1</v>
      </c>
      <c r="Q444" s="240"/>
    </row>
    <row r="445" spans="1:17" s="273" customFormat="1" ht="15">
      <c r="A445" s="238">
        <v>44</v>
      </c>
      <c r="B445" s="239" t="s">
        <v>1024</v>
      </c>
      <c r="C445" s="238" t="s">
        <v>1020</v>
      </c>
      <c r="D445" s="240">
        <v>85</v>
      </c>
      <c r="E445" s="240">
        <v>20</v>
      </c>
      <c r="F445" s="240" t="s">
        <v>142</v>
      </c>
      <c r="G445" s="240">
        <v>2</v>
      </c>
      <c r="H445" s="240"/>
      <c r="I445" s="240"/>
      <c r="J445" s="240"/>
      <c r="K445" s="240"/>
      <c r="L445" s="240"/>
      <c r="M445" s="240"/>
      <c r="N445" s="240"/>
      <c r="O445" s="240">
        <v>1</v>
      </c>
      <c r="P445" s="240">
        <v>1</v>
      </c>
      <c r="Q445" s="240"/>
    </row>
    <row r="446" spans="1:17" s="273" customFormat="1" ht="15">
      <c r="A446" s="238">
        <v>45</v>
      </c>
      <c r="B446" s="239" t="s">
        <v>1025</v>
      </c>
      <c r="C446" s="238" t="s">
        <v>1020</v>
      </c>
      <c r="D446" s="240">
        <v>80</v>
      </c>
      <c r="E446" s="240">
        <v>20</v>
      </c>
      <c r="F446" s="240" t="s">
        <v>142</v>
      </c>
      <c r="G446" s="240">
        <v>2</v>
      </c>
      <c r="H446" s="240"/>
      <c r="I446" s="240"/>
      <c r="J446" s="240"/>
      <c r="K446" s="240"/>
      <c r="L446" s="240"/>
      <c r="M446" s="240"/>
      <c r="N446" s="240"/>
      <c r="O446" s="240">
        <v>1</v>
      </c>
      <c r="P446" s="240">
        <v>1</v>
      </c>
      <c r="Q446" s="240"/>
    </row>
    <row r="447" spans="1:17" s="273" customFormat="1" ht="15">
      <c r="A447" s="238">
        <v>46</v>
      </c>
      <c r="B447" s="239" t="s">
        <v>1026</v>
      </c>
      <c r="C447" s="238" t="s">
        <v>1020</v>
      </c>
      <c r="D447" s="240">
        <v>120</v>
      </c>
      <c r="E447" s="240">
        <v>20</v>
      </c>
      <c r="F447" s="240" t="s">
        <v>142</v>
      </c>
      <c r="G447" s="240">
        <v>2</v>
      </c>
      <c r="H447" s="240"/>
      <c r="I447" s="240"/>
      <c r="J447" s="240"/>
      <c r="K447" s="240"/>
      <c r="L447" s="240"/>
      <c r="M447" s="240"/>
      <c r="N447" s="240"/>
      <c r="O447" s="240">
        <v>1</v>
      </c>
      <c r="P447" s="240">
        <v>1</v>
      </c>
      <c r="Q447" s="240"/>
    </row>
    <row r="448" spans="1:17" s="273" customFormat="1" ht="15">
      <c r="A448" s="238">
        <v>47</v>
      </c>
      <c r="B448" s="239" t="s">
        <v>1027</v>
      </c>
      <c r="C448" s="238" t="s">
        <v>1020</v>
      </c>
      <c r="D448" s="240">
        <v>70</v>
      </c>
      <c r="E448" s="240">
        <v>20</v>
      </c>
      <c r="F448" s="240" t="s">
        <v>142</v>
      </c>
      <c r="G448" s="240">
        <v>2</v>
      </c>
      <c r="H448" s="240"/>
      <c r="I448" s="240"/>
      <c r="J448" s="240"/>
      <c r="K448" s="240"/>
      <c r="L448" s="240"/>
      <c r="M448" s="240"/>
      <c r="N448" s="240"/>
      <c r="O448" s="240">
        <v>1</v>
      </c>
      <c r="P448" s="240">
        <v>1</v>
      </c>
      <c r="Q448" s="240"/>
    </row>
    <row r="449" spans="1:17" s="273" customFormat="1" ht="15">
      <c r="A449" s="238">
        <v>48</v>
      </c>
      <c r="B449" s="239" t="s">
        <v>648</v>
      </c>
      <c r="C449" s="238" t="s">
        <v>1020</v>
      </c>
      <c r="D449" s="240">
        <v>115</v>
      </c>
      <c r="E449" s="240">
        <v>20</v>
      </c>
      <c r="F449" s="240" t="s">
        <v>142</v>
      </c>
      <c r="G449" s="240">
        <v>2</v>
      </c>
      <c r="H449" s="240"/>
      <c r="I449" s="240">
        <v>1</v>
      </c>
      <c r="J449" s="240"/>
      <c r="K449" s="240"/>
      <c r="L449" s="240"/>
      <c r="M449" s="240"/>
      <c r="N449" s="240"/>
      <c r="O449" s="240"/>
      <c r="P449" s="240">
        <v>1</v>
      </c>
      <c r="Q449" s="240"/>
    </row>
    <row r="450" spans="1:17" s="273" customFormat="1" ht="15">
      <c r="A450" s="238">
        <v>49</v>
      </c>
      <c r="B450" s="239" t="s">
        <v>1028</v>
      </c>
      <c r="C450" s="238" t="s">
        <v>1020</v>
      </c>
      <c r="D450" s="240">
        <v>80</v>
      </c>
      <c r="E450" s="240">
        <v>10</v>
      </c>
      <c r="F450" s="240" t="s">
        <v>142</v>
      </c>
      <c r="G450" s="240">
        <v>1</v>
      </c>
      <c r="H450" s="240"/>
      <c r="I450" s="240"/>
      <c r="J450" s="240"/>
      <c r="K450" s="240"/>
      <c r="L450" s="240"/>
      <c r="M450" s="240"/>
      <c r="N450" s="240"/>
      <c r="O450" s="240">
        <v>1</v>
      </c>
      <c r="P450" s="240"/>
      <c r="Q450" s="240">
        <f>SUM(I450:P450)</f>
        <v>1</v>
      </c>
    </row>
    <row r="451" spans="1:17" s="273" customFormat="1" ht="15">
      <c r="A451" s="238">
        <v>50</v>
      </c>
      <c r="B451" s="239" t="s">
        <v>1029</v>
      </c>
      <c r="C451" s="238" t="s">
        <v>1030</v>
      </c>
      <c r="D451" s="240">
        <v>115</v>
      </c>
      <c r="E451" s="240">
        <v>20</v>
      </c>
      <c r="F451" s="240" t="s">
        <v>142</v>
      </c>
      <c r="G451" s="240">
        <v>2</v>
      </c>
      <c r="H451" s="240"/>
      <c r="I451" s="240">
        <v>1</v>
      </c>
      <c r="J451" s="240"/>
      <c r="K451" s="240"/>
      <c r="L451" s="240"/>
      <c r="M451" s="240"/>
      <c r="N451" s="240"/>
      <c r="O451" s="240">
        <v>1</v>
      </c>
      <c r="P451" s="240"/>
      <c r="Q451" s="240"/>
    </row>
    <row r="452" spans="1:17" s="273" customFormat="1" ht="15">
      <c r="A452" s="238">
        <v>51</v>
      </c>
      <c r="B452" s="239" t="s">
        <v>1031</v>
      </c>
      <c r="C452" s="238" t="s">
        <v>1030</v>
      </c>
      <c r="D452" s="240">
        <v>115</v>
      </c>
      <c r="E452" s="240">
        <v>10</v>
      </c>
      <c r="F452" s="240" t="s">
        <v>142</v>
      </c>
      <c r="G452" s="240">
        <v>1</v>
      </c>
      <c r="H452" s="240"/>
      <c r="I452" s="240">
        <v>1</v>
      </c>
      <c r="J452" s="240"/>
      <c r="K452" s="240"/>
      <c r="L452" s="240"/>
      <c r="M452" s="240"/>
      <c r="N452" s="240"/>
      <c r="O452" s="240"/>
      <c r="P452" s="240"/>
      <c r="Q452" s="240">
        <f>SUM(I452:P452)</f>
        <v>1</v>
      </c>
    </row>
    <row r="453" spans="1:17" s="273" customFormat="1" ht="15">
      <c r="A453" s="238">
        <v>52</v>
      </c>
      <c r="B453" s="239" t="s">
        <v>1032</v>
      </c>
      <c r="C453" s="238" t="s">
        <v>1030</v>
      </c>
      <c r="D453" s="240">
        <v>90</v>
      </c>
      <c r="E453" s="240">
        <v>20</v>
      </c>
      <c r="F453" s="240" t="s">
        <v>142</v>
      </c>
      <c r="G453" s="240">
        <v>2</v>
      </c>
      <c r="H453" s="240"/>
      <c r="I453" s="240"/>
      <c r="J453" s="240"/>
      <c r="K453" s="240"/>
      <c r="L453" s="240"/>
      <c r="M453" s="240"/>
      <c r="N453" s="240"/>
      <c r="O453" s="240">
        <v>1</v>
      </c>
      <c r="P453" s="240">
        <v>1</v>
      </c>
      <c r="Q453" s="240"/>
    </row>
    <row r="454" spans="1:17" s="273" customFormat="1" ht="15">
      <c r="A454" s="238">
        <v>53</v>
      </c>
      <c r="B454" s="239" t="s">
        <v>1033</v>
      </c>
      <c r="C454" s="238" t="s">
        <v>1030</v>
      </c>
      <c r="D454" s="240">
        <v>90</v>
      </c>
      <c r="E454" s="240">
        <v>20</v>
      </c>
      <c r="F454" s="240" t="s">
        <v>142</v>
      </c>
      <c r="G454" s="240">
        <v>2</v>
      </c>
      <c r="H454" s="240"/>
      <c r="I454" s="240">
        <v>1</v>
      </c>
      <c r="J454" s="240"/>
      <c r="K454" s="240"/>
      <c r="L454" s="240"/>
      <c r="M454" s="240"/>
      <c r="N454" s="240"/>
      <c r="O454" s="240">
        <v>1</v>
      </c>
      <c r="P454" s="240"/>
      <c r="Q454" s="240"/>
    </row>
    <row r="455" spans="1:17" s="273" customFormat="1" ht="15">
      <c r="A455" s="238">
        <v>54</v>
      </c>
      <c r="B455" s="239" t="s">
        <v>1034</v>
      </c>
      <c r="C455" s="238" t="s">
        <v>1030</v>
      </c>
      <c r="D455" s="240">
        <v>85</v>
      </c>
      <c r="E455" s="240">
        <v>10</v>
      </c>
      <c r="F455" s="240" t="s">
        <v>142</v>
      </c>
      <c r="G455" s="240">
        <v>1</v>
      </c>
      <c r="H455" s="240"/>
      <c r="I455" s="240"/>
      <c r="J455" s="240"/>
      <c r="K455" s="240"/>
      <c r="L455" s="240"/>
      <c r="M455" s="240"/>
      <c r="N455" s="240"/>
      <c r="O455" s="240"/>
      <c r="P455" s="240">
        <v>1</v>
      </c>
      <c r="Q455" s="240">
        <f>SUM(I455:P455)</f>
        <v>1</v>
      </c>
    </row>
    <row r="456" spans="1:17" s="273" customFormat="1" ht="15">
      <c r="A456" s="238">
        <v>55</v>
      </c>
      <c r="B456" s="239" t="s">
        <v>1035</v>
      </c>
      <c r="C456" s="238" t="s">
        <v>1030</v>
      </c>
      <c r="D456" s="240">
        <v>85</v>
      </c>
      <c r="E456" s="240">
        <v>20</v>
      </c>
      <c r="F456" s="240" t="s">
        <v>142</v>
      </c>
      <c r="G456" s="240">
        <v>2</v>
      </c>
      <c r="H456" s="240"/>
      <c r="I456" s="240"/>
      <c r="J456" s="240"/>
      <c r="K456" s="240"/>
      <c r="L456" s="240"/>
      <c r="M456" s="240"/>
      <c r="N456" s="240"/>
      <c r="O456" s="240">
        <v>1</v>
      </c>
      <c r="P456" s="240">
        <v>1</v>
      </c>
      <c r="Q456" s="240"/>
    </row>
    <row r="457" spans="1:17" s="273" customFormat="1" ht="15">
      <c r="A457" s="238">
        <v>56</v>
      </c>
      <c r="B457" s="239" t="s">
        <v>1036</v>
      </c>
      <c r="C457" s="238" t="s">
        <v>1030</v>
      </c>
      <c r="D457" s="240">
        <v>120</v>
      </c>
      <c r="E457" s="240">
        <v>20</v>
      </c>
      <c r="F457" s="240" t="s">
        <v>142</v>
      </c>
      <c r="G457" s="240">
        <v>2</v>
      </c>
      <c r="H457" s="240"/>
      <c r="I457" s="240">
        <v>1</v>
      </c>
      <c r="J457" s="240"/>
      <c r="K457" s="240"/>
      <c r="L457" s="240"/>
      <c r="M457" s="240"/>
      <c r="N457" s="240"/>
      <c r="O457" s="240">
        <v>1</v>
      </c>
      <c r="P457" s="240"/>
      <c r="Q457" s="240"/>
    </row>
    <row r="458" spans="1:17" s="273" customFormat="1" ht="15">
      <c r="A458" s="238">
        <v>57</v>
      </c>
      <c r="B458" s="239" t="s">
        <v>1037</v>
      </c>
      <c r="C458" s="238" t="s">
        <v>1030</v>
      </c>
      <c r="D458" s="240">
        <v>110</v>
      </c>
      <c r="E458" s="240">
        <v>10</v>
      </c>
      <c r="F458" s="240" t="s">
        <v>142</v>
      </c>
      <c r="G458" s="240">
        <v>1</v>
      </c>
      <c r="H458" s="240"/>
      <c r="I458" s="240">
        <v>1</v>
      </c>
      <c r="J458" s="240"/>
      <c r="K458" s="240"/>
      <c r="L458" s="240"/>
      <c r="M458" s="240"/>
      <c r="N458" s="240"/>
      <c r="O458" s="240"/>
      <c r="P458" s="240"/>
      <c r="Q458" s="240">
        <f>SUM(I458:P458)</f>
        <v>1</v>
      </c>
    </row>
    <row r="459" spans="1:17" s="273" customFormat="1" ht="15">
      <c r="A459" s="238">
        <v>58</v>
      </c>
      <c r="B459" s="239" t="s">
        <v>1038</v>
      </c>
      <c r="C459" s="238" t="s">
        <v>1030</v>
      </c>
      <c r="D459" s="240">
        <v>105</v>
      </c>
      <c r="E459" s="240">
        <v>10</v>
      </c>
      <c r="F459" s="240" t="s">
        <v>142</v>
      </c>
      <c r="G459" s="240">
        <v>1</v>
      </c>
      <c r="H459" s="240"/>
      <c r="I459" s="240">
        <v>1</v>
      </c>
      <c r="J459" s="240"/>
      <c r="K459" s="240"/>
      <c r="L459" s="240"/>
      <c r="M459" s="240"/>
      <c r="N459" s="240"/>
      <c r="O459" s="240"/>
      <c r="P459" s="240"/>
      <c r="Q459" s="240">
        <f>SUM(I459:P459)</f>
        <v>1</v>
      </c>
    </row>
    <row r="460" spans="1:17" s="273" customFormat="1" ht="15">
      <c r="A460" s="238">
        <v>59</v>
      </c>
      <c r="B460" s="239" t="s">
        <v>1039</v>
      </c>
      <c r="C460" s="238" t="s">
        <v>1030</v>
      </c>
      <c r="D460" s="240">
        <v>115</v>
      </c>
      <c r="E460" s="240">
        <v>10</v>
      </c>
      <c r="F460" s="240" t="s">
        <v>142</v>
      </c>
      <c r="G460" s="240">
        <v>1</v>
      </c>
      <c r="H460" s="240"/>
      <c r="I460" s="240">
        <v>1</v>
      </c>
      <c r="J460" s="240"/>
      <c r="K460" s="240"/>
      <c r="L460" s="240"/>
      <c r="M460" s="240"/>
      <c r="N460" s="240"/>
      <c r="O460" s="240"/>
      <c r="P460" s="240"/>
      <c r="Q460" s="240">
        <f>SUM(I460:P460)</f>
        <v>1</v>
      </c>
    </row>
    <row r="461" spans="1:17" s="273" customFormat="1" ht="15">
      <c r="A461" s="238">
        <v>60</v>
      </c>
      <c r="B461" s="239" t="s">
        <v>1040</v>
      </c>
      <c r="C461" s="238" t="s">
        <v>1041</v>
      </c>
      <c r="D461" s="240">
        <v>115</v>
      </c>
      <c r="E461" s="240">
        <v>0</v>
      </c>
      <c r="F461" s="240" t="s">
        <v>142</v>
      </c>
      <c r="G461" s="240">
        <v>0</v>
      </c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</row>
    <row r="462" spans="1:17" s="273" customFormat="1" ht="15">
      <c r="A462" s="238">
        <v>61</v>
      </c>
      <c r="B462" s="239" t="s">
        <v>1042</v>
      </c>
      <c r="C462" s="238" t="s">
        <v>1041</v>
      </c>
      <c r="D462" s="240">
        <v>110</v>
      </c>
      <c r="E462" s="240">
        <v>20</v>
      </c>
      <c r="F462" s="240" t="s">
        <v>142</v>
      </c>
      <c r="G462" s="240">
        <v>2</v>
      </c>
      <c r="H462" s="240"/>
      <c r="I462" s="240">
        <v>1</v>
      </c>
      <c r="J462" s="240"/>
      <c r="K462" s="240"/>
      <c r="L462" s="240"/>
      <c r="M462" s="240"/>
      <c r="N462" s="240"/>
      <c r="O462" s="240">
        <v>1</v>
      </c>
      <c r="P462" s="240"/>
      <c r="Q462" s="240"/>
    </row>
    <row r="463" spans="1:17" s="273" customFormat="1" ht="15">
      <c r="A463" s="238">
        <v>62</v>
      </c>
      <c r="B463" s="239" t="s">
        <v>1043</v>
      </c>
      <c r="C463" s="238" t="s">
        <v>1041</v>
      </c>
      <c r="D463" s="240">
        <v>80</v>
      </c>
      <c r="E463" s="240">
        <v>20</v>
      </c>
      <c r="F463" s="240" t="s">
        <v>142</v>
      </c>
      <c r="G463" s="240">
        <v>2</v>
      </c>
      <c r="H463" s="240"/>
      <c r="I463" s="240">
        <v>1</v>
      </c>
      <c r="J463" s="240"/>
      <c r="K463" s="240"/>
      <c r="L463" s="240"/>
      <c r="M463" s="240"/>
      <c r="N463" s="240"/>
      <c r="O463" s="240">
        <v>1</v>
      </c>
      <c r="P463" s="240"/>
      <c r="Q463" s="240"/>
    </row>
    <row r="464" spans="1:17" s="273" customFormat="1" ht="15">
      <c r="A464" s="238">
        <v>63</v>
      </c>
      <c r="B464" s="239" t="s">
        <v>1044</v>
      </c>
      <c r="C464" s="238" t="s">
        <v>1045</v>
      </c>
      <c r="D464" s="240">
        <v>120</v>
      </c>
      <c r="E464" s="240">
        <v>10</v>
      </c>
      <c r="F464" s="240" t="s">
        <v>142</v>
      </c>
      <c r="G464" s="240">
        <v>1</v>
      </c>
      <c r="H464" s="240"/>
      <c r="I464" s="240">
        <v>1</v>
      </c>
      <c r="J464" s="240"/>
      <c r="K464" s="240"/>
      <c r="L464" s="240"/>
      <c r="M464" s="240"/>
      <c r="N464" s="240"/>
      <c r="O464" s="240"/>
      <c r="P464" s="240"/>
      <c r="Q464" s="240">
        <f>SUM(I464:P464)</f>
        <v>1</v>
      </c>
    </row>
    <row r="465" spans="1:17" s="273" customFormat="1" ht="15">
      <c r="A465" s="238">
        <v>64</v>
      </c>
      <c r="B465" s="239" t="s">
        <v>1046</v>
      </c>
      <c r="C465" s="238" t="s">
        <v>1045</v>
      </c>
      <c r="D465" s="240">
        <v>115</v>
      </c>
      <c r="E465" s="240">
        <v>10</v>
      </c>
      <c r="F465" s="240" t="s">
        <v>142</v>
      </c>
      <c r="G465" s="240">
        <v>1</v>
      </c>
      <c r="H465" s="240"/>
      <c r="I465" s="240">
        <v>1</v>
      </c>
      <c r="J465" s="240"/>
      <c r="K465" s="240"/>
      <c r="L465" s="240"/>
      <c r="M465" s="240"/>
      <c r="N465" s="240"/>
      <c r="O465" s="240"/>
      <c r="P465" s="240"/>
      <c r="Q465" s="240">
        <f>SUM(I465:P465)</f>
        <v>1</v>
      </c>
    </row>
    <row r="466" spans="1:17" s="273" customFormat="1" ht="15">
      <c r="A466" s="238">
        <v>65</v>
      </c>
      <c r="B466" s="239" t="s">
        <v>1047</v>
      </c>
      <c r="C466" s="238" t="s">
        <v>1045</v>
      </c>
      <c r="D466" s="240">
        <v>55</v>
      </c>
      <c r="E466" s="240">
        <v>10</v>
      </c>
      <c r="F466" s="240" t="s">
        <v>142</v>
      </c>
      <c r="G466" s="240">
        <v>1</v>
      </c>
      <c r="H466" s="240"/>
      <c r="I466" s="240">
        <v>1</v>
      </c>
      <c r="J466" s="240"/>
      <c r="K466" s="240"/>
      <c r="L466" s="240"/>
      <c r="M466" s="240"/>
      <c r="N466" s="240"/>
      <c r="O466" s="240"/>
      <c r="P466" s="240"/>
      <c r="Q466" s="240">
        <f>SUM(I466:P466)</f>
        <v>1</v>
      </c>
    </row>
    <row r="467" spans="1:17" s="273" customFormat="1" ht="15">
      <c r="A467" s="238">
        <v>66</v>
      </c>
      <c r="B467" s="239" t="s">
        <v>1048</v>
      </c>
      <c r="C467" s="238" t="s">
        <v>1045</v>
      </c>
      <c r="D467" s="240">
        <v>120</v>
      </c>
      <c r="E467" s="240">
        <v>10</v>
      </c>
      <c r="F467" s="240" t="s">
        <v>142</v>
      </c>
      <c r="G467" s="240">
        <v>1</v>
      </c>
      <c r="H467" s="240"/>
      <c r="I467" s="240">
        <v>1</v>
      </c>
      <c r="J467" s="240"/>
      <c r="K467" s="240"/>
      <c r="L467" s="240"/>
      <c r="M467" s="240"/>
      <c r="N467" s="240"/>
      <c r="O467" s="240"/>
      <c r="P467" s="240"/>
      <c r="Q467" s="240">
        <f>SUM(I467:P467)</f>
        <v>1</v>
      </c>
    </row>
    <row r="468" spans="1:17" s="273" customFormat="1" ht="15">
      <c r="A468" s="238">
        <v>67</v>
      </c>
      <c r="B468" s="239" t="s">
        <v>1049</v>
      </c>
      <c r="C468" s="238" t="s">
        <v>1045</v>
      </c>
      <c r="D468" s="240">
        <v>85</v>
      </c>
      <c r="E468" s="240">
        <v>0</v>
      </c>
      <c r="F468" s="240" t="s">
        <v>142</v>
      </c>
      <c r="G468" s="240">
        <v>0</v>
      </c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</row>
    <row r="469" spans="1:17" s="273" customFormat="1" ht="15">
      <c r="A469" s="238">
        <v>68</v>
      </c>
      <c r="B469" s="239" t="s">
        <v>1050</v>
      </c>
      <c r="C469" s="238" t="s">
        <v>1045</v>
      </c>
      <c r="D469" s="240">
        <v>95</v>
      </c>
      <c r="E469" s="240">
        <v>20</v>
      </c>
      <c r="F469" s="240" t="s">
        <v>142</v>
      </c>
      <c r="G469" s="240">
        <v>2</v>
      </c>
      <c r="H469" s="240"/>
      <c r="I469" s="240">
        <v>1</v>
      </c>
      <c r="J469" s="240"/>
      <c r="K469" s="240"/>
      <c r="L469" s="240"/>
      <c r="M469" s="240"/>
      <c r="N469" s="240"/>
      <c r="O469" s="240">
        <v>1</v>
      </c>
      <c r="P469" s="240"/>
      <c r="Q469" s="240"/>
    </row>
    <row r="470" spans="1:17" s="273" customFormat="1" ht="15">
      <c r="A470" s="238">
        <v>69</v>
      </c>
      <c r="B470" s="239" t="s">
        <v>1051</v>
      </c>
      <c r="C470" s="238" t="s">
        <v>1045</v>
      </c>
      <c r="D470" s="240">
        <v>75</v>
      </c>
      <c r="E470" s="240">
        <v>10</v>
      </c>
      <c r="F470" s="240" t="s">
        <v>142</v>
      </c>
      <c r="G470" s="240">
        <v>1</v>
      </c>
      <c r="H470" s="240"/>
      <c r="I470" s="240">
        <v>1</v>
      </c>
      <c r="J470" s="240"/>
      <c r="K470" s="240"/>
      <c r="L470" s="240"/>
      <c r="M470" s="240"/>
      <c r="N470" s="240"/>
      <c r="O470" s="240"/>
      <c r="P470" s="240"/>
      <c r="Q470" s="240">
        <f aca="true" t="shared" si="0" ref="Q470:Q486">SUM(I470:P470)</f>
        <v>1</v>
      </c>
    </row>
    <row r="471" spans="1:17" s="273" customFormat="1" ht="15">
      <c r="A471" s="238">
        <v>70</v>
      </c>
      <c r="B471" s="239" t="s">
        <v>1052</v>
      </c>
      <c r="C471" s="238" t="s">
        <v>1045</v>
      </c>
      <c r="D471" s="240">
        <v>85</v>
      </c>
      <c r="E471" s="240">
        <v>10</v>
      </c>
      <c r="F471" s="240" t="s">
        <v>142</v>
      </c>
      <c r="G471" s="240">
        <v>1</v>
      </c>
      <c r="H471" s="240"/>
      <c r="I471" s="240">
        <v>1</v>
      </c>
      <c r="J471" s="240"/>
      <c r="K471" s="240"/>
      <c r="L471" s="240"/>
      <c r="M471" s="240"/>
      <c r="N471" s="240"/>
      <c r="O471" s="240"/>
      <c r="P471" s="240"/>
      <c r="Q471" s="240">
        <f t="shared" si="0"/>
        <v>1</v>
      </c>
    </row>
    <row r="472" spans="1:17" s="273" customFormat="1" ht="15">
      <c r="A472" s="238">
        <v>71</v>
      </c>
      <c r="B472" s="239" t="s">
        <v>1053</v>
      </c>
      <c r="C472" s="238" t="s">
        <v>1045</v>
      </c>
      <c r="D472" s="240">
        <v>55</v>
      </c>
      <c r="E472" s="240">
        <v>10</v>
      </c>
      <c r="F472" s="240" t="s">
        <v>142</v>
      </c>
      <c r="G472" s="240">
        <v>1</v>
      </c>
      <c r="H472" s="240"/>
      <c r="I472" s="240">
        <v>1</v>
      </c>
      <c r="J472" s="240"/>
      <c r="K472" s="240"/>
      <c r="L472" s="240"/>
      <c r="M472" s="240"/>
      <c r="N472" s="240"/>
      <c r="O472" s="240"/>
      <c r="P472" s="240"/>
      <c r="Q472" s="240">
        <f t="shared" si="0"/>
        <v>1</v>
      </c>
    </row>
    <row r="473" spans="1:17" s="273" customFormat="1" ht="15">
      <c r="A473" s="238">
        <v>72</v>
      </c>
      <c r="B473" s="239" t="s">
        <v>1054</v>
      </c>
      <c r="C473" s="238" t="s">
        <v>1045</v>
      </c>
      <c r="D473" s="240">
        <v>120</v>
      </c>
      <c r="E473" s="240">
        <v>10</v>
      </c>
      <c r="F473" s="240" t="s">
        <v>142</v>
      </c>
      <c r="G473" s="240">
        <v>1</v>
      </c>
      <c r="H473" s="240"/>
      <c r="I473" s="240">
        <v>1</v>
      </c>
      <c r="J473" s="240"/>
      <c r="K473" s="240"/>
      <c r="L473" s="240"/>
      <c r="M473" s="240"/>
      <c r="N473" s="240"/>
      <c r="O473" s="240"/>
      <c r="P473" s="240"/>
      <c r="Q473" s="240">
        <f t="shared" si="0"/>
        <v>1</v>
      </c>
    </row>
    <row r="474" spans="1:17" s="273" customFormat="1" ht="15">
      <c r="A474" s="238">
        <v>73</v>
      </c>
      <c r="B474" s="239" t="s">
        <v>264</v>
      </c>
      <c r="C474" s="238" t="s">
        <v>1045</v>
      </c>
      <c r="D474" s="240">
        <v>80</v>
      </c>
      <c r="E474" s="240">
        <v>10</v>
      </c>
      <c r="F474" s="240" t="s">
        <v>142</v>
      </c>
      <c r="G474" s="240">
        <v>1</v>
      </c>
      <c r="H474" s="240"/>
      <c r="I474" s="240"/>
      <c r="J474" s="240"/>
      <c r="K474" s="240"/>
      <c r="L474" s="240"/>
      <c r="M474" s="240"/>
      <c r="N474" s="240"/>
      <c r="O474" s="240">
        <v>1</v>
      </c>
      <c r="P474" s="240"/>
      <c r="Q474" s="240">
        <f t="shared" si="0"/>
        <v>1</v>
      </c>
    </row>
    <row r="475" spans="1:17" s="273" customFormat="1" ht="15">
      <c r="A475" s="238">
        <v>74</v>
      </c>
      <c r="B475" s="239" t="s">
        <v>1055</v>
      </c>
      <c r="C475" s="238" t="s">
        <v>1045</v>
      </c>
      <c r="D475" s="240">
        <v>80</v>
      </c>
      <c r="E475" s="240">
        <v>10</v>
      </c>
      <c r="F475" s="240" t="s">
        <v>142</v>
      </c>
      <c r="G475" s="240">
        <v>1</v>
      </c>
      <c r="H475" s="240"/>
      <c r="I475" s="240">
        <v>1</v>
      </c>
      <c r="J475" s="240"/>
      <c r="K475" s="240"/>
      <c r="L475" s="240"/>
      <c r="M475" s="240"/>
      <c r="N475" s="240"/>
      <c r="O475" s="240"/>
      <c r="P475" s="240"/>
      <c r="Q475" s="240">
        <f t="shared" si="0"/>
        <v>1</v>
      </c>
    </row>
    <row r="476" spans="1:17" s="273" customFormat="1" ht="15">
      <c r="A476" s="238">
        <v>75</v>
      </c>
      <c r="B476" s="239" t="s">
        <v>1056</v>
      </c>
      <c r="C476" s="238" t="s">
        <v>1045</v>
      </c>
      <c r="D476" s="240">
        <v>120</v>
      </c>
      <c r="E476" s="240">
        <v>10</v>
      </c>
      <c r="F476" s="240" t="s">
        <v>142</v>
      </c>
      <c r="G476" s="240">
        <v>1</v>
      </c>
      <c r="H476" s="240"/>
      <c r="I476" s="240">
        <v>1</v>
      </c>
      <c r="J476" s="240"/>
      <c r="K476" s="240"/>
      <c r="L476" s="240"/>
      <c r="M476" s="240"/>
      <c r="N476" s="240"/>
      <c r="O476" s="240"/>
      <c r="P476" s="240"/>
      <c r="Q476" s="240">
        <f t="shared" si="0"/>
        <v>1</v>
      </c>
    </row>
    <row r="477" spans="1:17" s="273" customFormat="1" ht="15">
      <c r="A477" s="238">
        <v>76</v>
      </c>
      <c r="B477" s="239" t="s">
        <v>1057</v>
      </c>
      <c r="C477" s="238" t="s">
        <v>1045</v>
      </c>
      <c r="D477" s="240">
        <v>120</v>
      </c>
      <c r="E477" s="240">
        <v>10</v>
      </c>
      <c r="F477" s="240" t="s">
        <v>142</v>
      </c>
      <c r="G477" s="240">
        <v>1</v>
      </c>
      <c r="H477" s="240"/>
      <c r="I477" s="240">
        <v>1</v>
      </c>
      <c r="J477" s="240"/>
      <c r="K477" s="240"/>
      <c r="L477" s="240"/>
      <c r="M477" s="240"/>
      <c r="N477" s="240"/>
      <c r="O477" s="240"/>
      <c r="P477" s="240"/>
      <c r="Q477" s="240">
        <f t="shared" si="0"/>
        <v>1</v>
      </c>
    </row>
    <row r="478" spans="1:17" s="273" customFormat="1" ht="15">
      <c r="A478" s="238">
        <v>77</v>
      </c>
      <c r="B478" s="239" t="s">
        <v>1058</v>
      </c>
      <c r="C478" s="238" t="s">
        <v>1045</v>
      </c>
      <c r="D478" s="240">
        <v>115</v>
      </c>
      <c r="E478" s="240">
        <v>20</v>
      </c>
      <c r="F478" s="240" t="s">
        <v>142</v>
      </c>
      <c r="G478" s="240">
        <v>2</v>
      </c>
      <c r="H478" s="240"/>
      <c r="I478" s="240">
        <v>1</v>
      </c>
      <c r="J478" s="240"/>
      <c r="K478" s="240"/>
      <c r="L478" s="240"/>
      <c r="M478" s="240"/>
      <c r="N478" s="240"/>
      <c r="O478" s="240">
        <v>1</v>
      </c>
      <c r="P478" s="240"/>
      <c r="Q478" s="240"/>
    </row>
    <row r="479" spans="1:17" s="273" customFormat="1" ht="15">
      <c r="A479" s="238">
        <v>78</v>
      </c>
      <c r="B479" s="239" t="s">
        <v>1059</v>
      </c>
      <c r="C479" s="238" t="s">
        <v>1045</v>
      </c>
      <c r="D479" s="240">
        <v>60</v>
      </c>
      <c r="E479" s="240">
        <v>10</v>
      </c>
      <c r="F479" s="240" t="s">
        <v>142</v>
      </c>
      <c r="G479" s="240">
        <v>1</v>
      </c>
      <c r="H479" s="240"/>
      <c r="I479" s="240">
        <v>1</v>
      </c>
      <c r="J479" s="240"/>
      <c r="K479" s="240"/>
      <c r="L479" s="240"/>
      <c r="M479" s="240"/>
      <c r="N479" s="240"/>
      <c r="O479" s="240"/>
      <c r="P479" s="240"/>
      <c r="Q479" s="240">
        <f t="shared" si="0"/>
        <v>1</v>
      </c>
    </row>
    <row r="480" spans="1:17" s="273" customFormat="1" ht="15">
      <c r="A480" s="238">
        <v>79</v>
      </c>
      <c r="B480" s="239" t="s">
        <v>1060</v>
      </c>
      <c r="C480" s="238" t="s">
        <v>1045</v>
      </c>
      <c r="D480" s="240">
        <v>75</v>
      </c>
      <c r="E480" s="240">
        <v>10</v>
      </c>
      <c r="F480" s="240" t="s">
        <v>142</v>
      </c>
      <c r="G480" s="240">
        <v>1</v>
      </c>
      <c r="H480" s="240"/>
      <c r="I480" s="240">
        <v>1</v>
      </c>
      <c r="J480" s="240"/>
      <c r="K480" s="240"/>
      <c r="L480" s="240"/>
      <c r="M480" s="240"/>
      <c r="N480" s="240"/>
      <c r="O480" s="240"/>
      <c r="P480" s="240"/>
      <c r="Q480" s="240">
        <f t="shared" si="0"/>
        <v>1</v>
      </c>
    </row>
    <row r="481" spans="1:17" s="273" customFormat="1" ht="15">
      <c r="A481" s="238">
        <v>80</v>
      </c>
      <c r="B481" s="239" t="s">
        <v>1061</v>
      </c>
      <c r="C481" s="238" t="s">
        <v>1045</v>
      </c>
      <c r="D481" s="240">
        <v>105</v>
      </c>
      <c r="E481" s="240">
        <v>20</v>
      </c>
      <c r="F481" s="240" t="s">
        <v>142</v>
      </c>
      <c r="G481" s="240">
        <v>2</v>
      </c>
      <c r="H481" s="240"/>
      <c r="I481" s="240">
        <v>1</v>
      </c>
      <c r="J481" s="240"/>
      <c r="K481" s="240"/>
      <c r="L481" s="240"/>
      <c r="M481" s="240"/>
      <c r="N481" s="240"/>
      <c r="O481" s="240">
        <v>1</v>
      </c>
      <c r="P481" s="240"/>
      <c r="Q481" s="240"/>
    </row>
    <row r="482" spans="1:17" s="273" customFormat="1" ht="15">
      <c r="A482" s="238">
        <v>81</v>
      </c>
      <c r="B482" s="239" t="s">
        <v>1062</v>
      </c>
      <c r="C482" s="238" t="s">
        <v>1045</v>
      </c>
      <c r="D482" s="240">
        <v>120</v>
      </c>
      <c r="E482" s="240">
        <v>10</v>
      </c>
      <c r="F482" s="240" t="s">
        <v>142</v>
      </c>
      <c r="G482" s="240">
        <v>1</v>
      </c>
      <c r="H482" s="240"/>
      <c r="I482" s="240">
        <v>1</v>
      </c>
      <c r="J482" s="240"/>
      <c r="K482" s="240"/>
      <c r="L482" s="240"/>
      <c r="M482" s="240"/>
      <c r="N482" s="240"/>
      <c r="O482" s="240"/>
      <c r="P482" s="240"/>
      <c r="Q482" s="240">
        <f t="shared" si="0"/>
        <v>1</v>
      </c>
    </row>
    <row r="483" spans="1:17" s="273" customFormat="1" ht="15">
      <c r="A483" s="238">
        <v>82</v>
      </c>
      <c r="B483" s="239" t="s">
        <v>1063</v>
      </c>
      <c r="C483" s="238" t="s">
        <v>1045</v>
      </c>
      <c r="D483" s="240">
        <v>115</v>
      </c>
      <c r="E483" s="240">
        <v>10</v>
      </c>
      <c r="F483" s="240" t="s">
        <v>142</v>
      </c>
      <c r="G483" s="240">
        <v>1</v>
      </c>
      <c r="H483" s="240"/>
      <c r="I483" s="240">
        <v>1</v>
      </c>
      <c r="J483" s="240"/>
      <c r="K483" s="240"/>
      <c r="L483" s="240"/>
      <c r="M483" s="240"/>
      <c r="N483" s="240"/>
      <c r="O483" s="240"/>
      <c r="P483" s="240"/>
      <c r="Q483" s="240">
        <f t="shared" si="0"/>
        <v>1</v>
      </c>
    </row>
    <row r="484" spans="1:17" s="273" customFormat="1" ht="15">
      <c r="A484" s="238">
        <v>83</v>
      </c>
      <c r="B484" s="239" t="s">
        <v>1064</v>
      </c>
      <c r="C484" s="238" t="s">
        <v>1045</v>
      </c>
      <c r="D484" s="240">
        <v>70</v>
      </c>
      <c r="E484" s="240">
        <v>10</v>
      </c>
      <c r="F484" s="240" t="s">
        <v>142</v>
      </c>
      <c r="G484" s="240">
        <v>1</v>
      </c>
      <c r="H484" s="240"/>
      <c r="I484" s="240">
        <v>1</v>
      </c>
      <c r="J484" s="240"/>
      <c r="K484" s="240"/>
      <c r="L484" s="240"/>
      <c r="M484" s="240"/>
      <c r="N484" s="240"/>
      <c r="O484" s="240"/>
      <c r="P484" s="240"/>
      <c r="Q484" s="240">
        <f t="shared" si="0"/>
        <v>1</v>
      </c>
    </row>
    <row r="485" spans="1:17" s="273" customFormat="1" ht="15">
      <c r="A485" s="238">
        <v>84</v>
      </c>
      <c r="B485" s="239" t="s">
        <v>995</v>
      </c>
      <c r="C485" s="238" t="s">
        <v>1045</v>
      </c>
      <c r="D485" s="240">
        <v>65</v>
      </c>
      <c r="E485" s="240">
        <v>10</v>
      </c>
      <c r="F485" s="240" t="s">
        <v>142</v>
      </c>
      <c r="G485" s="240">
        <v>1</v>
      </c>
      <c r="H485" s="240"/>
      <c r="I485" s="240">
        <v>1</v>
      </c>
      <c r="J485" s="240"/>
      <c r="K485" s="240"/>
      <c r="L485" s="240"/>
      <c r="M485" s="240"/>
      <c r="N485" s="240"/>
      <c r="O485" s="240"/>
      <c r="P485" s="240"/>
      <c r="Q485" s="240">
        <f t="shared" si="0"/>
        <v>1</v>
      </c>
    </row>
    <row r="486" spans="1:17" s="273" customFormat="1" ht="15">
      <c r="A486" s="238">
        <v>85</v>
      </c>
      <c r="B486" s="239" t="s">
        <v>1065</v>
      </c>
      <c r="C486" s="238" t="s">
        <v>1045</v>
      </c>
      <c r="D486" s="240">
        <v>65</v>
      </c>
      <c r="E486" s="240">
        <v>10</v>
      </c>
      <c r="F486" s="240" t="s">
        <v>142</v>
      </c>
      <c r="G486" s="240">
        <v>1</v>
      </c>
      <c r="H486" s="240"/>
      <c r="I486" s="240"/>
      <c r="J486" s="240"/>
      <c r="K486" s="240"/>
      <c r="L486" s="240"/>
      <c r="M486" s="240"/>
      <c r="N486" s="240"/>
      <c r="O486" s="240"/>
      <c r="P486" s="240">
        <v>1</v>
      </c>
      <c r="Q486" s="240">
        <f t="shared" si="0"/>
        <v>1</v>
      </c>
    </row>
    <row r="487" spans="1:17" s="273" customFormat="1" ht="35.25" customHeight="1">
      <c r="A487" s="259" t="s">
        <v>1260</v>
      </c>
      <c r="B487" s="260" t="s">
        <v>1245</v>
      </c>
      <c r="C487" s="259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</row>
    <row r="488" spans="1:17" s="273" customFormat="1" ht="15">
      <c r="A488" s="170">
        <v>1</v>
      </c>
      <c r="B488" s="171" t="s">
        <v>941</v>
      </c>
      <c r="C488" s="385" t="s">
        <v>1305</v>
      </c>
      <c r="D488" s="386">
        <v>60</v>
      </c>
      <c r="E488" s="386">
        <v>20</v>
      </c>
      <c r="F488" s="386" t="s">
        <v>142</v>
      </c>
      <c r="G488" s="386">
        <v>2</v>
      </c>
      <c r="H488" s="387"/>
      <c r="I488" s="387"/>
      <c r="J488" s="387"/>
      <c r="K488" s="387"/>
      <c r="L488" s="387"/>
      <c r="M488" s="387"/>
      <c r="N488" s="387"/>
      <c r="O488" s="387">
        <v>1</v>
      </c>
      <c r="P488" s="387">
        <v>1</v>
      </c>
      <c r="Q488" s="387"/>
    </row>
    <row r="489" spans="1:17" s="273" customFormat="1" ht="15">
      <c r="A489" s="170">
        <v>2</v>
      </c>
      <c r="B489" s="171" t="s">
        <v>1316</v>
      </c>
      <c r="C489" s="385" t="s">
        <v>1305</v>
      </c>
      <c r="D489" s="386">
        <v>120</v>
      </c>
      <c r="E489" s="386">
        <v>10</v>
      </c>
      <c r="F489" s="386" t="s">
        <v>142</v>
      </c>
      <c r="G489" s="386">
        <v>1</v>
      </c>
      <c r="H489" s="387"/>
      <c r="I489" s="387">
        <v>1</v>
      </c>
      <c r="J489" s="387"/>
      <c r="K489" s="387"/>
      <c r="L489" s="387"/>
      <c r="M489" s="387"/>
      <c r="N489" s="387"/>
      <c r="O489" s="387"/>
      <c r="P489" s="387"/>
      <c r="Q489" s="387"/>
    </row>
    <row r="490" spans="1:17" s="273" customFormat="1" ht="15">
      <c r="A490" s="170">
        <v>3</v>
      </c>
      <c r="B490" s="171" t="s">
        <v>1317</v>
      </c>
      <c r="C490" s="385" t="s">
        <v>1305</v>
      </c>
      <c r="D490" s="386">
        <v>40</v>
      </c>
      <c r="E490" s="386">
        <v>10</v>
      </c>
      <c r="F490" s="386" t="s">
        <v>142</v>
      </c>
      <c r="G490" s="386">
        <v>1</v>
      </c>
      <c r="H490" s="387"/>
      <c r="I490" s="387"/>
      <c r="J490" s="387"/>
      <c r="K490" s="387"/>
      <c r="L490" s="387"/>
      <c r="M490" s="387"/>
      <c r="N490" s="387"/>
      <c r="O490" s="387"/>
      <c r="P490" s="387"/>
      <c r="Q490" s="387"/>
    </row>
    <row r="491" spans="1:17" s="273" customFormat="1" ht="15">
      <c r="A491" s="170">
        <v>4</v>
      </c>
      <c r="B491" s="171" t="s">
        <v>1318</v>
      </c>
      <c r="C491" s="385" t="s">
        <v>1305</v>
      </c>
      <c r="D491" s="386">
        <v>65</v>
      </c>
      <c r="E491" s="386">
        <v>10</v>
      </c>
      <c r="F491" s="386" t="s">
        <v>142</v>
      </c>
      <c r="G491" s="386">
        <v>1</v>
      </c>
      <c r="H491" s="387"/>
      <c r="I491" s="387">
        <v>1</v>
      </c>
      <c r="J491" s="387"/>
      <c r="K491" s="387"/>
      <c r="L491" s="387"/>
      <c r="M491" s="387"/>
      <c r="N491" s="387"/>
      <c r="O491" s="387"/>
      <c r="P491" s="387"/>
      <c r="Q491" s="387"/>
    </row>
    <row r="492" spans="1:17" s="273" customFormat="1" ht="15">
      <c r="A492" s="170">
        <v>5</v>
      </c>
      <c r="B492" s="171" t="s">
        <v>1319</v>
      </c>
      <c r="C492" s="385" t="s">
        <v>1305</v>
      </c>
      <c r="D492" s="386">
        <v>115</v>
      </c>
      <c r="E492" s="386">
        <v>10</v>
      </c>
      <c r="F492" s="386" t="s">
        <v>142</v>
      </c>
      <c r="G492" s="386">
        <v>1</v>
      </c>
      <c r="H492" s="387"/>
      <c r="I492" s="387">
        <v>1</v>
      </c>
      <c r="J492" s="387"/>
      <c r="K492" s="387"/>
      <c r="L492" s="387"/>
      <c r="M492" s="387"/>
      <c r="N492" s="387"/>
      <c r="O492" s="387"/>
      <c r="P492" s="387"/>
      <c r="Q492" s="387"/>
    </row>
    <row r="493" spans="1:17" s="273" customFormat="1" ht="15">
      <c r="A493" s="170">
        <v>6</v>
      </c>
      <c r="B493" s="171" t="s">
        <v>1320</v>
      </c>
      <c r="C493" s="385" t="s">
        <v>1305</v>
      </c>
      <c r="D493" s="386">
        <v>65</v>
      </c>
      <c r="E493" s="386">
        <v>10</v>
      </c>
      <c r="F493" s="386" t="s">
        <v>142</v>
      </c>
      <c r="G493" s="386">
        <v>1</v>
      </c>
      <c r="H493" s="387"/>
      <c r="I493" s="387">
        <v>1</v>
      </c>
      <c r="J493" s="387"/>
      <c r="K493" s="387"/>
      <c r="L493" s="387"/>
      <c r="M493" s="387"/>
      <c r="N493" s="387"/>
      <c r="O493" s="387"/>
      <c r="P493" s="387"/>
      <c r="Q493" s="387"/>
    </row>
    <row r="494" spans="1:17" s="273" customFormat="1" ht="15">
      <c r="A494" s="170">
        <v>7</v>
      </c>
      <c r="B494" s="171" t="s">
        <v>1321</v>
      </c>
      <c r="C494" s="385" t="s">
        <v>1305</v>
      </c>
      <c r="D494" s="386">
        <v>65</v>
      </c>
      <c r="E494" s="386">
        <v>10</v>
      </c>
      <c r="F494" s="386" t="s">
        <v>142</v>
      </c>
      <c r="G494" s="386">
        <v>1</v>
      </c>
      <c r="H494" s="387"/>
      <c r="I494" s="387"/>
      <c r="J494" s="387"/>
      <c r="K494" s="387"/>
      <c r="L494" s="387"/>
      <c r="M494" s="387"/>
      <c r="N494" s="387"/>
      <c r="O494" s="387"/>
      <c r="P494" s="387">
        <v>1</v>
      </c>
      <c r="Q494" s="387"/>
    </row>
    <row r="495" spans="1:17" s="273" customFormat="1" ht="15">
      <c r="A495" s="170">
        <v>8</v>
      </c>
      <c r="B495" s="171" t="s">
        <v>858</v>
      </c>
      <c r="C495" s="385" t="s">
        <v>1305</v>
      </c>
      <c r="D495" s="386">
        <v>70</v>
      </c>
      <c r="E495" s="386">
        <v>10</v>
      </c>
      <c r="F495" s="386" t="s">
        <v>142</v>
      </c>
      <c r="G495" s="386">
        <v>1</v>
      </c>
      <c r="H495" s="387"/>
      <c r="I495" s="387"/>
      <c r="J495" s="387"/>
      <c r="K495" s="387"/>
      <c r="L495" s="387"/>
      <c r="M495" s="387"/>
      <c r="N495" s="387"/>
      <c r="O495" s="387"/>
      <c r="P495" s="387">
        <v>1</v>
      </c>
      <c r="Q495" s="387"/>
    </row>
    <row r="496" spans="1:17" s="273" customFormat="1" ht="15">
      <c r="A496" s="170">
        <v>9</v>
      </c>
      <c r="B496" s="171" t="s">
        <v>1322</v>
      </c>
      <c r="C496" s="385" t="s">
        <v>1306</v>
      </c>
      <c r="D496" s="386">
        <v>110</v>
      </c>
      <c r="E496" s="386">
        <v>20</v>
      </c>
      <c r="F496" s="386" t="s">
        <v>142</v>
      </c>
      <c r="G496" s="386">
        <v>2</v>
      </c>
      <c r="H496" s="387"/>
      <c r="I496" s="387">
        <v>1</v>
      </c>
      <c r="J496" s="387"/>
      <c r="K496" s="387"/>
      <c r="L496" s="387"/>
      <c r="M496" s="387"/>
      <c r="N496" s="387"/>
      <c r="O496" s="387">
        <v>1</v>
      </c>
      <c r="P496" s="387"/>
      <c r="Q496" s="387"/>
    </row>
    <row r="497" spans="1:17" s="273" customFormat="1" ht="15">
      <c r="A497" s="170">
        <v>10</v>
      </c>
      <c r="B497" s="171" t="s">
        <v>1323</v>
      </c>
      <c r="C497" s="385" t="s">
        <v>1306</v>
      </c>
      <c r="D497" s="386">
        <v>115</v>
      </c>
      <c r="E497" s="386">
        <v>20</v>
      </c>
      <c r="F497" s="386" t="s">
        <v>142</v>
      </c>
      <c r="G497" s="386">
        <v>2</v>
      </c>
      <c r="H497" s="387"/>
      <c r="I497" s="387">
        <v>1</v>
      </c>
      <c r="J497" s="387"/>
      <c r="K497" s="387"/>
      <c r="L497" s="387"/>
      <c r="M497" s="387"/>
      <c r="N497" s="387"/>
      <c r="O497" s="387">
        <v>1</v>
      </c>
      <c r="P497" s="387"/>
      <c r="Q497" s="387"/>
    </row>
    <row r="498" spans="1:17" s="273" customFormat="1" ht="15">
      <c r="A498" s="170">
        <v>11</v>
      </c>
      <c r="B498" s="171" t="s">
        <v>1324</v>
      </c>
      <c r="C498" s="385" t="s">
        <v>1306</v>
      </c>
      <c r="D498" s="386">
        <v>95</v>
      </c>
      <c r="E498" s="386">
        <v>10</v>
      </c>
      <c r="F498" s="386" t="s">
        <v>142</v>
      </c>
      <c r="G498" s="386">
        <v>1</v>
      </c>
      <c r="H498" s="387"/>
      <c r="I498" s="387">
        <v>1</v>
      </c>
      <c r="J498" s="387"/>
      <c r="K498" s="387"/>
      <c r="L498" s="387"/>
      <c r="M498" s="387"/>
      <c r="N498" s="387"/>
      <c r="O498" s="387"/>
      <c r="P498" s="387"/>
      <c r="Q498" s="387"/>
    </row>
    <row r="499" spans="1:17" s="273" customFormat="1" ht="15">
      <c r="A499" s="170">
        <v>12</v>
      </c>
      <c r="B499" s="171" t="s">
        <v>1325</v>
      </c>
      <c r="C499" s="385" t="s">
        <v>1306</v>
      </c>
      <c r="D499" s="386">
        <v>110</v>
      </c>
      <c r="E499" s="386">
        <v>20</v>
      </c>
      <c r="F499" s="386" t="s">
        <v>142</v>
      </c>
      <c r="G499" s="386">
        <v>2</v>
      </c>
      <c r="H499" s="387"/>
      <c r="I499" s="387">
        <v>1</v>
      </c>
      <c r="J499" s="387"/>
      <c r="K499" s="387"/>
      <c r="L499" s="387"/>
      <c r="M499" s="387"/>
      <c r="N499" s="387"/>
      <c r="O499" s="387">
        <v>1</v>
      </c>
      <c r="P499" s="387"/>
      <c r="Q499" s="387"/>
    </row>
    <row r="500" spans="1:17" s="273" customFormat="1" ht="15">
      <c r="A500" s="170">
        <v>13</v>
      </c>
      <c r="B500" s="171" t="s">
        <v>231</v>
      </c>
      <c r="C500" s="385" t="s">
        <v>1306</v>
      </c>
      <c r="D500" s="386">
        <v>120</v>
      </c>
      <c r="E500" s="386">
        <v>20</v>
      </c>
      <c r="F500" s="386" t="s">
        <v>142</v>
      </c>
      <c r="G500" s="386">
        <v>2</v>
      </c>
      <c r="H500" s="387"/>
      <c r="I500" s="387">
        <v>1</v>
      </c>
      <c r="J500" s="387"/>
      <c r="K500" s="387"/>
      <c r="L500" s="387"/>
      <c r="M500" s="387"/>
      <c r="N500" s="387"/>
      <c r="O500" s="387">
        <v>1</v>
      </c>
      <c r="P500" s="387"/>
      <c r="Q500" s="387"/>
    </row>
    <row r="501" spans="1:17" s="273" customFormat="1" ht="15">
      <c r="A501" s="170">
        <v>14</v>
      </c>
      <c r="B501" s="171" t="s">
        <v>1261</v>
      </c>
      <c r="C501" s="385" t="s">
        <v>1307</v>
      </c>
      <c r="D501" s="386">
        <v>120</v>
      </c>
      <c r="E501" s="386">
        <v>30</v>
      </c>
      <c r="F501" s="386" t="s">
        <v>142</v>
      </c>
      <c r="G501" s="386">
        <v>3</v>
      </c>
      <c r="H501" s="387"/>
      <c r="I501" s="387">
        <v>1</v>
      </c>
      <c r="J501" s="387"/>
      <c r="K501" s="387"/>
      <c r="L501" s="387"/>
      <c r="M501" s="387"/>
      <c r="N501" s="387">
        <v>1</v>
      </c>
      <c r="O501" s="387">
        <v>1</v>
      </c>
      <c r="P501" s="387"/>
      <c r="Q501" s="387"/>
    </row>
    <row r="502" spans="1:17" s="273" customFormat="1" ht="15">
      <c r="A502" s="170">
        <v>15</v>
      </c>
      <c r="B502" s="171" t="s">
        <v>1326</v>
      </c>
      <c r="C502" s="385" t="s">
        <v>1307</v>
      </c>
      <c r="D502" s="386">
        <v>45</v>
      </c>
      <c r="E502" s="386">
        <v>30</v>
      </c>
      <c r="F502" s="386" t="s">
        <v>142</v>
      </c>
      <c r="G502" s="386">
        <v>3</v>
      </c>
      <c r="H502" s="387"/>
      <c r="I502" s="387"/>
      <c r="J502" s="387"/>
      <c r="K502" s="387"/>
      <c r="L502" s="387"/>
      <c r="M502" s="387"/>
      <c r="N502" s="387">
        <v>1</v>
      </c>
      <c r="O502" s="387">
        <v>1</v>
      </c>
      <c r="P502" s="387">
        <v>1</v>
      </c>
      <c r="Q502" s="387"/>
    </row>
    <row r="503" spans="1:17" s="273" customFormat="1" ht="15">
      <c r="A503" s="170">
        <v>16</v>
      </c>
      <c r="B503" s="171" t="s">
        <v>1327</v>
      </c>
      <c r="C503" s="385" t="s">
        <v>1307</v>
      </c>
      <c r="D503" s="386">
        <v>110</v>
      </c>
      <c r="E503" s="386">
        <v>20</v>
      </c>
      <c r="F503" s="386" t="s">
        <v>142</v>
      </c>
      <c r="G503" s="386">
        <v>2</v>
      </c>
      <c r="H503" s="387"/>
      <c r="I503" s="387">
        <v>1</v>
      </c>
      <c r="J503" s="387"/>
      <c r="K503" s="387"/>
      <c r="L503" s="387"/>
      <c r="M503" s="387"/>
      <c r="N503" s="387"/>
      <c r="O503" s="387">
        <v>1</v>
      </c>
      <c r="P503" s="387"/>
      <c r="Q503" s="387"/>
    </row>
    <row r="504" spans="1:17" s="273" customFormat="1" ht="15">
      <c r="A504" s="170">
        <v>17</v>
      </c>
      <c r="B504" s="171" t="s">
        <v>1328</v>
      </c>
      <c r="C504" s="385" t="s">
        <v>1307</v>
      </c>
      <c r="D504" s="386">
        <v>100</v>
      </c>
      <c r="E504" s="386">
        <v>30</v>
      </c>
      <c r="F504" s="386" t="s">
        <v>142</v>
      </c>
      <c r="G504" s="386">
        <v>3</v>
      </c>
      <c r="H504" s="387"/>
      <c r="I504" s="387">
        <v>1</v>
      </c>
      <c r="J504" s="387"/>
      <c r="K504" s="387"/>
      <c r="L504" s="387"/>
      <c r="M504" s="387"/>
      <c r="N504" s="387"/>
      <c r="O504" s="387">
        <v>1</v>
      </c>
      <c r="P504" s="387">
        <v>1</v>
      </c>
      <c r="Q504" s="387"/>
    </row>
    <row r="505" spans="1:17" s="273" customFormat="1" ht="15">
      <c r="A505" s="170">
        <v>18</v>
      </c>
      <c r="B505" s="171" t="s">
        <v>1262</v>
      </c>
      <c r="C505" s="385" t="s">
        <v>1307</v>
      </c>
      <c r="D505" s="386">
        <v>110</v>
      </c>
      <c r="E505" s="386">
        <v>30</v>
      </c>
      <c r="F505" s="386" t="s">
        <v>142</v>
      </c>
      <c r="G505" s="386">
        <v>3</v>
      </c>
      <c r="H505" s="387"/>
      <c r="I505" s="387">
        <v>1</v>
      </c>
      <c r="J505" s="387">
        <v>1</v>
      </c>
      <c r="K505" s="387"/>
      <c r="L505" s="387"/>
      <c r="M505" s="387"/>
      <c r="N505" s="387"/>
      <c r="O505" s="387">
        <v>1</v>
      </c>
      <c r="P505" s="387"/>
      <c r="Q505" s="387"/>
    </row>
    <row r="506" spans="1:17" s="273" customFormat="1" ht="15">
      <c r="A506" s="170">
        <v>19</v>
      </c>
      <c r="B506" s="171" t="s">
        <v>1263</v>
      </c>
      <c r="C506" s="385" t="s">
        <v>1308</v>
      </c>
      <c r="D506" s="386">
        <v>105</v>
      </c>
      <c r="E506" s="386">
        <v>20</v>
      </c>
      <c r="F506" s="386" t="s">
        <v>142</v>
      </c>
      <c r="G506" s="386">
        <v>2</v>
      </c>
      <c r="H506" s="387"/>
      <c r="I506" s="387">
        <v>1</v>
      </c>
      <c r="J506" s="387"/>
      <c r="K506" s="387"/>
      <c r="L506" s="387"/>
      <c r="M506" s="387"/>
      <c r="N506" s="387"/>
      <c r="O506" s="387">
        <v>1</v>
      </c>
      <c r="P506" s="387"/>
      <c r="Q506" s="387"/>
    </row>
    <row r="507" spans="1:17" s="273" customFormat="1" ht="15">
      <c r="A507" s="170">
        <v>20</v>
      </c>
      <c r="B507" s="171" t="s">
        <v>1329</v>
      </c>
      <c r="C507" s="385" t="s">
        <v>1308</v>
      </c>
      <c r="D507" s="386">
        <v>35</v>
      </c>
      <c r="E507" s="386">
        <v>10</v>
      </c>
      <c r="F507" s="386" t="s">
        <v>142</v>
      </c>
      <c r="G507" s="386">
        <v>2</v>
      </c>
      <c r="H507" s="387"/>
      <c r="I507" s="387"/>
      <c r="J507" s="387"/>
      <c r="K507" s="387"/>
      <c r="L507" s="387"/>
      <c r="M507" s="387"/>
      <c r="N507" s="387"/>
      <c r="O507" s="387">
        <v>1</v>
      </c>
      <c r="P507" s="387"/>
      <c r="Q507" s="387"/>
    </row>
    <row r="508" spans="1:17" s="273" customFormat="1" ht="15">
      <c r="A508" s="170">
        <v>21</v>
      </c>
      <c r="B508" s="171" t="s">
        <v>1330</v>
      </c>
      <c r="C508" s="385" t="s">
        <v>1308</v>
      </c>
      <c r="D508" s="386">
        <v>70</v>
      </c>
      <c r="E508" s="386">
        <v>20</v>
      </c>
      <c r="F508" s="386" t="s">
        <v>142</v>
      </c>
      <c r="G508" s="386">
        <v>2</v>
      </c>
      <c r="H508" s="387"/>
      <c r="I508" s="387">
        <v>1</v>
      </c>
      <c r="J508" s="387"/>
      <c r="K508" s="387"/>
      <c r="L508" s="387"/>
      <c r="M508" s="387"/>
      <c r="N508" s="387"/>
      <c r="O508" s="387">
        <v>1</v>
      </c>
      <c r="P508" s="387"/>
      <c r="Q508" s="387"/>
    </row>
    <row r="509" spans="1:17" s="273" customFormat="1" ht="15">
      <c r="A509" s="170">
        <v>22</v>
      </c>
      <c r="B509" s="171" t="s">
        <v>1331</v>
      </c>
      <c r="C509" s="385" t="s">
        <v>1308</v>
      </c>
      <c r="D509" s="386">
        <v>70</v>
      </c>
      <c r="E509" s="386">
        <v>20</v>
      </c>
      <c r="F509" s="386" t="s">
        <v>142</v>
      </c>
      <c r="G509" s="386">
        <v>2</v>
      </c>
      <c r="H509" s="387"/>
      <c r="I509" s="387"/>
      <c r="J509" s="387"/>
      <c r="K509" s="387"/>
      <c r="L509" s="387"/>
      <c r="M509" s="387"/>
      <c r="N509" s="387"/>
      <c r="O509" s="387">
        <v>1</v>
      </c>
      <c r="P509" s="387">
        <v>1</v>
      </c>
      <c r="Q509" s="387">
        <v>1</v>
      </c>
    </row>
    <row r="510" spans="1:17" s="273" customFormat="1" ht="15">
      <c r="A510" s="170">
        <v>23</v>
      </c>
      <c r="B510" s="171" t="s">
        <v>1264</v>
      </c>
      <c r="C510" s="385" t="s">
        <v>1308</v>
      </c>
      <c r="D510" s="386">
        <v>105</v>
      </c>
      <c r="E510" s="386">
        <v>30</v>
      </c>
      <c r="F510" s="386" t="s">
        <v>142</v>
      </c>
      <c r="G510" s="386">
        <v>3</v>
      </c>
      <c r="H510" s="387"/>
      <c r="I510" s="387">
        <v>1</v>
      </c>
      <c r="J510" s="387">
        <v>1</v>
      </c>
      <c r="K510" s="387"/>
      <c r="L510" s="387"/>
      <c r="M510" s="387"/>
      <c r="N510" s="387"/>
      <c r="O510" s="387">
        <v>1</v>
      </c>
      <c r="P510" s="387"/>
      <c r="Q510" s="387"/>
    </row>
    <row r="511" spans="1:17" s="273" customFormat="1" ht="15">
      <c r="A511" s="170">
        <v>24</v>
      </c>
      <c r="B511" s="171" t="s">
        <v>1332</v>
      </c>
      <c r="C511" s="385" t="s">
        <v>1308</v>
      </c>
      <c r="D511" s="386">
        <v>120</v>
      </c>
      <c r="E511" s="386">
        <v>10</v>
      </c>
      <c r="F511" s="386" t="s">
        <v>142</v>
      </c>
      <c r="G511" s="386">
        <v>1</v>
      </c>
      <c r="H511" s="387"/>
      <c r="I511" s="387">
        <v>1</v>
      </c>
      <c r="J511" s="387"/>
      <c r="K511" s="387"/>
      <c r="L511" s="387"/>
      <c r="M511" s="387"/>
      <c r="N511" s="387"/>
      <c r="O511" s="387"/>
      <c r="P511" s="387"/>
      <c r="Q511" s="387"/>
    </row>
    <row r="512" spans="1:17" s="273" customFormat="1" ht="15">
      <c r="A512" s="170">
        <v>25</v>
      </c>
      <c r="B512" s="171" t="s">
        <v>1333</v>
      </c>
      <c r="C512" s="385" t="s">
        <v>1308</v>
      </c>
      <c r="D512" s="386">
        <v>50</v>
      </c>
      <c r="E512" s="386">
        <v>20</v>
      </c>
      <c r="F512" s="386" t="s">
        <v>142</v>
      </c>
      <c r="G512" s="386">
        <v>2</v>
      </c>
      <c r="H512" s="387"/>
      <c r="I512" s="387">
        <v>1</v>
      </c>
      <c r="J512" s="387"/>
      <c r="K512" s="387"/>
      <c r="L512" s="387"/>
      <c r="M512" s="387"/>
      <c r="N512" s="387"/>
      <c r="O512" s="387">
        <v>1</v>
      </c>
      <c r="P512" s="387"/>
      <c r="Q512" s="387"/>
    </row>
    <row r="513" spans="1:17" s="273" customFormat="1" ht="15">
      <c r="A513" s="170">
        <v>26</v>
      </c>
      <c r="B513" s="171" t="s">
        <v>1265</v>
      </c>
      <c r="C513" s="385" t="s">
        <v>1308</v>
      </c>
      <c r="D513" s="386">
        <v>110</v>
      </c>
      <c r="E513" s="386">
        <v>30</v>
      </c>
      <c r="F513" s="386" t="s">
        <v>142</v>
      </c>
      <c r="G513" s="386">
        <v>3</v>
      </c>
      <c r="H513" s="387"/>
      <c r="I513" s="387">
        <v>1</v>
      </c>
      <c r="J513" s="387"/>
      <c r="K513" s="387"/>
      <c r="L513" s="387"/>
      <c r="M513" s="387">
        <v>1</v>
      </c>
      <c r="N513" s="387"/>
      <c r="O513" s="387">
        <v>1</v>
      </c>
      <c r="P513" s="387"/>
      <c r="Q513" s="387"/>
    </row>
    <row r="514" spans="1:17" s="273" customFormat="1" ht="15">
      <c r="A514" s="170">
        <v>27</v>
      </c>
      <c r="B514" s="171" t="s">
        <v>1334</v>
      </c>
      <c r="C514" s="385" t="s">
        <v>1308</v>
      </c>
      <c r="D514" s="386">
        <v>55</v>
      </c>
      <c r="E514" s="386">
        <v>10</v>
      </c>
      <c r="F514" s="386" t="s">
        <v>142</v>
      </c>
      <c r="G514" s="386">
        <v>1</v>
      </c>
      <c r="H514" s="387"/>
      <c r="I514" s="387"/>
      <c r="J514" s="387"/>
      <c r="K514" s="387"/>
      <c r="L514" s="387"/>
      <c r="M514" s="387"/>
      <c r="N514" s="387"/>
      <c r="O514" s="387">
        <v>1</v>
      </c>
      <c r="P514" s="387"/>
      <c r="Q514" s="387"/>
    </row>
    <row r="515" spans="1:17" s="273" customFormat="1" ht="15">
      <c r="A515" s="170">
        <v>28</v>
      </c>
      <c r="B515" s="171" t="s">
        <v>1266</v>
      </c>
      <c r="C515" s="385" t="s">
        <v>1308</v>
      </c>
      <c r="D515" s="386">
        <v>115</v>
      </c>
      <c r="E515" s="386">
        <v>20</v>
      </c>
      <c r="F515" s="386" t="s">
        <v>142</v>
      </c>
      <c r="G515" s="386">
        <v>2</v>
      </c>
      <c r="H515" s="387"/>
      <c r="I515" s="387">
        <v>1</v>
      </c>
      <c r="J515" s="387"/>
      <c r="K515" s="387"/>
      <c r="L515" s="387"/>
      <c r="M515" s="387"/>
      <c r="N515" s="387"/>
      <c r="O515" s="387">
        <v>1</v>
      </c>
      <c r="P515" s="387"/>
      <c r="Q515" s="387"/>
    </row>
    <row r="516" spans="1:17" s="273" customFormat="1" ht="15">
      <c r="A516" s="170">
        <v>29</v>
      </c>
      <c r="B516" s="171" t="s">
        <v>1267</v>
      </c>
      <c r="C516" s="385" t="s">
        <v>1308</v>
      </c>
      <c r="D516" s="386">
        <v>120</v>
      </c>
      <c r="E516" s="386">
        <v>20</v>
      </c>
      <c r="F516" s="386" t="s">
        <v>142</v>
      </c>
      <c r="G516" s="386">
        <v>2</v>
      </c>
      <c r="H516" s="387"/>
      <c r="I516" s="387">
        <v>1</v>
      </c>
      <c r="J516" s="387"/>
      <c r="K516" s="387"/>
      <c r="L516" s="387"/>
      <c r="M516" s="387"/>
      <c r="N516" s="387"/>
      <c r="O516" s="387">
        <v>1</v>
      </c>
      <c r="P516" s="387"/>
      <c r="Q516" s="387"/>
    </row>
    <row r="517" spans="1:17" s="273" customFormat="1" ht="15">
      <c r="A517" s="170">
        <v>30</v>
      </c>
      <c r="B517" s="171" t="s">
        <v>1335</v>
      </c>
      <c r="C517" s="385" t="s">
        <v>1308</v>
      </c>
      <c r="D517" s="386">
        <v>50</v>
      </c>
      <c r="E517" s="386">
        <v>10</v>
      </c>
      <c r="F517" s="386" t="s">
        <v>142</v>
      </c>
      <c r="G517" s="386">
        <v>1</v>
      </c>
      <c r="H517" s="387"/>
      <c r="I517" s="387"/>
      <c r="J517" s="387"/>
      <c r="K517" s="387"/>
      <c r="L517" s="387"/>
      <c r="M517" s="387"/>
      <c r="N517" s="387"/>
      <c r="O517" s="387">
        <v>1</v>
      </c>
      <c r="P517" s="387"/>
      <c r="Q517" s="387"/>
    </row>
    <row r="518" spans="1:17" s="273" customFormat="1" ht="15">
      <c r="A518" s="170">
        <v>31</v>
      </c>
      <c r="B518" s="171" t="s">
        <v>215</v>
      </c>
      <c r="C518" s="385" t="s">
        <v>1309</v>
      </c>
      <c r="D518" s="386">
        <v>50</v>
      </c>
      <c r="E518" s="386">
        <v>20</v>
      </c>
      <c r="F518" s="386" t="s">
        <v>142</v>
      </c>
      <c r="G518" s="386">
        <v>2</v>
      </c>
      <c r="H518" s="387"/>
      <c r="I518" s="387"/>
      <c r="J518" s="387"/>
      <c r="K518" s="387"/>
      <c r="L518" s="387"/>
      <c r="M518" s="387"/>
      <c r="N518" s="387"/>
      <c r="O518" s="387">
        <v>1</v>
      </c>
      <c r="P518" s="387">
        <v>1</v>
      </c>
      <c r="Q518" s="387"/>
    </row>
    <row r="519" spans="1:17" s="273" customFormat="1" ht="15">
      <c r="A519" s="170">
        <v>32</v>
      </c>
      <c r="B519" s="171" t="s">
        <v>1174</v>
      </c>
      <c r="C519" s="385" t="s">
        <v>1310</v>
      </c>
      <c r="D519" s="386">
        <v>120</v>
      </c>
      <c r="E519" s="386">
        <v>40</v>
      </c>
      <c r="F519" s="386" t="s">
        <v>142</v>
      </c>
      <c r="G519" s="386">
        <v>4</v>
      </c>
      <c r="H519" s="387"/>
      <c r="I519" s="387">
        <v>1</v>
      </c>
      <c r="J519" s="387">
        <v>1</v>
      </c>
      <c r="K519" s="387"/>
      <c r="L519" s="387"/>
      <c r="M519" s="387">
        <v>1</v>
      </c>
      <c r="N519" s="387"/>
      <c r="O519" s="387"/>
      <c r="P519" s="387">
        <v>1</v>
      </c>
      <c r="Q519" s="387"/>
    </row>
    <row r="520" spans="1:17" s="273" customFormat="1" ht="15">
      <c r="A520" s="170">
        <v>33</v>
      </c>
      <c r="B520" s="171" t="s">
        <v>1336</v>
      </c>
      <c r="C520" s="385" t="s">
        <v>1310</v>
      </c>
      <c r="D520" s="386">
        <v>100</v>
      </c>
      <c r="E520" s="386">
        <v>30</v>
      </c>
      <c r="F520" s="386" t="s">
        <v>142</v>
      </c>
      <c r="G520" s="386">
        <v>3</v>
      </c>
      <c r="H520" s="387"/>
      <c r="I520" s="387">
        <v>1</v>
      </c>
      <c r="J520" s="387"/>
      <c r="K520" s="387"/>
      <c r="L520" s="387"/>
      <c r="M520" s="387">
        <v>1</v>
      </c>
      <c r="N520" s="387"/>
      <c r="O520" s="387">
        <v>1</v>
      </c>
      <c r="P520" s="387"/>
      <c r="Q520" s="387"/>
    </row>
    <row r="521" spans="1:17" s="273" customFormat="1" ht="15">
      <c r="A521" s="170">
        <v>34</v>
      </c>
      <c r="B521" s="171" t="s">
        <v>1337</v>
      </c>
      <c r="C521" s="385" t="s">
        <v>1310</v>
      </c>
      <c r="D521" s="386">
        <v>65</v>
      </c>
      <c r="E521" s="386">
        <v>10</v>
      </c>
      <c r="F521" s="386" t="s">
        <v>142</v>
      </c>
      <c r="G521" s="386">
        <v>1</v>
      </c>
      <c r="H521" s="387"/>
      <c r="I521" s="387"/>
      <c r="J521" s="387"/>
      <c r="K521" s="387"/>
      <c r="L521" s="387"/>
      <c r="M521" s="387"/>
      <c r="N521" s="387"/>
      <c r="O521" s="387"/>
      <c r="P521" s="387">
        <v>1</v>
      </c>
      <c r="Q521" s="387"/>
    </row>
    <row r="522" spans="1:17" s="273" customFormat="1" ht="15">
      <c r="A522" s="170">
        <v>35</v>
      </c>
      <c r="B522" s="171" t="s">
        <v>1338</v>
      </c>
      <c r="C522" s="385" t="s">
        <v>1310</v>
      </c>
      <c r="D522" s="386">
        <v>60</v>
      </c>
      <c r="E522" s="386">
        <v>20</v>
      </c>
      <c r="F522" s="386" t="s">
        <v>142</v>
      </c>
      <c r="G522" s="386">
        <v>2</v>
      </c>
      <c r="H522" s="387"/>
      <c r="I522" s="387"/>
      <c r="J522" s="387"/>
      <c r="K522" s="387"/>
      <c r="L522" s="387"/>
      <c r="M522" s="387"/>
      <c r="N522" s="387"/>
      <c r="O522" s="387">
        <v>1</v>
      </c>
      <c r="P522" s="387">
        <v>1</v>
      </c>
      <c r="Q522" s="387"/>
    </row>
    <row r="523" spans="1:17" s="273" customFormat="1" ht="15">
      <c r="A523" s="170">
        <v>36</v>
      </c>
      <c r="B523" s="171" t="s">
        <v>1148</v>
      </c>
      <c r="C523" s="385" t="s">
        <v>1310</v>
      </c>
      <c r="D523" s="386">
        <v>95</v>
      </c>
      <c r="E523" s="386">
        <v>40</v>
      </c>
      <c r="F523" s="386" t="s">
        <v>142</v>
      </c>
      <c r="G523" s="386">
        <v>4</v>
      </c>
      <c r="H523" s="387"/>
      <c r="I523" s="387">
        <v>1</v>
      </c>
      <c r="J523" s="387">
        <v>1</v>
      </c>
      <c r="K523" s="387"/>
      <c r="L523" s="387"/>
      <c r="M523" s="387">
        <v>1</v>
      </c>
      <c r="N523" s="387"/>
      <c r="O523" s="387"/>
      <c r="P523" s="387">
        <v>1</v>
      </c>
      <c r="Q523" s="387"/>
    </row>
    <row r="524" spans="1:17" s="273" customFormat="1" ht="15">
      <c r="A524" s="170">
        <v>37</v>
      </c>
      <c r="B524" s="171" t="s">
        <v>1268</v>
      </c>
      <c r="C524" s="385" t="s">
        <v>1310</v>
      </c>
      <c r="D524" s="386">
        <v>85</v>
      </c>
      <c r="E524" s="386">
        <v>30</v>
      </c>
      <c r="F524" s="386" t="s">
        <v>142</v>
      </c>
      <c r="G524" s="386">
        <v>3</v>
      </c>
      <c r="H524" s="387"/>
      <c r="I524" s="387">
        <v>1</v>
      </c>
      <c r="J524" s="387"/>
      <c r="K524" s="387"/>
      <c r="L524" s="387"/>
      <c r="M524" s="387"/>
      <c r="N524" s="387"/>
      <c r="O524" s="387">
        <v>1</v>
      </c>
      <c r="P524" s="387">
        <v>1</v>
      </c>
      <c r="Q524" s="387"/>
    </row>
    <row r="525" spans="1:17" s="273" customFormat="1" ht="15">
      <c r="A525" s="170">
        <v>38</v>
      </c>
      <c r="B525" s="171" t="s">
        <v>1269</v>
      </c>
      <c r="C525" s="385" t="s">
        <v>1310</v>
      </c>
      <c r="D525" s="386">
        <v>105</v>
      </c>
      <c r="E525" s="386">
        <v>30</v>
      </c>
      <c r="F525" s="386" t="s">
        <v>142</v>
      </c>
      <c r="G525" s="386">
        <v>3</v>
      </c>
      <c r="H525" s="387"/>
      <c r="I525" s="387">
        <v>1</v>
      </c>
      <c r="J525" s="387">
        <v>1</v>
      </c>
      <c r="K525" s="387"/>
      <c r="L525" s="387"/>
      <c r="M525" s="387"/>
      <c r="N525" s="387"/>
      <c r="O525" s="387">
        <v>1</v>
      </c>
      <c r="P525" s="387"/>
      <c r="Q525" s="387"/>
    </row>
    <row r="526" spans="1:17" s="273" customFormat="1" ht="15">
      <c r="A526" s="170">
        <v>39</v>
      </c>
      <c r="B526" s="171" t="s">
        <v>1270</v>
      </c>
      <c r="C526" s="385" t="s">
        <v>1310</v>
      </c>
      <c r="D526" s="386">
        <v>115</v>
      </c>
      <c r="E526" s="386">
        <v>30</v>
      </c>
      <c r="F526" s="386" t="s">
        <v>142</v>
      </c>
      <c r="G526" s="386">
        <v>3</v>
      </c>
      <c r="H526" s="387"/>
      <c r="I526" s="387">
        <v>1</v>
      </c>
      <c r="J526" s="387"/>
      <c r="K526" s="387"/>
      <c r="L526" s="387"/>
      <c r="M526" s="387">
        <v>1</v>
      </c>
      <c r="N526" s="387"/>
      <c r="O526" s="387">
        <v>1</v>
      </c>
      <c r="P526" s="387"/>
      <c r="Q526" s="387"/>
    </row>
    <row r="527" spans="1:17" s="273" customFormat="1" ht="15">
      <c r="A527" s="170">
        <v>40</v>
      </c>
      <c r="B527" s="171" t="s">
        <v>1339</v>
      </c>
      <c r="C527" s="385" t="s">
        <v>1310</v>
      </c>
      <c r="D527" s="386">
        <v>65</v>
      </c>
      <c r="E527" s="386">
        <v>30</v>
      </c>
      <c r="F527" s="386" t="s">
        <v>142</v>
      </c>
      <c r="G527" s="386">
        <v>3</v>
      </c>
      <c r="H527" s="387"/>
      <c r="I527" s="387">
        <v>1</v>
      </c>
      <c r="J527" s="387"/>
      <c r="K527" s="387"/>
      <c r="L527" s="387"/>
      <c r="M527" s="387"/>
      <c r="N527" s="387"/>
      <c r="O527" s="387">
        <v>1</v>
      </c>
      <c r="P527" s="387">
        <v>1</v>
      </c>
      <c r="Q527" s="387"/>
    </row>
    <row r="528" spans="1:17" s="273" customFormat="1" ht="15">
      <c r="A528" s="170">
        <v>41</v>
      </c>
      <c r="B528" s="171" t="s">
        <v>1340</v>
      </c>
      <c r="C528" s="385" t="s">
        <v>1310</v>
      </c>
      <c r="D528" s="386">
        <v>105</v>
      </c>
      <c r="E528" s="386">
        <v>40</v>
      </c>
      <c r="F528" s="386" t="s">
        <v>142</v>
      </c>
      <c r="G528" s="386">
        <v>4</v>
      </c>
      <c r="H528" s="387"/>
      <c r="I528" s="387">
        <v>1</v>
      </c>
      <c r="J528" s="387">
        <v>1</v>
      </c>
      <c r="K528" s="387"/>
      <c r="L528" s="387"/>
      <c r="M528" s="387"/>
      <c r="N528" s="387">
        <v>1</v>
      </c>
      <c r="O528" s="387">
        <v>1</v>
      </c>
      <c r="P528" s="387"/>
      <c r="Q528" s="387"/>
    </row>
    <row r="529" spans="1:17" s="273" customFormat="1" ht="15">
      <c r="A529" s="170">
        <v>42</v>
      </c>
      <c r="B529" s="171" t="s">
        <v>1341</v>
      </c>
      <c r="C529" s="385" t="s">
        <v>1310</v>
      </c>
      <c r="D529" s="386">
        <v>50</v>
      </c>
      <c r="E529" s="386">
        <v>20</v>
      </c>
      <c r="F529" s="386" t="s">
        <v>142</v>
      </c>
      <c r="G529" s="386">
        <v>2</v>
      </c>
      <c r="H529" s="387"/>
      <c r="I529" s="387"/>
      <c r="J529" s="387"/>
      <c r="K529" s="387"/>
      <c r="L529" s="387"/>
      <c r="M529" s="387"/>
      <c r="N529" s="387"/>
      <c r="O529" s="387">
        <v>1</v>
      </c>
      <c r="P529" s="387">
        <v>1</v>
      </c>
      <c r="Q529" s="387"/>
    </row>
    <row r="530" spans="1:17" s="273" customFormat="1" ht="15">
      <c r="A530" s="170">
        <v>43</v>
      </c>
      <c r="B530" s="171" t="s">
        <v>1342</v>
      </c>
      <c r="C530" s="385" t="s">
        <v>1310</v>
      </c>
      <c r="D530" s="386">
        <v>90</v>
      </c>
      <c r="E530" s="386">
        <v>30</v>
      </c>
      <c r="F530" s="386" t="s">
        <v>142</v>
      </c>
      <c r="G530" s="386">
        <v>3</v>
      </c>
      <c r="H530" s="387"/>
      <c r="I530" s="387">
        <v>1</v>
      </c>
      <c r="J530" s="387"/>
      <c r="K530" s="387"/>
      <c r="L530" s="387"/>
      <c r="M530" s="387"/>
      <c r="N530" s="387"/>
      <c r="O530" s="387">
        <v>1</v>
      </c>
      <c r="P530" s="387">
        <v>1</v>
      </c>
      <c r="Q530" s="387"/>
    </row>
    <row r="531" spans="1:17" s="273" customFormat="1" ht="15">
      <c r="A531" s="170">
        <v>44</v>
      </c>
      <c r="B531" s="171" t="s">
        <v>1343</v>
      </c>
      <c r="C531" s="385" t="s">
        <v>1310</v>
      </c>
      <c r="D531" s="386">
        <v>65</v>
      </c>
      <c r="E531" s="386">
        <v>40</v>
      </c>
      <c r="F531" s="386" t="s">
        <v>142</v>
      </c>
      <c r="G531" s="386">
        <v>4</v>
      </c>
      <c r="H531" s="387"/>
      <c r="I531" s="387">
        <v>1</v>
      </c>
      <c r="J531" s="387">
        <v>1</v>
      </c>
      <c r="K531" s="387"/>
      <c r="L531" s="387"/>
      <c r="M531" s="387"/>
      <c r="N531" s="387"/>
      <c r="O531" s="387">
        <v>1</v>
      </c>
      <c r="P531" s="387">
        <v>1</v>
      </c>
      <c r="Q531" s="387"/>
    </row>
    <row r="532" spans="1:17" s="273" customFormat="1" ht="15">
      <c r="A532" s="170">
        <v>45</v>
      </c>
      <c r="B532" s="171" t="s">
        <v>1344</v>
      </c>
      <c r="C532" s="385" t="s">
        <v>1310</v>
      </c>
      <c r="D532" s="386">
        <v>90</v>
      </c>
      <c r="E532" s="386">
        <v>30</v>
      </c>
      <c r="F532" s="386" t="s">
        <v>142</v>
      </c>
      <c r="G532" s="386">
        <v>3</v>
      </c>
      <c r="H532" s="387"/>
      <c r="I532" s="387">
        <v>1</v>
      </c>
      <c r="J532" s="387">
        <v>1</v>
      </c>
      <c r="K532" s="387"/>
      <c r="L532" s="387"/>
      <c r="M532" s="387"/>
      <c r="N532" s="387"/>
      <c r="O532" s="387">
        <v>1</v>
      </c>
      <c r="P532" s="387"/>
      <c r="Q532" s="387"/>
    </row>
    <row r="533" spans="1:17" s="273" customFormat="1" ht="15">
      <c r="A533" s="170">
        <v>46</v>
      </c>
      <c r="B533" s="171" t="s">
        <v>1345</v>
      </c>
      <c r="C533" s="385" t="s">
        <v>1310</v>
      </c>
      <c r="D533" s="386">
        <v>60</v>
      </c>
      <c r="E533" s="386">
        <v>30</v>
      </c>
      <c r="F533" s="386" t="s">
        <v>142</v>
      </c>
      <c r="G533" s="386">
        <v>3</v>
      </c>
      <c r="H533" s="387"/>
      <c r="I533" s="387">
        <v>1</v>
      </c>
      <c r="J533" s="387"/>
      <c r="K533" s="387"/>
      <c r="L533" s="387"/>
      <c r="M533" s="387"/>
      <c r="N533" s="387">
        <v>1</v>
      </c>
      <c r="O533" s="387"/>
      <c r="P533" s="387">
        <v>1</v>
      </c>
      <c r="Q533" s="387"/>
    </row>
    <row r="534" spans="1:17" s="273" customFormat="1" ht="15">
      <c r="A534" s="170">
        <v>47</v>
      </c>
      <c r="B534" s="171" t="s">
        <v>1346</v>
      </c>
      <c r="C534" s="385" t="s">
        <v>1310</v>
      </c>
      <c r="D534" s="386">
        <v>60</v>
      </c>
      <c r="E534" s="386">
        <v>10</v>
      </c>
      <c r="F534" s="386" t="s">
        <v>142</v>
      </c>
      <c r="G534" s="386">
        <v>1</v>
      </c>
      <c r="H534" s="387"/>
      <c r="I534" s="387"/>
      <c r="J534" s="387"/>
      <c r="K534" s="387"/>
      <c r="L534" s="387"/>
      <c r="M534" s="387"/>
      <c r="N534" s="387"/>
      <c r="O534" s="387"/>
      <c r="P534" s="387">
        <v>1</v>
      </c>
      <c r="Q534" s="387"/>
    </row>
    <row r="535" spans="1:17" s="273" customFormat="1" ht="15">
      <c r="A535" s="170">
        <v>48</v>
      </c>
      <c r="B535" s="171" t="s">
        <v>825</v>
      </c>
      <c r="C535" s="385" t="s">
        <v>1310</v>
      </c>
      <c r="D535" s="386">
        <v>95</v>
      </c>
      <c r="E535" s="386">
        <v>40</v>
      </c>
      <c r="F535" s="386" t="s">
        <v>142</v>
      </c>
      <c r="G535" s="386">
        <v>4</v>
      </c>
      <c r="H535" s="387"/>
      <c r="I535" s="387">
        <v>1</v>
      </c>
      <c r="J535" s="387">
        <v>1</v>
      </c>
      <c r="K535" s="387"/>
      <c r="L535" s="387"/>
      <c r="M535" s="387">
        <v>1</v>
      </c>
      <c r="N535" s="387"/>
      <c r="O535" s="387"/>
      <c r="P535" s="387">
        <v>1</v>
      </c>
      <c r="Q535" s="387"/>
    </row>
    <row r="536" spans="1:17" s="273" customFormat="1" ht="15">
      <c r="A536" s="170">
        <v>49</v>
      </c>
      <c r="B536" s="171" t="s">
        <v>1271</v>
      </c>
      <c r="C536" s="385" t="s">
        <v>1310</v>
      </c>
      <c r="D536" s="386">
        <v>90</v>
      </c>
      <c r="E536" s="386">
        <v>20</v>
      </c>
      <c r="F536" s="386" t="s">
        <v>142</v>
      </c>
      <c r="G536" s="386">
        <v>2</v>
      </c>
      <c r="H536" s="387"/>
      <c r="I536" s="387">
        <v>1</v>
      </c>
      <c r="J536" s="387"/>
      <c r="K536" s="387"/>
      <c r="L536" s="387"/>
      <c r="M536" s="387">
        <v>1</v>
      </c>
      <c r="N536" s="387"/>
      <c r="O536" s="387"/>
      <c r="P536" s="387"/>
      <c r="Q536" s="387"/>
    </row>
    <row r="537" spans="1:17" s="273" customFormat="1" ht="15">
      <c r="A537" s="170">
        <v>50</v>
      </c>
      <c r="B537" s="171" t="s">
        <v>1347</v>
      </c>
      <c r="C537" s="385" t="s">
        <v>1310</v>
      </c>
      <c r="D537" s="386">
        <v>90</v>
      </c>
      <c r="E537" s="386">
        <v>20</v>
      </c>
      <c r="F537" s="386" t="s">
        <v>142</v>
      </c>
      <c r="G537" s="386">
        <v>2</v>
      </c>
      <c r="H537" s="387"/>
      <c r="I537" s="387">
        <v>1</v>
      </c>
      <c r="J537" s="387"/>
      <c r="K537" s="387"/>
      <c r="L537" s="387"/>
      <c r="M537" s="387"/>
      <c r="N537" s="387"/>
      <c r="O537" s="387"/>
      <c r="P537" s="387">
        <v>1</v>
      </c>
      <c r="Q537" s="387"/>
    </row>
    <row r="538" spans="1:17" s="273" customFormat="1" ht="15">
      <c r="A538" s="170">
        <v>51</v>
      </c>
      <c r="B538" s="171" t="s">
        <v>1272</v>
      </c>
      <c r="C538" s="385" t="s">
        <v>1310</v>
      </c>
      <c r="D538" s="386">
        <v>115</v>
      </c>
      <c r="E538" s="386">
        <v>30</v>
      </c>
      <c r="F538" s="386" t="s">
        <v>142</v>
      </c>
      <c r="G538" s="386">
        <v>3</v>
      </c>
      <c r="H538" s="387"/>
      <c r="I538" s="387">
        <v>1</v>
      </c>
      <c r="J538" s="387">
        <v>1</v>
      </c>
      <c r="K538" s="387"/>
      <c r="L538" s="387"/>
      <c r="M538" s="387">
        <v>1</v>
      </c>
      <c r="N538" s="387"/>
      <c r="O538" s="387"/>
      <c r="P538" s="387"/>
      <c r="Q538" s="387"/>
    </row>
    <row r="539" spans="1:17" s="273" customFormat="1" ht="15">
      <c r="A539" s="170">
        <v>52</v>
      </c>
      <c r="B539" s="171" t="s">
        <v>1348</v>
      </c>
      <c r="C539" s="385" t="s">
        <v>1310</v>
      </c>
      <c r="D539" s="386">
        <v>60</v>
      </c>
      <c r="E539" s="386">
        <v>20</v>
      </c>
      <c r="F539" s="386" t="s">
        <v>142</v>
      </c>
      <c r="G539" s="386">
        <v>2</v>
      </c>
      <c r="H539" s="387"/>
      <c r="I539" s="387">
        <v>1</v>
      </c>
      <c r="J539" s="387"/>
      <c r="K539" s="387"/>
      <c r="L539" s="387"/>
      <c r="M539" s="387"/>
      <c r="N539" s="387"/>
      <c r="O539" s="387"/>
      <c r="P539" s="387">
        <v>1</v>
      </c>
      <c r="Q539" s="387"/>
    </row>
    <row r="540" spans="1:17" s="273" customFormat="1" ht="15">
      <c r="A540" s="170">
        <v>53</v>
      </c>
      <c r="B540" s="171" t="s">
        <v>1349</v>
      </c>
      <c r="C540" s="385" t="s">
        <v>1310</v>
      </c>
      <c r="D540" s="386">
        <v>65</v>
      </c>
      <c r="E540" s="386">
        <v>30</v>
      </c>
      <c r="F540" s="386" t="s">
        <v>142</v>
      </c>
      <c r="G540" s="386">
        <v>3</v>
      </c>
      <c r="H540" s="387"/>
      <c r="I540" s="387">
        <v>1</v>
      </c>
      <c r="J540" s="387"/>
      <c r="K540" s="387"/>
      <c r="L540" s="387"/>
      <c r="M540" s="387"/>
      <c r="N540" s="387">
        <v>1</v>
      </c>
      <c r="O540" s="387"/>
      <c r="P540" s="387">
        <v>1</v>
      </c>
      <c r="Q540" s="387"/>
    </row>
    <row r="541" spans="1:17" s="273" customFormat="1" ht="15">
      <c r="A541" s="170">
        <v>54</v>
      </c>
      <c r="B541" s="171" t="s">
        <v>1273</v>
      </c>
      <c r="C541" s="385" t="s">
        <v>1310</v>
      </c>
      <c r="D541" s="386">
        <v>95</v>
      </c>
      <c r="E541" s="386">
        <v>30</v>
      </c>
      <c r="F541" s="386" t="s">
        <v>142</v>
      </c>
      <c r="G541" s="386">
        <v>3</v>
      </c>
      <c r="H541" s="387"/>
      <c r="I541" s="387">
        <v>1</v>
      </c>
      <c r="J541" s="387"/>
      <c r="K541" s="387"/>
      <c r="L541" s="387"/>
      <c r="M541" s="387">
        <v>1</v>
      </c>
      <c r="N541" s="387"/>
      <c r="O541" s="387">
        <v>1</v>
      </c>
      <c r="P541" s="387"/>
      <c r="Q541" s="387"/>
    </row>
    <row r="542" spans="1:17" s="273" customFormat="1" ht="15">
      <c r="A542" s="314">
        <v>55</v>
      </c>
      <c r="B542" s="319" t="s">
        <v>1274</v>
      </c>
      <c r="C542" s="388" t="s">
        <v>1310</v>
      </c>
      <c r="D542" s="389">
        <v>125</v>
      </c>
      <c r="E542" s="389">
        <v>30</v>
      </c>
      <c r="F542" s="389" t="s">
        <v>164</v>
      </c>
      <c r="G542" s="389">
        <v>3</v>
      </c>
      <c r="H542" s="390"/>
      <c r="I542" s="390">
        <v>1</v>
      </c>
      <c r="J542" s="390"/>
      <c r="K542" s="390"/>
      <c r="L542" s="390"/>
      <c r="M542" s="390">
        <v>1</v>
      </c>
      <c r="N542" s="390"/>
      <c r="O542" s="390">
        <v>1</v>
      </c>
      <c r="P542" s="390"/>
      <c r="Q542" s="390"/>
    </row>
    <row r="543" spans="1:17" s="273" customFormat="1" ht="15">
      <c r="A543" s="314">
        <v>56</v>
      </c>
      <c r="B543" s="319" t="s">
        <v>1275</v>
      </c>
      <c r="C543" s="388" t="s">
        <v>1310</v>
      </c>
      <c r="D543" s="389">
        <v>130</v>
      </c>
      <c r="E543" s="389">
        <v>30</v>
      </c>
      <c r="F543" s="389" t="s">
        <v>164</v>
      </c>
      <c r="G543" s="389">
        <v>3</v>
      </c>
      <c r="H543" s="390"/>
      <c r="I543" s="390">
        <v>1</v>
      </c>
      <c r="J543" s="390"/>
      <c r="K543" s="390"/>
      <c r="L543" s="390"/>
      <c r="M543" s="390">
        <v>1</v>
      </c>
      <c r="N543" s="390"/>
      <c r="O543" s="390">
        <v>1</v>
      </c>
      <c r="P543" s="390"/>
      <c r="Q543" s="390"/>
    </row>
    <row r="544" spans="1:17" s="273" customFormat="1" ht="15">
      <c r="A544" s="314">
        <v>57</v>
      </c>
      <c r="B544" s="319" t="s">
        <v>173</v>
      </c>
      <c r="C544" s="388" t="s">
        <v>1310</v>
      </c>
      <c r="D544" s="389">
        <v>135</v>
      </c>
      <c r="E544" s="389">
        <v>40</v>
      </c>
      <c r="F544" s="389" t="s">
        <v>164</v>
      </c>
      <c r="G544" s="389">
        <v>4</v>
      </c>
      <c r="H544" s="390"/>
      <c r="I544" s="390">
        <v>1</v>
      </c>
      <c r="J544" s="390"/>
      <c r="K544" s="390"/>
      <c r="L544" s="390"/>
      <c r="M544" s="390">
        <v>1</v>
      </c>
      <c r="N544" s="390"/>
      <c r="O544" s="390">
        <v>1</v>
      </c>
      <c r="P544" s="390">
        <v>1</v>
      </c>
      <c r="Q544" s="390"/>
    </row>
    <row r="545" spans="1:17" s="273" customFormat="1" ht="15">
      <c r="A545" s="314">
        <v>58</v>
      </c>
      <c r="B545" s="319" t="s">
        <v>1276</v>
      </c>
      <c r="C545" s="388" t="s">
        <v>1310</v>
      </c>
      <c r="D545" s="389">
        <v>130</v>
      </c>
      <c r="E545" s="389">
        <v>30</v>
      </c>
      <c r="F545" s="389" t="s">
        <v>164</v>
      </c>
      <c r="G545" s="389">
        <v>3</v>
      </c>
      <c r="H545" s="390"/>
      <c r="I545" s="390">
        <v>1</v>
      </c>
      <c r="J545" s="390">
        <v>1</v>
      </c>
      <c r="K545" s="390"/>
      <c r="L545" s="390"/>
      <c r="M545" s="390"/>
      <c r="N545" s="390"/>
      <c r="O545" s="390"/>
      <c r="P545" s="390">
        <v>1</v>
      </c>
      <c r="Q545" s="390"/>
    </row>
    <row r="546" spans="1:17" s="273" customFormat="1" ht="15">
      <c r="A546" s="314">
        <v>59</v>
      </c>
      <c r="B546" s="319" t="s">
        <v>1277</v>
      </c>
      <c r="C546" s="388" t="s">
        <v>1310</v>
      </c>
      <c r="D546" s="389">
        <v>125</v>
      </c>
      <c r="E546" s="389">
        <v>30</v>
      </c>
      <c r="F546" s="389" t="s">
        <v>164</v>
      </c>
      <c r="G546" s="389">
        <v>3</v>
      </c>
      <c r="H546" s="390"/>
      <c r="I546" s="390">
        <v>1</v>
      </c>
      <c r="J546" s="390"/>
      <c r="K546" s="390"/>
      <c r="L546" s="390"/>
      <c r="M546" s="390"/>
      <c r="N546" s="390"/>
      <c r="O546" s="390">
        <v>1</v>
      </c>
      <c r="P546" s="390">
        <v>1</v>
      </c>
      <c r="Q546" s="390"/>
    </row>
    <row r="547" spans="1:17" s="273" customFormat="1" ht="15">
      <c r="A547" s="314">
        <v>60</v>
      </c>
      <c r="B547" s="319" t="s">
        <v>1278</v>
      </c>
      <c r="C547" s="388" t="s">
        <v>1310</v>
      </c>
      <c r="D547" s="389">
        <v>125</v>
      </c>
      <c r="E547" s="389">
        <v>30</v>
      </c>
      <c r="F547" s="389" t="s">
        <v>164</v>
      </c>
      <c r="G547" s="389">
        <v>3</v>
      </c>
      <c r="H547" s="390"/>
      <c r="I547" s="390">
        <v>1</v>
      </c>
      <c r="J547" s="390"/>
      <c r="K547" s="390"/>
      <c r="L547" s="390"/>
      <c r="M547" s="390">
        <v>1</v>
      </c>
      <c r="N547" s="390"/>
      <c r="O547" s="390">
        <v>1</v>
      </c>
      <c r="P547" s="390"/>
      <c r="Q547" s="390"/>
    </row>
    <row r="548" spans="1:17" s="273" customFormat="1" ht="15">
      <c r="A548" s="314">
        <v>61</v>
      </c>
      <c r="B548" s="319" t="s">
        <v>1279</v>
      </c>
      <c r="C548" s="388" t="s">
        <v>1310</v>
      </c>
      <c r="D548" s="389">
        <v>125</v>
      </c>
      <c r="E548" s="389">
        <v>40</v>
      </c>
      <c r="F548" s="389" t="s">
        <v>164</v>
      </c>
      <c r="G548" s="389">
        <v>4</v>
      </c>
      <c r="H548" s="390"/>
      <c r="I548" s="390">
        <v>1</v>
      </c>
      <c r="J548" s="390">
        <v>1</v>
      </c>
      <c r="K548" s="390"/>
      <c r="L548" s="390"/>
      <c r="M548" s="390">
        <v>1</v>
      </c>
      <c r="N548" s="390"/>
      <c r="O548" s="390">
        <v>1</v>
      </c>
      <c r="P548" s="390"/>
      <c r="Q548" s="390"/>
    </row>
    <row r="549" spans="1:17" s="273" customFormat="1" ht="15">
      <c r="A549" s="314">
        <v>62</v>
      </c>
      <c r="B549" s="319" t="s">
        <v>1280</v>
      </c>
      <c r="C549" s="388" t="s">
        <v>1310</v>
      </c>
      <c r="D549" s="389">
        <v>125</v>
      </c>
      <c r="E549" s="389">
        <v>30</v>
      </c>
      <c r="F549" s="389" t="s">
        <v>164</v>
      </c>
      <c r="G549" s="389">
        <v>3</v>
      </c>
      <c r="H549" s="390"/>
      <c r="I549" s="390">
        <v>1</v>
      </c>
      <c r="J549" s="390"/>
      <c r="K549" s="390"/>
      <c r="L549" s="390"/>
      <c r="M549" s="390">
        <v>1</v>
      </c>
      <c r="N549" s="390"/>
      <c r="O549" s="390">
        <v>1</v>
      </c>
      <c r="P549" s="390"/>
      <c r="Q549" s="390"/>
    </row>
    <row r="550" spans="1:17" s="273" customFormat="1" ht="15">
      <c r="A550" s="314">
        <v>63</v>
      </c>
      <c r="B550" s="319" t="s">
        <v>1281</v>
      </c>
      <c r="C550" s="388" t="s">
        <v>1310</v>
      </c>
      <c r="D550" s="389">
        <v>135</v>
      </c>
      <c r="E550" s="389">
        <v>30</v>
      </c>
      <c r="F550" s="389" t="s">
        <v>164</v>
      </c>
      <c r="G550" s="389">
        <v>3</v>
      </c>
      <c r="H550" s="390"/>
      <c r="I550" s="390">
        <v>1</v>
      </c>
      <c r="J550" s="390">
        <v>1</v>
      </c>
      <c r="K550" s="390"/>
      <c r="L550" s="390"/>
      <c r="M550" s="390">
        <v>1</v>
      </c>
      <c r="N550" s="390"/>
      <c r="O550" s="390"/>
      <c r="P550" s="390"/>
      <c r="Q550" s="390"/>
    </row>
    <row r="551" spans="1:17" s="273" customFormat="1" ht="15">
      <c r="A551" s="170">
        <v>64</v>
      </c>
      <c r="B551" s="171" t="s">
        <v>1043</v>
      </c>
      <c r="C551" s="385" t="s">
        <v>1311</v>
      </c>
      <c r="D551" s="386">
        <v>75</v>
      </c>
      <c r="E551" s="386">
        <v>10</v>
      </c>
      <c r="F551" s="386" t="s">
        <v>142</v>
      </c>
      <c r="G551" s="386">
        <v>1</v>
      </c>
      <c r="H551" s="387"/>
      <c r="I551" s="387">
        <v>1</v>
      </c>
      <c r="J551" s="387"/>
      <c r="K551" s="387"/>
      <c r="L551" s="387"/>
      <c r="M551" s="387"/>
      <c r="N551" s="387"/>
      <c r="O551" s="387"/>
      <c r="P551" s="387"/>
      <c r="Q551" s="387"/>
    </row>
    <row r="552" spans="1:17" s="273" customFormat="1" ht="15">
      <c r="A552" s="170">
        <v>65</v>
      </c>
      <c r="B552" s="171" t="s">
        <v>1350</v>
      </c>
      <c r="C552" s="385" t="s">
        <v>1311</v>
      </c>
      <c r="D552" s="386">
        <v>105</v>
      </c>
      <c r="E552" s="386">
        <v>10</v>
      </c>
      <c r="F552" s="386" t="s">
        <v>142</v>
      </c>
      <c r="G552" s="386">
        <v>1</v>
      </c>
      <c r="H552" s="387"/>
      <c r="I552" s="387">
        <v>1</v>
      </c>
      <c r="J552" s="387"/>
      <c r="K552" s="387"/>
      <c r="L552" s="387"/>
      <c r="M552" s="387"/>
      <c r="N552" s="387"/>
      <c r="O552" s="387"/>
      <c r="P552" s="387"/>
      <c r="Q552" s="387"/>
    </row>
    <row r="553" spans="1:17" s="273" customFormat="1" ht="15">
      <c r="A553" s="170">
        <v>66</v>
      </c>
      <c r="B553" s="171" t="s">
        <v>1351</v>
      </c>
      <c r="C553" s="385" t="s">
        <v>1311</v>
      </c>
      <c r="D553" s="386">
        <v>40</v>
      </c>
      <c r="E553" s="386">
        <v>20</v>
      </c>
      <c r="F553" s="386" t="s">
        <v>142</v>
      </c>
      <c r="G553" s="386">
        <v>2</v>
      </c>
      <c r="H553" s="387"/>
      <c r="I553" s="387"/>
      <c r="J553" s="387"/>
      <c r="K553" s="387"/>
      <c r="L553" s="387"/>
      <c r="M553" s="387"/>
      <c r="N553" s="387"/>
      <c r="O553" s="387"/>
      <c r="P553" s="387">
        <v>1</v>
      </c>
      <c r="Q553" s="387">
        <v>1</v>
      </c>
    </row>
    <row r="554" spans="1:17" s="273" customFormat="1" ht="15">
      <c r="A554" s="170">
        <v>67</v>
      </c>
      <c r="B554" s="171" t="s">
        <v>1352</v>
      </c>
      <c r="C554" s="385" t="s">
        <v>1311</v>
      </c>
      <c r="D554" s="386">
        <v>80</v>
      </c>
      <c r="E554" s="386">
        <v>10</v>
      </c>
      <c r="F554" s="386" t="s">
        <v>142</v>
      </c>
      <c r="G554" s="386">
        <v>1</v>
      </c>
      <c r="H554" s="387"/>
      <c r="I554" s="387"/>
      <c r="J554" s="387"/>
      <c r="K554" s="387"/>
      <c r="L554" s="387"/>
      <c r="M554" s="387"/>
      <c r="N554" s="387"/>
      <c r="O554" s="387"/>
      <c r="P554" s="387">
        <v>1</v>
      </c>
      <c r="Q554" s="387"/>
    </row>
    <row r="555" spans="1:17" s="273" customFormat="1" ht="15">
      <c r="A555" s="170">
        <v>68</v>
      </c>
      <c r="B555" s="171" t="s">
        <v>1353</v>
      </c>
      <c r="C555" s="385" t="s">
        <v>1311</v>
      </c>
      <c r="D555" s="386">
        <v>75</v>
      </c>
      <c r="E555" s="386">
        <v>10</v>
      </c>
      <c r="F555" s="386" t="s">
        <v>142</v>
      </c>
      <c r="G555" s="386">
        <v>1</v>
      </c>
      <c r="H555" s="387"/>
      <c r="I555" s="387"/>
      <c r="J555" s="387"/>
      <c r="K555" s="387"/>
      <c r="L555" s="387"/>
      <c r="M555" s="387"/>
      <c r="N555" s="387"/>
      <c r="O555" s="387"/>
      <c r="P555" s="387">
        <v>1</v>
      </c>
      <c r="Q555" s="387"/>
    </row>
    <row r="556" spans="1:17" s="273" customFormat="1" ht="15">
      <c r="A556" s="170">
        <v>69</v>
      </c>
      <c r="B556" s="171" t="s">
        <v>1354</v>
      </c>
      <c r="C556" s="385" t="s">
        <v>1311</v>
      </c>
      <c r="D556" s="386">
        <v>55</v>
      </c>
      <c r="E556" s="386">
        <v>20</v>
      </c>
      <c r="F556" s="386" t="s">
        <v>142</v>
      </c>
      <c r="G556" s="386">
        <v>2</v>
      </c>
      <c r="H556" s="387"/>
      <c r="I556" s="387">
        <v>1</v>
      </c>
      <c r="J556" s="387"/>
      <c r="K556" s="387"/>
      <c r="L556" s="387"/>
      <c r="M556" s="387"/>
      <c r="N556" s="387"/>
      <c r="O556" s="387"/>
      <c r="P556" s="387">
        <v>1</v>
      </c>
      <c r="Q556" s="387"/>
    </row>
    <row r="557" spans="1:17" s="273" customFormat="1" ht="15">
      <c r="A557" s="170">
        <v>70</v>
      </c>
      <c r="B557" s="171" t="s">
        <v>443</v>
      </c>
      <c r="C557" s="385" t="s">
        <v>1311</v>
      </c>
      <c r="D557" s="386">
        <v>95</v>
      </c>
      <c r="E557" s="386">
        <v>20</v>
      </c>
      <c r="F557" s="386" t="s">
        <v>142</v>
      </c>
      <c r="G557" s="386">
        <v>2</v>
      </c>
      <c r="H557" s="387"/>
      <c r="I557" s="387">
        <v>1</v>
      </c>
      <c r="J557" s="387"/>
      <c r="K557" s="387"/>
      <c r="L557" s="387"/>
      <c r="M557" s="387"/>
      <c r="N557" s="387"/>
      <c r="O557" s="387">
        <v>1</v>
      </c>
      <c r="P557" s="387"/>
      <c r="Q557" s="387"/>
    </row>
    <row r="558" spans="1:17" s="273" customFormat="1" ht="15">
      <c r="A558" s="170">
        <v>71</v>
      </c>
      <c r="B558" s="171" t="s">
        <v>1355</v>
      </c>
      <c r="C558" s="385" t="s">
        <v>1311</v>
      </c>
      <c r="D558" s="386">
        <v>100</v>
      </c>
      <c r="E558" s="386">
        <v>10</v>
      </c>
      <c r="F558" s="386" t="s">
        <v>142</v>
      </c>
      <c r="G558" s="386">
        <v>1</v>
      </c>
      <c r="H558" s="387"/>
      <c r="I558" s="387">
        <v>1</v>
      </c>
      <c r="J558" s="387"/>
      <c r="K558" s="387"/>
      <c r="L558" s="387"/>
      <c r="M558" s="387"/>
      <c r="N558" s="387"/>
      <c r="O558" s="387"/>
      <c r="P558" s="387"/>
      <c r="Q558" s="387"/>
    </row>
    <row r="559" spans="1:17" s="273" customFormat="1" ht="15">
      <c r="A559" s="170">
        <v>72</v>
      </c>
      <c r="B559" s="171" t="s">
        <v>360</v>
      </c>
      <c r="C559" s="385" t="s">
        <v>1311</v>
      </c>
      <c r="D559" s="386">
        <v>75</v>
      </c>
      <c r="E559" s="386">
        <v>20</v>
      </c>
      <c r="F559" s="386" t="s">
        <v>142</v>
      </c>
      <c r="G559" s="386">
        <v>1</v>
      </c>
      <c r="H559" s="387"/>
      <c r="I559" s="387">
        <v>1</v>
      </c>
      <c r="J559" s="387"/>
      <c r="K559" s="387"/>
      <c r="L559" s="387"/>
      <c r="M559" s="387"/>
      <c r="N559" s="387"/>
      <c r="O559" s="387">
        <v>1</v>
      </c>
      <c r="P559" s="387"/>
      <c r="Q559" s="387"/>
    </row>
    <row r="560" spans="1:17" s="273" customFormat="1" ht="15">
      <c r="A560" s="170">
        <v>73</v>
      </c>
      <c r="B560" s="171" t="s">
        <v>1356</v>
      </c>
      <c r="C560" s="385" t="s">
        <v>1312</v>
      </c>
      <c r="D560" s="386">
        <v>70</v>
      </c>
      <c r="E560" s="386">
        <v>30</v>
      </c>
      <c r="F560" s="386" t="s">
        <v>142</v>
      </c>
      <c r="G560" s="386">
        <v>3</v>
      </c>
      <c r="H560" s="387"/>
      <c r="I560" s="387">
        <v>1</v>
      </c>
      <c r="J560" s="387"/>
      <c r="K560" s="387"/>
      <c r="L560" s="387"/>
      <c r="M560" s="387"/>
      <c r="N560" s="387"/>
      <c r="O560" s="387">
        <v>1</v>
      </c>
      <c r="P560" s="387">
        <v>1</v>
      </c>
      <c r="Q560" s="387"/>
    </row>
    <row r="561" spans="1:17" s="273" customFormat="1" ht="15">
      <c r="A561" s="170">
        <v>74</v>
      </c>
      <c r="B561" s="171" t="s">
        <v>1262</v>
      </c>
      <c r="C561" s="385" t="s">
        <v>1312</v>
      </c>
      <c r="D561" s="386">
        <v>80</v>
      </c>
      <c r="E561" s="386">
        <v>20</v>
      </c>
      <c r="F561" s="386" t="s">
        <v>142</v>
      </c>
      <c r="G561" s="386">
        <v>2</v>
      </c>
      <c r="H561" s="387"/>
      <c r="I561" s="387">
        <v>1</v>
      </c>
      <c r="J561" s="387"/>
      <c r="K561" s="387"/>
      <c r="L561" s="387"/>
      <c r="M561" s="387"/>
      <c r="N561" s="387"/>
      <c r="O561" s="387"/>
      <c r="P561" s="387">
        <v>1</v>
      </c>
      <c r="Q561" s="387"/>
    </row>
    <row r="562" spans="1:17" s="273" customFormat="1" ht="15">
      <c r="A562" s="170">
        <v>75</v>
      </c>
      <c r="B562" s="171" t="s">
        <v>1357</v>
      </c>
      <c r="C562" s="385" t="s">
        <v>1312</v>
      </c>
      <c r="D562" s="386">
        <v>95</v>
      </c>
      <c r="E562" s="386">
        <v>10</v>
      </c>
      <c r="F562" s="386" t="s">
        <v>142</v>
      </c>
      <c r="G562" s="386">
        <v>1</v>
      </c>
      <c r="H562" s="387"/>
      <c r="I562" s="387"/>
      <c r="J562" s="387"/>
      <c r="K562" s="387"/>
      <c r="L562" s="387"/>
      <c r="M562" s="387"/>
      <c r="N562" s="387"/>
      <c r="O562" s="387"/>
      <c r="P562" s="387">
        <v>1</v>
      </c>
      <c r="Q562" s="387"/>
    </row>
    <row r="563" spans="1:17" s="273" customFormat="1" ht="15">
      <c r="A563" s="170">
        <v>76</v>
      </c>
      <c r="B563" s="171" t="s">
        <v>1358</v>
      </c>
      <c r="C563" s="385" t="s">
        <v>1312</v>
      </c>
      <c r="D563" s="386">
        <v>85</v>
      </c>
      <c r="E563" s="386">
        <v>20</v>
      </c>
      <c r="F563" s="386" t="s">
        <v>142</v>
      </c>
      <c r="G563" s="386">
        <v>2</v>
      </c>
      <c r="H563" s="387"/>
      <c r="I563" s="387">
        <v>1</v>
      </c>
      <c r="J563" s="387"/>
      <c r="K563" s="387"/>
      <c r="L563" s="387"/>
      <c r="M563" s="387"/>
      <c r="N563" s="387"/>
      <c r="O563" s="387"/>
      <c r="P563" s="387">
        <v>1</v>
      </c>
      <c r="Q563" s="387"/>
    </row>
    <row r="564" spans="1:17" s="273" customFormat="1" ht="15">
      <c r="A564" s="170">
        <v>77</v>
      </c>
      <c r="B564" s="171" t="s">
        <v>1359</v>
      </c>
      <c r="C564" s="385" t="s">
        <v>1312</v>
      </c>
      <c r="D564" s="386">
        <v>95</v>
      </c>
      <c r="E564" s="386">
        <v>20</v>
      </c>
      <c r="F564" s="386" t="s">
        <v>142</v>
      </c>
      <c r="G564" s="386">
        <v>2</v>
      </c>
      <c r="H564" s="387"/>
      <c r="I564" s="387">
        <v>1</v>
      </c>
      <c r="J564" s="387"/>
      <c r="K564" s="387"/>
      <c r="L564" s="387"/>
      <c r="M564" s="387"/>
      <c r="N564" s="387"/>
      <c r="O564" s="387"/>
      <c r="P564" s="387">
        <v>1</v>
      </c>
      <c r="Q564" s="387"/>
    </row>
    <row r="565" spans="1:17" s="273" customFormat="1" ht="15">
      <c r="A565" s="170">
        <v>78</v>
      </c>
      <c r="B565" s="171" t="s">
        <v>1282</v>
      </c>
      <c r="C565" s="385" t="s">
        <v>1313</v>
      </c>
      <c r="D565" s="386">
        <v>110</v>
      </c>
      <c r="E565" s="386">
        <v>20</v>
      </c>
      <c r="F565" s="386" t="s">
        <v>142</v>
      </c>
      <c r="G565" s="386">
        <v>2</v>
      </c>
      <c r="H565" s="387"/>
      <c r="I565" s="387">
        <v>1</v>
      </c>
      <c r="J565" s="387"/>
      <c r="K565" s="387"/>
      <c r="L565" s="387"/>
      <c r="M565" s="387">
        <v>1</v>
      </c>
      <c r="N565" s="387"/>
      <c r="O565" s="387"/>
      <c r="P565" s="387"/>
      <c r="Q565" s="387"/>
    </row>
    <row r="566" spans="1:17" s="273" customFormat="1" ht="15">
      <c r="A566" s="170">
        <v>79</v>
      </c>
      <c r="B566" s="171" t="s">
        <v>1360</v>
      </c>
      <c r="C566" s="385" t="s">
        <v>1313</v>
      </c>
      <c r="D566" s="386">
        <v>95</v>
      </c>
      <c r="E566" s="386">
        <v>10</v>
      </c>
      <c r="F566" s="386" t="s">
        <v>142</v>
      </c>
      <c r="G566" s="386">
        <v>1</v>
      </c>
      <c r="H566" s="387"/>
      <c r="I566" s="387"/>
      <c r="J566" s="387"/>
      <c r="K566" s="387"/>
      <c r="L566" s="387"/>
      <c r="M566" s="387"/>
      <c r="N566" s="387"/>
      <c r="O566" s="387"/>
      <c r="P566" s="387">
        <v>1</v>
      </c>
      <c r="Q566" s="387"/>
    </row>
    <row r="567" spans="1:17" s="273" customFormat="1" ht="15">
      <c r="A567" s="170">
        <v>80</v>
      </c>
      <c r="B567" s="171" t="s">
        <v>1218</v>
      </c>
      <c r="C567" s="385" t="s">
        <v>1314</v>
      </c>
      <c r="D567" s="386">
        <v>65</v>
      </c>
      <c r="E567" s="386">
        <v>20</v>
      </c>
      <c r="F567" s="386" t="s">
        <v>142</v>
      </c>
      <c r="G567" s="386">
        <v>2</v>
      </c>
      <c r="H567" s="387"/>
      <c r="I567" s="387"/>
      <c r="J567" s="387"/>
      <c r="K567" s="387"/>
      <c r="L567" s="387"/>
      <c r="M567" s="387">
        <v>1</v>
      </c>
      <c r="N567" s="387"/>
      <c r="O567" s="387">
        <v>1</v>
      </c>
      <c r="P567" s="387"/>
      <c r="Q567" s="387"/>
    </row>
    <row r="568" spans="1:17" s="273" customFormat="1" ht="15">
      <c r="A568" s="170">
        <v>81</v>
      </c>
      <c r="B568" s="171" t="s">
        <v>1283</v>
      </c>
      <c r="C568" s="385" t="s">
        <v>1314</v>
      </c>
      <c r="D568" s="386">
        <v>115</v>
      </c>
      <c r="E568" s="386">
        <v>20</v>
      </c>
      <c r="F568" s="386" t="s">
        <v>142</v>
      </c>
      <c r="G568" s="386">
        <v>2</v>
      </c>
      <c r="H568" s="387"/>
      <c r="I568" s="387"/>
      <c r="J568" s="387"/>
      <c r="K568" s="387"/>
      <c r="L568" s="387"/>
      <c r="M568" s="387">
        <v>1</v>
      </c>
      <c r="N568" s="387"/>
      <c r="O568" s="387">
        <v>1</v>
      </c>
      <c r="P568" s="387"/>
      <c r="Q568" s="387"/>
    </row>
    <row r="569" spans="1:17" s="273" customFormat="1" ht="15">
      <c r="A569" s="170">
        <v>82</v>
      </c>
      <c r="B569" s="171" t="s">
        <v>1361</v>
      </c>
      <c r="C569" s="385" t="s">
        <v>1314</v>
      </c>
      <c r="D569" s="386">
        <v>90</v>
      </c>
      <c r="E569" s="386">
        <v>20</v>
      </c>
      <c r="F569" s="386" t="s">
        <v>142</v>
      </c>
      <c r="G569" s="386">
        <v>2</v>
      </c>
      <c r="H569" s="387"/>
      <c r="I569" s="387"/>
      <c r="J569" s="387"/>
      <c r="K569" s="387"/>
      <c r="L569" s="387"/>
      <c r="M569" s="387">
        <v>1</v>
      </c>
      <c r="N569" s="387"/>
      <c r="O569" s="387">
        <v>1</v>
      </c>
      <c r="P569" s="387"/>
      <c r="Q569" s="387"/>
    </row>
    <row r="570" spans="1:17" s="273" customFormat="1" ht="15">
      <c r="A570" s="170">
        <v>83</v>
      </c>
      <c r="B570" s="171" t="s">
        <v>1284</v>
      </c>
      <c r="C570" s="385" t="s">
        <v>1314</v>
      </c>
      <c r="D570" s="386">
        <v>75</v>
      </c>
      <c r="E570" s="386">
        <v>30</v>
      </c>
      <c r="F570" s="386" t="s">
        <v>142</v>
      </c>
      <c r="G570" s="386">
        <v>3</v>
      </c>
      <c r="H570" s="387"/>
      <c r="I570" s="387"/>
      <c r="J570" s="387"/>
      <c r="K570" s="387"/>
      <c r="L570" s="387">
        <v>1</v>
      </c>
      <c r="M570" s="387">
        <v>1</v>
      </c>
      <c r="N570" s="387"/>
      <c r="O570" s="387">
        <v>1</v>
      </c>
      <c r="P570" s="387"/>
      <c r="Q570" s="387"/>
    </row>
    <row r="571" spans="1:17" s="273" customFormat="1" ht="15">
      <c r="A571" s="170">
        <v>84</v>
      </c>
      <c r="B571" s="171" t="s">
        <v>1285</v>
      </c>
      <c r="C571" s="385" t="s">
        <v>1314</v>
      </c>
      <c r="D571" s="386">
        <v>105</v>
      </c>
      <c r="E571" s="386">
        <v>20</v>
      </c>
      <c r="F571" s="386" t="s">
        <v>142</v>
      </c>
      <c r="G571" s="386">
        <v>2</v>
      </c>
      <c r="H571" s="387"/>
      <c r="I571" s="387"/>
      <c r="J571" s="387"/>
      <c r="K571" s="387"/>
      <c r="L571" s="387"/>
      <c r="M571" s="387">
        <v>1</v>
      </c>
      <c r="N571" s="387"/>
      <c r="O571" s="387">
        <v>1</v>
      </c>
      <c r="P571" s="387"/>
      <c r="Q571" s="387"/>
    </row>
    <row r="572" spans="1:17" s="273" customFormat="1" ht="15">
      <c r="A572" s="170">
        <v>85</v>
      </c>
      <c r="B572" s="171" t="s">
        <v>1362</v>
      </c>
      <c r="C572" s="385" t="s">
        <v>1314</v>
      </c>
      <c r="D572" s="386">
        <v>50</v>
      </c>
      <c r="E572" s="386">
        <v>30</v>
      </c>
      <c r="F572" s="386" t="s">
        <v>142</v>
      </c>
      <c r="G572" s="386">
        <v>3</v>
      </c>
      <c r="H572" s="387"/>
      <c r="I572" s="387"/>
      <c r="J572" s="387"/>
      <c r="K572" s="387"/>
      <c r="L572" s="387"/>
      <c r="M572" s="387">
        <v>1</v>
      </c>
      <c r="N572" s="387"/>
      <c r="O572" s="387">
        <v>1</v>
      </c>
      <c r="P572" s="387">
        <v>1</v>
      </c>
      <c r="Q572" s="387"/>
    </row>
    <row r="573" spans="1:17" s="273" customFormat="1" ht="15">
      <c r="A573" s="170">
        <v>86</v>
      </c>
      <c r="B573" s="171" t="s">
        <v>1363</v>
      </c>
      <c r="C573" s="385" t="s">
        <v>1314</v>
      </c>
      <c r="D573" s="386">
        <v>45</v>
      </c>
      <c r="E573" s="386">
        <v>20</v>
      </c>
      <c r="F573" s="386" t="s">
        <v>142</v>
      </c>
      <c r="G573" s="386">
        <v>2</v>
      </c>
      <c r="H573" s="387"/>
      <c r="I573" s="387"/>
      <c r="J573" s="387"/>
      <c r="K573" s="387"/>
      <c r="L573" s="387"/>
      <c r="M573" s="387"/>
      <c r="N573" s="387"/>
      <c r="O573" s="387">
        <v>1</v>
      </c>
      <c r="P573" s="387">
        <v>1</v>
      </c>
      <c r="Q573" s="387"/>
    </row>
    <row r="574" spans="1:17" s="273" customFormat="1" ht="15">
      <c r="A574" s="170">
        <v>87</v>
      </c>
      <c r="B574" s="171" t="s">
        <v>1286</v>
      </c>
      <c r="C574" s="385" t="s">
        <v>1314</v>
      </c>
      <c r="D574" s="386">
        <v>105</v>
      </c>
      <c r="E574" s="386">
        <v>20</v>
      </c>
      <c r="F574" s="386" t="s">
        <v>142</v>
      </c>
      <c r="G574" s="386">
        <v>2</v>
      </c>
      <c r="H574" s="387"/>
      <c r="I574" s="387"/>
      <c r="J574" s="387"/>
      <c r="K574" s="387"/>
      <c r="L574" s="387"/>
      <c r="M574" s="387">
        <v>1</v>
      </c>
      <c r="N574" s="387"/>
      <c r="O574" s="387">
        <v>1</v>
      </c>
      <c r="P574" s="387"/>
      <c r="Q574" s="387"/>
    </row>
    <row r="575" spans="1:17" s="273" customFormat="1" ht="15">
      <c r="A575" s="170">
        <v>88</v>
      </c>
      <c r="B575" s="171" t="s">
        <v>1287</v>
      </c>
      <c r="C575" s="385" t="s">
        <v>1314</v>
      </c>
      <c r="D575" s="386">
        <v>110</v>
      </c>
      <c r="E575" s="386">
        <v>20</v>
      </c>
      <c r="F575" s="386" t="s">
        <v>142</v>
      </c>
      <c r="G575" s="386">
        <v>2</v>
      </c>
      <c r="H575" s="387"/>
      <c r="I575" s="387"/>
      <c r="J575" s="387"/>
      <c r="K575" s="387"/>
      <c r="L575" s="387"/>
      <c r="M575" s="387">
        <v>1</v>
      </c>
      <c r="N575" s="387"/>
      <c r="O575" s="387">
        <v>1</v>
      </c>
      <c r="P575" s="387"/>
      <c r="Q575" s="387"/>
    </row>
    <row r="576" spans="1:17" s="273" customFormat="1" ht="15">
      <c r="A576" s="170">
        <v>89</v>
      </c>
      <c r="B576" s="171" t="s">
        <v>1364</v>
      </c>
      <c r="C576" s="385" t="s">
        <v>1314</v>
      </c>
      <c r="D576" s="386">
        <v>100</v>
      </c>
      <c r="E576" s="386">
        <v>10</v>
      </c>
      <c r="F576" s="386" t="s">
        <v>142</v>
      </c>
      <c r="G576" s="386">
        <v>1</v>
      </c>
      <c r="H576" s="387"/>
      <c r="I576" s="387"/>
      <c r="J576" s="387"/>
      <c r="K576" s="387"/>
      <c r="L576" s="387"/>
      <c r="M576" s="387"/>
      <c r="N576" s="387"/>
      <c r="O576" s="387">
        <v>1</v>
      </c>
      <c r="P576" s="387"/>
      <c r="Q576" s="387"/>
    </row>
    <row r="577" spans="1:17" s="273" customFormat="1" ht="15">
      <c r="A577" s="170">
        <v>90</v>
      </c>
      <c r="B577" s="171" t="s">
        <v>1288</v>
      </c>
      <c r="C577" s="385" t="s">
        <v>1314</v>
      </c>
      <c r="D577" s="386">
        <v>65</v>
      </c>
      <c r="E577" s="386">
        <v>30</v>
      </c>
      <c r="F577" s="386" t="s">
        <v>142</v>
      </c>
      <c r="G577" s="386">
        <v>3</v>
      </c>
      <c r="H577" s="387"/>
      <c r="I577" s="387"/>
      <c r="J577" s="387"/>
      <c r="K577" s="387"/>
      <c r="L577" s="387">
        <v>1</v>
      </c>
      <c r="M577" s="387">
        <v>1</v>
      </c>
      <c r="N577" s="387"/>
      <c r="O577" s="387">
        <v>1</v>
      </c>
      <c r="P577" s="387"/>
      <c r="Q577" s="387"/>
    </row>
    <row r="578" spans="1:17" s="273" customFormat="1" ht="15">
      <c r="A578" s="170">
        <v>91</v>
      </c>
      <c r="B578" s="171" t="s">
        <v>1365</v>
      </c>
      <c r="C578" s="385" t="s">
        <v>1314</v>
      </c>
      <c r="D578" s="386">
        <v>35</v>
      </c>
      <c r="E578" s="386">
        <v>30</v>
      </c>
      <c r="F578" s="386" t="s">
        <v>142</v>
      </c>
      <c r="G578" s="386">
        <v>3</v>
      </c>
      <c r="H578" s="387"/>
      <c r="I578" s="387"/>
      <c r="J578" s="387"/>
      <c r="K578" s="387"/>
      <c r="L578" s="387">
        <v>1</v>
      </c>
      <c r="M578" s="387">
        <v>1</v>
      </c>
      <c r="N578" s="387"/>
      <c r="O578" s="387">
        <v>1</v>
      </c>
      <c r="P578" s="387"/>
      <c r="Q578" s="387"/>
    </row>
    <row r="579" spans="1:17" s="273" customFormat="1" ht="15">
      <c r="A579" s="170">
        <v>92</v>
      </c>
      <c r="B579" s="171" t="s">
        <v>1289</v>
      </c>
      <c r="C579" s="385" t="s">
        <v>1314</v>
      </c>
      <c r="D579" s="386">
        <v>100</v>
      </c>
      <c r="E579" s="386">
        <v>20</v>
      </c>
      <c r="F579" s="386" t="s">
        <v>142</v>
      </c>
      <c r="G579" s="386">
        <v>2</v>
      </c>
      <c r="H579" s="387"/>
      <c r="I579" s="387"/>
      <c r="J579" s="387"/>
      <c r="K579" s="387"/>
      <c r="L579" s="387"/>
      <c r="M579" s="387">
        <v>1</v>
      </c>
      <c r="N579" s="387"/>
      <c r="O579" s="387">
        <v>1</v>
      </c>
      <c r="P579" s="387"/>
      <c r="Q579" s="387"/>
    </row>
    <row r="580" spans="1:17" s="273" customFormat="1" ht="15">
      <c r="A580" s="170">
        <v>93</v>
      </c>
      <c r="B580" s="171" t="s">
        <v>1366</v>
      </c>
      <c r="C580" s="385" t="s">
        <v>1314</v>
      </c>
      <c r="D580" s="386">
        <v>80</v>
      </c>
      <c r="E580" s="386">
        <v>20</v>
      </c>
      <c r="F580" s="386" t="s">
        <v>142</v>
      </c>
      <c r="G580" s="386">
        <v>2</v>
      </c>
      <c r="H580" s="387"/>
      <c r="I580" s="387"/>
      <c r="J580" s="387"/>
      <c r="K580" s="387"/>
      <c r="L580" s="387"/>
      <c r="M580" s="387">
        <v>1</v>
      </c>
      <c r="N580" s="387"/>
      <c r="O580" s="387">
        <v>1</v>
      </c>
      <c r="P580" s="387"/>
      <c r="Q580" s="387"/>
    </row>
    <row r="581" spans="1:17" s="273" customFormat="1" ht="15">
      <c r="A581" s="170">
        <v>94</v>
      </c>
      <c r="B581" s="171" t="s">
        <v>1367</v>
      </c>
      <c r="C581" s="385" t="s">
        <v>1314</v>
      </c>
      <c r="D581" s="386">
        <v>105</v>
      </c>
      <c r="E581" s="386">
        <v>20</v>
      </c>
      <c r="F581" s="386" t="s">
        <v>142</v>
      </c>
      <c r="G581" s="386">
        <v>2</v>
      </c>
      <c r="H581" s="387"/>
      <c r="I581" s="387"/>
      <c r="J581" s="387"/>
      <c r="K581" s="387"/>
      <c r="L581" s="387"/>
      <c r="M581" s="387">
        <v>1</v>
      </c>
      <c r="N581" s="387"/>
      <c r="O581" s="387">
        <v>1</v>
      </c>
      <c r="P581" s="387"/>
      <c r="Q581" s="387"/>
    </row>
    <row r="582" spans="1:17" s="273" customFormat="1" ht="15">
      <c r="A582" s="170">
        <v>95</v>
      </c>
      <c r="B582" s="171" t="s">
        <v>1368</v>
      </c>
      <c r="C582" s="385" t="s">
        <v>1314</v>
      </c>
      <c r="D582" s="386">
        <v>100</v>
      </c>
      <c r="E582" s="386">
        <v>10</v>
      </c>
      <c r="F582" s="386" t="s">
        <v>142</v>
      </c>
      <c r="G582" s="386">
        <v>1</v>
      </c>
      <c r="H582" s="387"/>
      <c r="I582" s="387"/>
      <c r="J582" s="387"/>
      <c r="K582" s="387"/>
      <c r="L582" s="387"/>
      <c r="M582" s="387"/>
      <c r="N582" s="387"/>
      <c r="O582" s="387">
        <v>1</v>
      </c>
      <c r="P582" s="387"/>
      <c r="Q582" s="387"/>
    </row>
    <row r="583" spans="1:17" s="273" customFormat="1" ht="15">
      <c r="A583" s="170">
        <v>96</v>
      </c>
      <c r="B583" s="171" t="s">
        <v>1369</v>
      </c>
      <c r="C583" s="385" t="s">
        <v>1314</v>
      </c>
      <c r="D583" s="386">
        <v>85</v>
      </c>
      <c r="E583" s="386">
        <v>20</v>
      </c>
      <c r="F583" s="386" t="s">
        <v>142</v>
      </c>
      <c r="G583" s="386">
        <v>2</v>
      </c>
      <c r="H583" s="387"/>
      <c r="I583" s="387"/>
      <c r="J583" s="387"/>
      <c r="K583" s="387"/>
      <c r="L583" s="387"/>
      <c r="M583" s="387">
        <v>1</v>
      </c>
      <c r="N583" s="387"/>
      <c r="O583" s="387">
        <v>1</v>
      </c>
      <c r="P583" s="387"/>
      <c r="Q583" s="387"/>
    </row>
    <row r="584" spans="1:17" s="273" customFormat="1" ht="15">
      <c r="A584" s="170">
        <v>97</v>
      </c>
      <c r="B584" s="171" t="s">
        <v>1370</v>
      </c>
      <c r="C584" s="385" t="s">
        <v>1314</v>
      </c>
      <c r="D584" s="386">
        <v>120</v>
      </c>
      <c r="E584" s="386">
        <v>20</v>
      </c>
      <c r="F584" s="386" t="s">
        <v>142</v>
      </c>
      <c r="G584" s="386">
        <v>2</v>
      </c>
      <c r="H584" s="387"/>
      <c r="I584" s="387"/>
      <c r="J584" s="387"/>
      <c r="K584" s="387"/>
      <c r="L584" s="387"/>
      <c r="M584" s="387">
        <v>1</v>
      </c>
      <c r="N584" s="387"/>
      <c r="O584" s="387">
        <v>1</v>
      </c>
      <c r="P584" s="387"/>
      <c r="Q584" s="387"/>
    </row>
    <row r="585" spans="1:17" s="273" customFormat="1" ht="15">
      <c r="A585" s="170">
        <v>98</v>
      </c>
      <c r="B585" s="171" t="s">
        <v>1371</v>
      </c>
      <c r="C585" s="385" t="s">
        <v>1314</v>
      </c>
      <c r="D585" s="386">
        <v>75</v>
      </c>
      <c r="E585" s="386">
        <v>20</v>
      </c>
      <c r="F585" s="386" t="s">
        <v>142</v>
      </c>
      <c r="G585" s="386">
        <v>2</v>
      </c>
      <c r="H585" s="387"/>
      <c r="I585" s="387"/>
      <c r="J585" s="387"/>
      <c r="K585" s="387"/>
      <c r="L585" s="387"/>
      <c r="M585" s="387">
        <v>1</v>
      </c>
      <c r="N585" s="387"/>
      <c r="O585" s="387">
        <v>1</v>
      </c>
      <c r="P585" s="387"/>
      <c r="Q585" s="387"/>
    </row>
    <row r="586" spans="1:17" s="273" customFormat="1" ht="15">
      <c r="A586" s="170">
        <v>99</v>
      </c>
      <c r="B586" s="171" t="s">
        <v>1290</v>
      </c>
      <c r="C586" s="385" t="s">
        <v>1314</v>
      </c>
      <c r="D586" s="386">
        <v>65</v>
      </c>
      <c r="E586" s="386">
        <v>20</v>
      </c>
      <c r="F586" s="386" t="s">
        <v>142</v>
      </c>
      <c r="G586" s="386">
        <v>2</v>
      </c>
      <c r="H586" s="387"/>
      <c r="I586" s="387"/>
      <c r="J586" s="387"/>
      <c r="K586" s="387"/>
      <c r="L586" s="387"/>
      <c r="M586" s="387">
        <v>1</v>
      </c>
      <c r="N586" s="387"/>
      <c r="O586" s="387">
        <v>1</v>
      </c>
      <c r="P586" s="387"/>
      <c r="Q586" s="387"/>
    </row>
    <row r="587" spans="1:17" s="273" customFormat="1" ht="15">
      <c r="A587" s="170">
        <v>100</v>
      </c>
      <c r="B587" s="171" t="s">
        <v>1372</v>
      </c>
      <c r="C587" s="385" t="s">
        <v>1314</v>
      </c>
      <c r="D587" s="386">
        <v>80</v>
      </c>
      <c r="E587" s="386">
        <v>20</v>
      </c>
      <c r="F587" s="386" t="s">
        <v>142</v>
      </c>
      <c r="G587" s="386">
        <v>2</v>
      </c>
      <c r="H587" s="387"/>
      <c r="I587" s="387"/>
      <c r="J587" s="387"/>
      <c r="K587" s="387"/>
      <c r="L587" s="387"/>
      <c r="M587" s="387">
        <v>1</v>
      </c>
      <c r="N587" s="387"/>
      <c r="O587" s="387">
        <v>1</v>
      </c>
      <c r="P587" s="387"/>
      <c r="Q587" s="387"/>
    </row>
    <row r="588" spans="1:17" s="273" customFormat="1" ht="15">
      <c r="A588" s="170">
        <v>101</v>
      </c>
      <c r="B588" s="171" t="s">
        <v>1291</v>
      </c>
      <c r="C588" s="385" t="s">
        <v>1314</v>
      </c>
      <c r="D588" s="386">
        <v>100</v>
      </c>
      <c r="E588" s="386">
        <v>20</v>
      </c>
      <c r="F588" s="386" t="s">
        <v>142</v>
      </c>
      <c r="G588" s="386">
        <v>2</v>
      </c>
      <c r="H588" s="387"/>
      <c r="I588" s="387"/>
      <c r="J588" s="387"/>
      <c r="K588" s="387"/>
      <c r="L588" s="387"/>
      <c r="M588" s="387">
        <v>1</v>
      </c>
      <c r="N588" s="387"/>
      <c r="O588" s="387">
        <v>1</v>
      </c>
      <c r="P588" s="387"/>
      <c r="Q588" s="387"/>
    </row>
    <row r="589" spans="1:17" s="273" customFormat="1" ht="15">
      <c r="A589" s="170">
        <v>102</v>
      </c>
      <c r="B589" s="171" t="s">
        <v>1292</v>
      </c>
      <c r="C589" s="385" t="s">
        <v>1314</v>
      </c>
      <c r="D589" s="386">
        <v>120</v>
      </c>
      <c r="E589" s="386">
        <v>20</v>
      </c>
      <c r="F589" s="386" t="s">
        <v>142</v>
      </c>
      <c r="G589" s="386">
        <v>2</v>
      </c>
      <c r="H589" s="387"/>
      <c r="I589" s="387"/>
      <c r="J589" s="387"/>
      <c r="K589" s="387"/>
      <c r="L589" s="387"/>
      <c r="M589" s="387">
        <v>1</v>
      </c>
      <c r="N589" s="387"/>
      <c r="O589" s="387">
        <v>1</v>
      </c>
      <c r="P589" s="387"/>
      <c r="Q589" s="387"/>
    </row>
    <row r="590" spans="1:17" s="273" customFormat="1" ht="15">
      <c r="A590" s="170">
        <v>103</v>
      </c>
      <c r="B590" s="171" t="s">
        <v>1293</v>
      </c>
      <c r="C590" s="385" t="s">
        <v>1314</v>
      </c>
      <c r="D590" s="386">
        <v>115</v>
      </c>
      <c r="E590" s="386">
        <v>20</v>
      </c>
      <c r="F590" s="386" t="s">
        <v>142</v>
      </c>
      <c r="G590" s="386">
        <v>2</v>
      </c>
      <c r="H590" s="387"/>
      <c r="I590" s="387"/>
      <c r="J590" s="387"/>
      <c r="K590" s="387"/>
      <c r="L590" s="387"/>
      <c r="M590" s="387">
        <v>1</v>
      </c>
      <c r="N590" s="387"/>
      <c r="O590" s="387">
        <v>1</v>
      </c>
      <c r="P590" s="387"/>
      <c r="Q590" s="387"/>
    </row>
    <row r="591" spans="1:17" s="273" customFormat="1" ht="15">
      <c r="A591" s="170">
        <v>104</v>
      </c>
      <c r="B591" s="171" t="s">
        <v>1294</v>
      </c>
      <c r="C591" s="385" t="s">
        <v>1314</v>
      </c>
      <c r="D591" s="386">
        <v>90</v>
      </c>
      <c r="E591" s="386">
        <v>20</v>
      </c>
      <c r="F591" s="386" t="s">
        <v>142</v>
      </c>
      <c r="G591" s="386">
        <v>2</v>
      </c>
      <c r="H591" s="387"/>
      <c r="I591" s="387"/>
      <c r="J591" s="387"/>
      <c r="K591" s="387"/>
      <c r="L591" s="387"/>
      <c r="M591" s="387">
        <v>1</v>
      </c>
      <c r="N591" s="387"/>
      <c r="O591" s="387">
        <v>1</v>
      </c>
      <c r="P591" s="387"/>
      <c r="Q591" s="387"/>
    </row>
    <row r="592" spans="1:17" s="273" customFormat="1" ht="15">
      <c r="A592" s="170">
        <v>105</v>
      </c>
      <c r="B592" s="171" t="s">
        <v>1295</v>
      </c>
      <c r="C592" s="385" t="s">
        <v>1314</v>
      </c>
      <c r="D592" s="386">
        <v>65</v>
      </c>
      <c r="E592" s="386">
        <v>30</v>
      </c>
      <c r="F592" s="386" t="s">
        <v>142</v>
      </c>
      <c r="G592" s="386">
        <v>3</v>
      </c>
      <c r="H592" s="387"/>
      <c r="I592" s="387"/>
      <c r="J592" s="387"/>
      <c r="K592" s="387"/>
      <c r="L592" s="387">
        <v>1</v>
      </c>
      <c r="M592" s="387">
        <v>1</v>
      </c>
      <c r="N592" s="387"/>
      <c r="O592" s="387">
        <v>1</v>
      </c>
      <c r="P592" s="387"/>
      <c r="Q592" s="387"/>
    </row>
    <row r="593" spans="1:17" s="273" customFormat="1" ht="15">
      <c r="A593" s="170">
        <v>106</v>
      </c>
      <c r="B593" s="171" t="s">
        <v>1296</v>
      </c>
      <c r="C593" s="385" t="s">
        <v>1314</v>
      </c>
      <c r="D593" s="386">
        <v>90</v>
      </c>
      <c r="E593" s="386">
        <v>20</v>
      </c>
      <c r="F593" s="386" t="s">
        <v>142</v>
      </c>
      <c r="G593" s="386">
        <v>2</v>
      </c>
      <c r="H593" s="387"/>
      <c r="I593" s="387"/>
      <c r="J593" s="387"/>
      <c r="K593" s="387"/>
      <c r="L593" s="387"/>
      <c r="M593" s="387">
        <v>1</v>
      </c>
      <c r="N593" s="387"/>
      <c r="O593" s="387">
        <v>1</v>
      </c>
      <c r="P593" s="387"/>
      <c r="Q593" s="387"/>
    </row>
    <row r="594" spans="1:17" s="273" customFormat="1" ht="15">
      <c r="A594" s="170">
        <v>107</v>
      </c>
      <c r="B594" s="171" t="s">
        <v>1297</v>
      </c>
      <c r="C594" s="385" t="s">
        <v>1314</v>
      </c>
      <c r="D594" s="386">
        <v>100</v>
      </c>
      <c r="E594" s="386">
        <v>20</v>
      </c>
      <c r="F594" s="386" t="s">
        <v>142</v>
      </c>
      <c r="G594" s="386">
        <v>2</v>
      </c>
      <c r="H594" s="387"/>
      <c r="I594" s="387"/>
      <c r="J594" s="387"/>
      <c r="K594" s="387"/>
      <c r="L594" s="387"/>
      <c r="M594" s="387">
        <v>1</v>
      </c>
      <c r="N594" s="387"/>
      <c r="O594" s="387">
        <v>1</v>
      </c>
      <c r="P594" s="387"/>
      <c r="Q594" s="387"/>
    </row>
    <row r="595" spans="1:17" s="273" customFormat="1" ht="15">
      <c r="A595" s="170">
        <v>108</v>
      </c>
      <c r="B595" s="171" t="s">
        <v>1298</v>
      </c>
      <c r="C595" s="385" t="s">
        <v>1314</v>
      </c>
      <c r="D595" s="386">
        <v>95</v>
      </c>
      <c r="E595" s="386">
        <v>20</v>
      </c>
      <c r="F595" s="386" t="s">
        <v>142</v>
      </c>
      <c r="G595" s="386">
        <v>2</v>
      </c>
      <c r="H595" s="387"/>
      <c r="I595" s="387"/>
      <c r="J595" s="387"/>
      <c r="K595" s="387"/>
      <c r="L595" s="387"/>
      <c r="M595" s="387">
        <v>1</v>
      </c>
      <c r="N595" s="387"/>
      <c r="O595" s="387">
        <v>1</v>
      </c>
      <c r="P595" s="387"/>
      <c r="Q595" s="387"/>
    </row>
    <row r="596" spans="1:17" s="273" customFormat="1" ht="15">
      <c r="A596" s="170">
        <v>109</v>
      </c>
      <c r="B596" s="171" t="s">
        <v>1299</v>
      </c>
      <c r="C596" s="385" t="s">
        <v>1314</v>
      </c>
      <c r="D596" s="386">
        <v>55</v>
      </c>
      <c r="E596" s="386">
        <v>30</v>
      </c>
      <c r="F596" s="386" t="s">
        <v>142</v>
      </c>
      <c r="G596" s="386">
        <v>3</v>
      </c>
      <c r="H596" s="387"/>
      <c r="I596" s="387"/>
      <c r="J596" s="387"/>
      <c r="K596" s="387"/>
      <c r="L596" s="387">
        <v>1</v>
      </c>
      <c r="M596" s="387">
        <v>1</v>
      </c>
      <c r="N596" s="387"/>
      <c r="O596" s="387">
        <v>1</v>
      </c>
      <c r="P596" s="387"/>
      <c r="Q596" s="387"/>
    </row>
    <row r="597" spans="1:17" s="273" customFormat="1" ht="15">
      <c r="A597" s="170">
        <v>110</v>
      </c>
      <c r="B597" s="171" t="s">
        <v>1373</v>
      </c>
      <c r="C597" s="385" t="s">
        <v>1314</v>
      </c>
      <c r="D597" s="386">
        <v>80</v>
      </c>
      <c r="E597" s="386">
        <v>20</v>
      </c>
      <c r="F597" s="386" t="s">
        <v>142</v>
      </c>
      <c r="G597" s="386">
        <v>2</v>
      </c>
      <c r="H597" s="387"/>
      <c r="I597" s="387"/>
      <c r="J597" s="387"/>
      <c r="K597" s="387"/>
      <c r="L597" s="387"/>
      <c r="M597" s="387">
        <v>1</v>
      </c>
      <c r="N597" s="387"/>
      <c r="O597" s="387">
        <v>1</v>
      </c>
      <c r="P597" s="387"/>
      <c r="Q597" s="387"/>
    </row>
    <row r="598" spans="1:17" s="273" customFormat="1" ht="15">
      <c r="A598" s="170">
        <v>111</v>
      </c>
      <c r="B598" s="171" t="s">
        <v>1300</v>
      </c>
      <c r="C598" s="385" t="s">
        <v>1314</v>
      </c>
      <c r="D598" s="386">
        <v>120</v>
      </c>
      <c r="E598" s="386">
        <v>20</v>
      </c>
      <c r="F598" s="386" t="s">
        <v>142</v>
      </c>
      <c r="G598" s="386">
        <v>2</v>
      </c>
      <c r="H598" s="387"/>
      <c r="I598" s="387"/>
      <c r="J598" s="387"/>
      <c r="K598" s="387"/>
      <c r="L598" s="387"/>
      <c r="M598" s="387">
        <v>1</v>
      </c>
      <c r="N598" s="387"/>
      <c r="O598" s="387">
        <v>1</v>
      </c>
      <c r="P598" s="387"/>
      <c r="Q598" s="387"/>
    </row>
    <row r="599" spans="1:17" s="273" customFormat="1" ht="15">
      <c r="A599" s="170">
        <v>112</v>
      </c>
      <c r="B599" s="171" t="s">
        <v>816</v>
      </c>
      <c r="C599" s="385" t="s">
        <v>1314</v>
      </c>
      <c r="D599" s="386">
        <v>115</v>
      </c>
      <c r="E599" s="386">
        <v>20</v>
      </c>
      <c r="F599" s="386" t="s">
        <v>142</v>
      </c>
      <c r="G599" s="386">
        <v>2</v>
      </c>
      <c r="H599" s="387"/>
      <c r="I599" s="387"/>
      <c r="J599" s="387"/>
      <c r="K599" s="387"/>
      <c r="L599" s="387"/>
      <c r="M599" s="387">
        <v>1</v>
      </c>
      <c r="N599" s="387"/>
      <c r="O599" s="387">
        <v>1</v>
      </c>
      <c r="P599" s="387"/>
      <c r="Q599" s="387"/>
    </row>
    <row r="600" spans="1:17" s="273" customFormat="1" ht="15">
      <c r="A600" s="170">
        <v>113</v>
      </c>
      <c r="B600" s="171" t="s">
        <v>1301</v>
      </c>
      <c r="C600" s="385" t="s">
        <v>1314</v>
      </c>
      <c r="D600" s="386">
        <v>90</v>
      </c>
      <c r="E600" s="386">
        <v>20</v>
      </c>
      <c r="F600" s="386" t="s">
        <v>142</v>
      </c>
      <c r="G600" s="386">
        <v>2</v>
      </c>
      <c r="H600" s="387"/>
      <c r="I600" s="387"/>
      <c r="J600" s="387"/>
      <c r="K600" s="387"/>
      <c r="L600" s="387"/>
      <c r="M600" s="387">
        <v>1</v>
      </c>
      <c r="N600" s="387"/>
      <c r="O600" s="387">
        <v>1</v>
      </c>
      <c r="P600" s="387"/>
      <c r="Q600" s="387"/>
    </row>
    <row r="601" spans="1:17" s="273" customFormat="1" ht="15">
      <c r="A601" s="170">
        <v>114</v>
      </c>
      <c r="B601" s="171" t="s">
        <v>1302</v>
      </c>
      <c r="C601" s="385" t="s">
        <v>1314</v>
      </c>
      <c r="D601" s="386">
        <v>105</v>
      </c>
      <c r="E601" s="386">
        <v>20</v>
      </c>
      <c r="F601" s="386" t="s">
        <v>142</v>
      </c>
      <c r="G601" s="386">
        <v>2</v>
      </c>
      <c r="H601" s="387"/>
      <c r="I601" s="387"/>
      <c r="J601" s="387"/>
      <c r="K601" s="387"/>
      <c r="L601" s="387"/>
      <c r="M601" s="387">
        <v>1</v>
      </c>
      <c r="N601" s="387"/>
      <c r="O601" s="387">
        <v>1</v>
      </c>
      <c r="P601" s="387"/>
      <c r="Q601" s="387"/>
    </row>
    <row r="602" spans="1:17" s="273" customFormat="1" ht="15">
      <c r="A602" s="170">
        <v>115</v>
      </c>
      <c r="B602" s="171" t="s">
        <v>1303</v>
      </c>
      <c r="C602" s="385" t="s">
        <v>1314</v>
      </c>
      <c r="D602" s="386">
        <v>85</v>
      </c>
      <c r="E602" s="386">
        <v>30</v>
      </c>
      <c r="F602" s="386" t="s">
        <v>142</v>
      </c>
      <c r="G602" s="386">
        <v>3</v>
      </c>
      <c r="H602" s="387"/>
      <c r="I602" s="387"/>
      <c r="J602" s="387"/>
      <c r="K602" s="387"/>
      <c r="L602" s="387">
        <v>1</v>
      </c>
      <c r="M602" s="387">
        <v>1</v>
      </c>
      <c r="N602" s="387"/>
      <c r="O602" s="387">
        <v>1</v>
      </c>
      <c r="P602" s="387"/>
      <c r="Q602" s="387"/>
    </row>
    <row r="603" spans="1:17" s="273" customFormat="1" ht="15">
      <c r="A603" s="170">
        <v>116</v>
      </c>
      <c r="B603" s="171" t="s">
        <v>1374</v>
      </c>
      <c r="C603" s="385" t="s">
        <v>1314</v>
      </c>
      <c r="D603" s="386">
        <v>50</v>
      </c>
      <c r="E603" s="386">
        <v>10</v>
      </c>
      <c r="F603" s="386" t="s">
        <v>142</v>
      </c>
      <c r="G603" s="386">
        <v>1</v>
      </c>
      <c r="H603" s="387"/>
      <c r="I603" s="387"/>
      <c r="J603" s="387"/>
      <c r="K603" s="387"/>
      <c r="L603" s="387"/>
      <c r="M603" s="387"/>
      <c r="N603" s="387"/>
      <c r="O603" s="387">
        <v>1</v>
      </c>
      <c r="P603" s="387"/>
      <c r="Q603" s="387"/>
    </row>
    <row r="604" spans="1:17" s="273" customFormat="1" ht="15">
      <c r="A604" s="170">
        <v>117</v>
      </c>
      <c r="B604" s="171" t="s">
        <v>1304</v>
      </c>
      <c r="C604" s="385" t="s">
        <v>1314</v>
      </c>
      <c r="D604" s="386">
        <v>60</v>
      </c>
      <c r="E604" s="386">
        <v>30</v>
      </c>
      <c r="F604" s="386" t="s">
        <v>142</v>
      </c>
      <c r="G604" s="386">
        <v>3</v>
      </c>
      <c r="H604" s="387"/>
      <c r="I604" s="387"/>
      <c r="J604" s="387"/>
      <c r="K604" s="387"/>
      <c r="L604" s="387">
        <v>1</v>
      </c>
      <c r="M604" s="387">
        <v>1</v>
      </c>
      <c r="N604" s="387"/>
      <c r="O604" s="387">
        <v>1</v>
      </c>
      <c r="P604" s="387"/>
      <c r="Q604" s="387"/>
    </row>
    <row r="605" spans="1:17" s="273" customFormat="1" ht="15">
      <c r="A605" s="170">
        <v>118</v>
      </c>
      <c r="B605" s="171" t="s">
        <v>1375</v>
      </c>
      <c r="C605" s="385" t="s">
        <v>1314</v>
      </c>
      <c r="D605" s="386">
        <v>75</v>
      </c>
      <c r="E605" s="386">
        <v>30</v>
      </c>
      <c r="F605" s="386" t="s">
        <v>142</v>
      </c>
      <c r="G605" s="386">
        <v>3</v>
      </c>
      <c r="H605" s="387"/>
      <c r="I605" s="387"/>
      <c r="J605" s="387"/>
      <c r="K605" s="387"/>
      <c r="L605" s="387">
        <v>1</v>
      </c>
      <c r="M605" s="387">
        <v>1</v>
      </c>
      <c r="N605" s="387"/>
      <c r="O605" s="387">
        <v>1</v>
      </c>
      <c r="P605" s="387"/>
      <c r="Q605" s="387"/>
    </row>
    <row r="606" spans="1:17" s="273" customFormat="1" ht="15">
      <c r="A606" s="170">
        <v>119</v>
      </c>
      <c r="B606" s="171" t="s">
        <v>1376</v>
      </c>
      <c r="C606" s="385" t="s">
        <v>1314</v>
      </c>
      <c r="D606" s="386">
        <v>60</v>
      </c>
      <c r="E606" s="386">
        <v>30</v>
      </c>
      <c r="F606" s="386" t="s">
        <v>142</v>
      </c>
      <c r="G606" s="386">
        <v>3</v>
      </c>
      <c r="H606" s="387"/>
      <c r="I606" s="387"/>
      <c r="J606" s="387"/>
      <c r="K606" s="387"/>
      <c r="L606" s="387">
        <v>1</v>
      </c>
      <c r="M606" s="387">
        <v>1</v>
      </c>
      <c r="N606" s="387"/>
      <c r="O606" s="387">
        <v>1</v>
      </c>
      <c r="P606" s="387"/>
      <c r="Q606" s="387"/>
    </row>
    <row r="607" spans="1:17" s="273" customFormat="1" ht="15">
      <c r="A607" s="170">
        <v>120</v>
      </c>
      <c r="B607" s="171" t="s">
        <v>1377</v>
      </c>
      <c r="C607" s="385" t="s">
        <v>1314</v>
      </c>
      <c r="D607" s="386">
        <v>110</v>
      </c>
      <c r="E607" s="386">
        <v>10</v>
      </c>
      <c r="F607" s="386" t="s">
        <v>142</v>
      </c>
      <c r="G607" s="386">
        <v>1</v>
      </c>
      <c r="H607" s="387"/>
      <c r="I607" s="387"/>
      <c r="J607" s="387"/>
      <c r="K607" s="387"/>
      <c r="L607" s="387"/>
      <c r="M607" s="387"/>
      <c r="N607" s="387"/>
      <c r="O607" s="387">
        <v>1</v>
      </c>
      <c r="P607" s="387"/>
      <c r="Q607" s="387"/>
    </row>
    <row r="608" spans="1:17" s="273" customFormat="1" ht="15">
      <c r="A608" s="170">
        <v>121</v>
      </c>
      <c r="B608" s="171" t="s">
        <v>1380</v>
      </c>
      <c r="C608" s="385" t="s">
        <v>1314</v>
      </c>
      <c r="D608" s="386">
        <v>65</v>
      </c>
      <c r="E608" s="386">
        <v>30</v>
      </c>
      <c r="F608" s="386" t="s">
        <v>142</v>
      </c>
      <c r="G608" s="386">
        <v>3</v>
      </c>
      <c r="H608" s="387"/>
      <c r="I608" s="387"/>
      <c r="J608" s="387"/>
      <c r="K608" s="387"/>
      <c r="L608" s="387">
        <v>1</v>
      </c>
      <c r="M608" s="387">
        <v>1</v>
      </c>
      <c r="N608" s="387"/>
      <c r="O608" s="387">
        <v>1</v>
      </c>
      <c r="P608" s="387"/>
      <c r="Q608" s="387"/>
    </row>
    <row r="609" spans="1:17" s="273" customFormat="1" ht="15">
      <c r="A609" s="170">
        <v>122</v>
      </c>
      <c r="B609" s="171" t="s">
        <v>1378</v>
      </c>
      <c r="C609" s="385" t="s">
        <v>1314</v>
      </c>
      <c r="D609" s="386">
        <v>70</v>
      </c>
      <c r="E609" s="386">
        <v>30</v>
      </c>
      <c r="F609" s="386" t="s">
        <v>142</v>
      </c>
      <c r="G609" s="386">
        <v>3</v>
      </c>
      <c r="H609" s="387"/>
      <c r="I609" s="387"/>
      <c r="J609" s="387"/>
      <c r="K609" s="387"/>
      <c r="L609" s="387">
        <v>1</v>
      </c>
      <c r="M609" s="387">
        <v>1</v>
      </c>
      <c r="N609" s="387"/>
      <c r="O609" s="387">
        <v>1</v>
      </c>
      <c r="P609" s="387"/>
      <c r="Q609" s="387"/>
    </row>
    <row r="610" spans="1:17" s="273" customFormat="1" ht="15">
      <c r="A610" s="170">
        <v>123</v>
      </c>
      <c r="B610" s="171" t="s">
        <v>1379</v>
      </c>
      <c r="C610" s="385" t="s">
        <v>1314</v>
      </c>
      <c r="D610" s="386">
        <v>70</v>
      </c>
      <c r="E610" s="386">
        <v>30</v>
      </c>
      <c r="F610" s="386" t="s">
        <v>142</v>
      </c>
      <c r="G610" s="386">
        <v>3</v>
      </c>
      <c r="H610" s="387"/>
      <c r="I610" s="387"/>
      <c r="J610" s="387"/>
      <c r="K610" s="387"/>
      <c r="L610" s="387">
        <v>1</v>
      </c>
      <c r="M610" s="387">
        <v>1</v>
      </c>
      <c r="N610" s="387"/>
      <c r="O610" s="387">
        <v>1</v>
      </c>
      <c r="P610" s="387"/>
      <c r="Q610" s="387"/>
    </row>
    <row r="611" spans="1:17" s="273" customFormat="1" ht="15">
      <c r="A611" s="170">
        <v>124</v>
      </c>
      <c r="B611" s="171" t="s">
        <v>954</v>
      </c>
      <c r="C611" s="385" t="s">
        <v>1314</v>
      </c>
      <c r="D611" s="386">
        <v>55</v>
      </c>
      <c r="E611" s="386">
        <v>30</v>
      </c>
      <c r="F611" s="386" t="s">
        <v>142</v>
      </c>
      <c r="G611" s="386">
        <v>3</v>
      </c>
      <c r="H611" s="387"/>
      <c r="I611" s="387"/>
      <c r="J611" s="387"/>
      <c r="K611" s="387"/>
      <c r="L611" s="387">
        <v>1</v>
      </c>
      <c r="M611" s="387">
        <v>1</v>
      </c>
      <c r="N611" s="387"/>
      <c r="O611" s="387">
        <v>1</v>
      </c>
      <c r="P611" s="387"/>
      <c r="Q611" s="387"/>
    </row>
    <row r="612" spans="1:17" s="273" customFormat="1" ht="15">
      <c r="A612" s="170">
        <v>125</v>
      </c>
      <c r="B612" s="171" t="s">
        <v>1381</v>
      </c>
      <c r="C612" s="385" t="s">
        <v>1314</v>
      </c>
      <c r="D612" s="386">
        <v>55</v>
      </c>
      <c r="E612" s="386">
        <v>30</v>
      </c>
      <c r="F612" s="386" t="s">
        <v>142</v>
      </c>
      <c r="G612" s="386">
        <v>3</v>
      </c>
      <c r="H612" s="387"/>
      <c r="I612" s="387"/>
      <c r="J612" s="387"/>
      <c r="K612" s="387"/>
      <c r="L612" s="387">
        <v>1</v>
      </c>
      <c r="M612" s="387">
        <v>1</v>
      </c>
      <c r="N612" s="387"/>
      <c r="O612" s="387">
        <v>1</v>
      </c>
      <c r="P612" s="387"/>
      <c r="Q612" s="387"/>
    </row>
    <row r="613" spans="1:17" s="273" customFormat="1" ht="15">
      <c r="A613" s="170">
        <v>126</v>
      </c>
      <c r="B613" s="171" t="s">
        <v>1382</v>
      </c>
      <c r="C613" s="385" t="s">
        <v>1314</v>
      </c>
      <c r="D613" s="386">
        <v>55</v>
      </c>
      <c r="E613" s="386">
        <v>30</v>
      </c>
      <c r="F613" s="386" t="s">
        <v>142</v>
      </c>
      <c r="G613" s="386">
        <v>3</v>
      </c>
      <c r="H613" s="387"/>
      <c r="I613" s="387"/>
      <c r="J613" s="387"/>
      <c r="K613" s="387"/>
      <c r="L613" s="387">
        <v>1</v>
      </c>
      <c r="M613" s="387">
        <v>1</v>
      </c>
      <c r="N613" s="387"/>
      <c r="O613" s="387">
        <v>1</v>
      </c>
      <c r="P613" s="387"/>
      <c r="Q613" s="387"/>
    </row>
    <row r="614" spans="1:17" s="273" customFormat="1" ht="15">
      <c r="A614" s="170">
        <v>127</v>
      </c>
      <c r="B614" s="171" t="s">
        <v>1383</v>
      </c>
      <c r="C614" s="385" t="s">
        <v>1314</v>
      </c>
      <c r="D614" s="386">
        <v>80</v>
      </c>
      <c r="E614" s="386">
        <v>20</v>
      </c>
      <c r="F614" s="386" t="s">
        <v>142</v>
      </c>
      <c r="G614" s="386">
        <v>2</v>
      </c>
      <c r="H614" s="387"/>
      <c r="I614" s="387"/>
      <c r="J614" s="387"/>
      <c r="K614" s="387"/>
      <c r="L614" s="387"/>
      <c r="M614" s="387">
        <v>1</v>
      </c>
      <c r="N614" s="387"/>
      <c r="O614" s="387">
        <v>1</v>
      </c>
      <c r="P614" s="387"/>
      <c r="Q614" s="387"/>
    </row>
    <row r="615" spans="1:17" s="273" customFormat="1" ht="15">
      <c r="A615" s="170">
        <v>128</v>
      </c>
      <c r="B615" s="171" t="s">
        <v>1384</v>
      </c>
      <c r="C615" s="385" t="s">
        <v>1314</v>
      </c>
      <c r="D615" s="386">
        <v>105</v>
      </c>
      <c r="E615" s="386">
        <v>20</v>
      </c>
      <c r="F615" s="386" t="s">
        <v>142</v>
      </c>
      <c r="G615" s="386">
        <v>2</v>
      </c>
      <c r="H615" s="387"/>
      <c r="I615" s="387"/>
      <c r="J615" s="387"/>
      <c r="K615" s="387"/>
      <c r="L615" s="387"/>
      <c r="M615" s="387">
        <v>1</v>
      </c>
      <c r="N615" s="387"/>
      <c r="O615" s="387">
        <v>1</v>
      </c>
      <c r="P615" s="387"/>
      <c r="Q615" s="387"/>
    </row>
    <row r="616" spans="1:17" s="273" customFormat="1" ht="15">
      <c r="A616" s="170">
        <v>129</v>
      </c>
      <c r="B616" s="171" t="s">
        <v>1385</v>
      </c>
      <c r="C616" s="385" t="s">
        <v>1314</v>
      </c>
      <c r="D616" s="386">
        <v>95</v>
      </c>
      <c r="E616" s="386">
        <v>20</v>
      </c>
      <c r="F616" s="386" t="s">
        <v>142</v>
      </c>
      <c r="G616" s="386">
        <v>2</v>
      </c>
      <c r="H616" s="387"/>
      <c r="I616" s="387"/>
      <c r="J616" s="387"/>
      <c r="K616" s="387"/>
      <c r="L616" s="387"/>
      <c r="M616" s="387">
        <v>1</v>
      </c>
      <c r="N616" s="387"/>
      <c r="O616" s="387">
        <v>1</v>
      </c>
      <c r="P616" s="387"/>
      <c r="Q616" s="387"/>
    </row>
    <row r="617" spans="1:17" s="273" customFormat="1" ht="15">
      <c r="A617" s="170">
        <v>130</v>
      </c>
      <c r="B617" s="171" t="s">
        <v>1386</v>
      </c>
      <c r="C617" s="385" t="s">
        <v>1315</v>
      </c>
      <c r="D617" s="386">
        <v>75</v>
      </c>
      <c r="E617" s="386">
        <v>10</v>
      </c>
      <c r="F617" s="386" t="s">
        <v>142</v>
      </c>
      <c r="G617" s="386">
        <v>1</v>
      </c>
      <c r="H617" s="387"/>
      <c r="I617" s="387"/>
      <c r="J617" s="387"/>
      <c r="K617" s="387"/>
      <c r="L617" s="387"/>
      <c r="M617" s="387"/>
      <c r="N617" s="387"/>
      <c r="O617" s="387">
        <v>1</v>
      </c>
      <c r="P617" s="387"/>
      <c r="Q617" s="387"/>
    </row>
    <row r="618" spans="1:17" s="273" customFormat="1" ht="15">
      <c r="A618" s="170">
        <v>131</v>
      </c>
      <c r="B618" s="171" t="s">
        <v>1387</v>
      </c>
      <c r="C618" s="385" t="s">
        <v>1315</v>
      </c>
      <c r="D618" s="386">
        <v>90</v>
      </c>
      <c r="E618" s="386">
        <v>10</v>
      </c>
      <c r="F618" s="386" t="s">
        <v>142</v>
      </c>
      <c r="G618" s="386">
        <v>1</v>
      </c>
      <c r="H618" s="387"/>
      <c r="I618" s="387"/>
      <c r="J618" s="387"/>
      <c r="K618" s="387"/>
      <c r="L618" s="387"/>
      <c r="M618" s="387"/>
      <c r="N618" s="387"/>
      <c r="O618" s="387"/>
      <c r="P618" s="387">
        <v>1</v>
      </c>
      <c r="Q618" s="387"/>
    </row>
    <row r="619" spans="1:17" s="273" customFormat="1" ht="15">
      <c r="A619" s="170">
        <v>132</v>
      </c>
      <c r="B619" s="171" t="s">
        <v>992</v>
      </c>
      <c r="C619" s="385" t="s">
        <v>1315</v>
      </c>
      <c r="D619" s="386">
        <v>85</v>
      </c>
      <c r="E619" s="386">
        <v>10</v>
      </c>
      <c r="F619" s="386" t="s">
        <v>142</v>
      </c>
      <c r="G619" s="386">
        <v>1</v>
      </c>
      <c r="H619" s="387"/>
      <c r="I619" s="387">
        <v>1</v>
      </c>
      <c r="J619" s="387"/>
      <c r="K619" s="387"/>
      <c r="L619" s="387"/>
      <c r="M619" s="387"/>
      <c r="N619" s="387"/>
      <c r="O619" s="387"/>
      <c r="P619" s="387"/>
      <c r="Q619" s="387"/>
    </row>
    <row r="620" spans="1:17" s="273" customFormat="1" ht="15">
      <c r="A620" s="170">
        <v>133</v>
      </c>
      <c r="B620" s="171" t="s">
        <v>1388</v>
      </c>
      <c r="C620" s="385" t="s">
        <v>1315</v>
      </c>
      <c r="D620" s="386">
        <v>60</v>
      </c>
      <c r="E620" s="386">
        <v>10</v>
      </c>
      <c r="F620" s="386" t="s">
        <v>142</v>
      </c>
      <c r="G620" s="386">
        <v>1</v>
      </c>
      <c r="H620" s="387"/>
      <c r="I620" s="387"/>
      <c r="J620" s="387"/>
      <c r="K620" s="387"/>
      <c r="L620" s="387"/>
      <c r="M620" s="387"/>
      <c r="N620" s="387"/>
      <c r="O620" s="387"/>
      <c r="P620" s="387">
        <v>1</v>
      </c>
      <c r="Q620" s="387"/>
    </row>
    <row r="621" spans="1:17" s="273" customFormat="1" ht="15">
      <c r="A621" s="170">
        <v>134</v>
      </c>
      <c r="B621" s="171" t="s">
        <v>1389</v>
      </c>
      <c r="C621" s="385" t="s">
        <v>1315</v>
      </c>
      <c r="D621" s="386">
        <v>60</v>
      </c>
      <c r="E621" s="386">
        <v>10</v>
      </c>
      <c r="F621" s="386" t="s">
        <v>142</v>
      </c>
      <c r="G621" s="386">
        <v>1</v>
      </c>
      <c r="H621" s="387"/>
      <c r="I621" s="387"/>
      <c r="J621" s="387"/>
      <c r="K621" s="387"/>
      <c r="L621" s="387"/>
      <c r="M621" s="387"/>
      <c r="N621" s="387"/>
      <c r="O621" s="387"/>
      <c r="P621" s="387"/>
      <c r="Q621" s="387"/>
    </row>
    <row r="622" spans="1:17" s="273" customFormat="1" ht="15">
      <c r="A622" s="170">
        <v>135</v>
      </c>
      <c r="B622" s="171" t="s">
        <v>1390</v>
      </c>
      <c r="C622" s="385" t="s">
        <v>1315</v>
      </c>
      <c r="D622" s="386">
        <v>80</v>
      </c>
      <c r="E622" s="386">
        <v>10</v>
      </c>
      <c r="F622" s="386" t="s">
        <v>142</v>
      </c>
      <c r="G622" s="386">
        <v>1</v>
      </c>
      <c r="H622" s="387"/>
      <c r="I622" s="387"/>
      <c r="J622" s="387"/>
      <c r="K622" s="387"/>
      <c r="L622" s="387"/>
      <c r="M622" s="387"/>
      <c r="N622" s="387"/>
      <c r="O622" s="387"/>
      <c r="P622" s="387">
        <v>1</v>
      </c>
      <c r="Q622" s="387"/>
    </row>
    <row r="623" spans="1:17" s="273" customFormat="1" ht="15">
      <c r="A623" s="170">
        <v>136</v>
      </c>
      <c r="B623" s="171" t="s">
        <v>1391</v>
      </c>
      <c r="C623" s="385" t="s">
        <v>1315</v>
      </c>
      <c r="D623" s="386">
        <v>85</v>
      </c>
      <c r="E623" s="386">
        <v>10</v>
      </c>
      <c r="F623" s="386" t="s">
        <v>142</v>
      </c>
      <c r="G623" s="386">
        <v>1</v>
      </c>
      <c r="H623" s="387"/>
      <c r="I623" s="387"/>
      <c r="J623" s="387"/>
      <c r="K623" s="387"/>
      <c r="L623" s="387"/>
      <c r="M623" s="387"/>
      <c r="N623" s="387"/>
      <c r="O623" s="387"/>
      <c r="P623" s="387">
        <v>1</v>
      </c>
      <c r="Q623" s="387"/>
    </row>
    <row r="624" spans="1:17" s="273" customFormat="1" ht="15">
      <c r="A624" s="170">
        <v>137</v>
      </c>
      <c r="B624" s="171" t="s">
        <v>1392</v>
      </c>
      <c r="C624" s="385" t="s">
        <v>1315</v>
      </c>
      <c r="D624" s="386">
        <v>45</v>
      </c>
      <c r="E624" s="386">
        <v>10</v>
      </c>
      <c r="F624" s="386" t="s">
        <v>142</v>
      </c>
      <c r="G624" s="386">
        <v>1</v>
      </c>
      <c r="H624" s="387"/>
      <c r="I624" s="387">
        <v>1</v>
      </c>
      <c r="J624" s="387"/>
      <c r="K624" s="387"/>
      <c r="L624" s="387"/>
      <c r="M624" s="387"/>
      <c r="N624" s="387"/>
      <c r="O624" s="387"/>
      <c r="P624" s="387"/>
      <c r="Q624" s="387"/>
    </row>
    <row r="625" spans="1:17" s="273" customFormat="1" ht="15">
      <c r="A625" s="170">
        <v>138</v>
      </c>
      <c r="B625" s="171" t="s">
        <v>991</v>
      </c>
      <c r="C625" s="385" t="s">
        <v>1315</v>
      </c>
      <c r="D625" s="386">
        <v>95</v>
      </c>
      <c r="E625" s="386">
        <v>10</v>
      </c>
      <c r="F625" s="386" t="s">
        <v>142</v>
      </c>
      <c r="G625" s="386">
        <v>1</v>
      </c>
      <c r="H625" s="387"/>
      <c r="I625" s="387"/>
      <c r="J625" s="387"/>
      <c r="K625" s="387"/>
      <c r="L625" s="387"/>
      <c r="M625" s="387"/>
      <c r="N625" s="387"/>
      <c r="O625" s="387"/>
      <c r="P625" s="387">
        <v>1</v>
      </c>
      <c r="Q625" s="387"/>
    </row>
    <row r="626" spans="1:17" s="273" customFormat="1" ht="15">
      <c r="A626" s="170">
        <v>139</v>
      </c>
      <c r="B626" s="171" t="s">
        <v>1393</v>
      </c>
      <c r="C626" s="385" t="s">
        <v>1315</v>
      </c>
      <c r="D626" s="386">
        <v>85</v>
      </c>
      <c r="E626" s="386">
        <v>10</v>
      </c>
      <c r="F626" s="386" t="s">
        <v>142</v>
      </c>
      <c r="G626" s="386">
        <v>1</v>
      </c>
      <c r="H626" s="387"/>
      <c r="I626" s="387">
        <v>1</v>
      </c>
      <c r="J626" s="387"/>
      <c r="K626" s="387"/>
      <c r="L626" s="387"/>
      <c r="M626" s="387"/>
      <c r="N626" s="387"/>
      <c r="O626" s="387"/>
      <c r="P626" s="387"/>
      <c r="Q626" s="387"/>
    </row>
    <row r="627" spans="1:17" s="273" customFormat="1" ht="15">
      <c r="A627" s="170">
        <v>140</v>
      </c>
      <c r="B627" s="171" t="s">
        <v>1394</v>
      </c>
      <c r="C627" s="385" t="s">
        <v>1315</v>
      </c>
      <c r="D627" s="386">
        <v>120</v>
      </c>
      <c r="E627" s="386">
        <v>10</v>
      </c>
      <c r="F627" s="386" t="s">
        <v>142</v>
      </c>
      <c r="G627" s="386">
        <v>1</v>
      </c>
      <c r="H627" s="387"/>
      <c r="I627" s="387">
        <v>1</v>
      </c>
      <c r="J627" s="387"/>
      <c r="K627" s="387"/>
      <c r="L627" s="387"/>
      <c r="M627" s="387"/>
      <c r="N627" s="387"/>
      <c r="O627" s="387"/>
      <c r="P627" s="387"/>
      <c r="Q627" s="387"/>
    </row>
    <row r="628" s="273" customFormat="1" ht="15">
      <c r="B628" s="327"/>
    </row>
    <row r="629" s="273" customFormat="1" ht="15">
      <c r="B629" s="327"/>
    </row>
    <row r="630" s="273" customFormat="1" ht="15">
      <c r="B630" s="327"/>
    </row>
    <row r="631" s="273" customFormat="1" ht="15">
      <c r="B631" s="327"/>
    </row>
    <row r="632" s="273" customFormat="1" ht="15">
      <c r="B632" s="327"/>
    </row>
    <row r="633" s="273" customFormat="1" ht="15">
      <c r="B633" s="327"/>
    </row>
    <row r="634" s="273" customFormat="1" ht="15">
      <c r="B634" s="327"/>
    </row>
    <row r="635" s="273" customFormat="1" ht="15">
      <c r="B635" s="327"/>
    </row>
    <row r="636" s="273" customFormat="1" ht="15">
      <c r="B636" s="327"/>
    </row>
    <row r="637" s="273" customFormat="1" ht="15">
      <c r="B637" s="327"/>
    </row>
    <row r="638" s="273" customFormat="1" ht="15">
      <c r="B638" s="327"/>
    </row>
    <row r="639" s="273" customFormat="1" ht="15">
      <c r="B639" s="327"/>
    </row>
    <row r="640" s="273" customFormat="1" ht="15">
      <c r="B640" s="327"/>
    </row>
    <row r="641" s="273" customFormat="1" ht="15">
      <c r="B641" s="327"/>
    </row>
    <row r="642" s="273" customFormat="1" ht="15">
      <c r="B642" s="327"/>
    </row>
    <row r="643" s="273" customFormat="1" ht="15">
      <c r="B643" s="327"/>
    </row>
    <row r="644" s="273" customFormat="1" ht="15">
      <c r="B644" s="327"/>
    </row>
    <row r="645" s="273" customFormat="1" ht="15">
      <c r="B645" s="327"/>
    </row>
    <row r="646" s="273" customFormat="1" ht="15">
      <c r="B646" s="327"/>
    </row>
    <row r="647" s="273" customFormat="1" ht="15">
      <c r="B647" s="327"/>
    </row>
    <row r="648" s="273" customFormat="1" ht="15">
      <c r="B648" s="327"/>
    </row>
    <row r="649" s="273" customFormat="1" ht="15">
      <c r="B649" s="327"/>
    </row>
    <row r="650" s="273" customFormat="1" ht="15">
      <c r="B650" s="327"/>
    </row>
    <row r="651" s="273" customFormat="1" ht="15">
      <c r="B651" s="327"/>
    </row>
    <row r="652" s="273" customFormat="1" ht="15">
      <c r="B652" s="327"/>
    </row>
    <row r="653" s="273" customFormat="1" ht="15">
      <c r="B653" s="327"/>
    </row>
    <row r="654" s="273" customFormat="1" ht="15">
      <c r="B654" s="327"/>
    </row>
    <row r="655" s="273" customFormat="1" ht="15">
      <c r="B655" s="327"/>
    </row>
    <row r="656" s="273" customFormat="1" ht="15">
      <c r="B656" s="327"/>
    </row>
    <row r="657" s="273" customFormat="1" ht="15">
      <c r="B657" s="327"/>
    </row>
    <row r="658" s="273" customFormat="1" ht="15">
      <c r="B658" s="327"/>
    </row>
    <row r="659" s="273" customFormat="1" ht="15">
      <c r="B659" s="327"/>
    </row>
    <row r="660" s="273" customFormat="1" ht="15">
      <c r="B660" s="327"/>
    </row>
    <row r="661" s="273" customFormat="1" ht="15">
      <c r="B661" s="327"/>
    </row>
    <row r="662" s="273" customFormat="1" ht="15">
      <c r="B662" s="327"/>
    </row>
    <row r="663" s="273" customFormat="1" ht="15">
      <c r="B663" s="327"/>
    </row>
    <row r="664" s="273" customFormat="1" ht="15">
      <c r="B664" s="327"/>
    </row>
    <row r="665" s="273" customFormat="1" ht="15">
      <c r="B665" s="327"/>
    </row>
    <row r="666" s="273" customFormat="1" ht="15">
      <c r="B666" s="327"/>
    </row>
    <row r="667" s="273" customFormat="1" ht="15">
      <c r="B667" s="327"/>
    </row>
    <row r="668" s="273" customFormat="1" ht="15">
      <c r="B668" s="327"/>
    </row>
    <row r="669" s="273" customFormat="1" ht="15">
      <c r="B669" s="327"/>
    </row>
    <row r="670" s="273" customFormat="1" ht="15">
      <c r="B670" s="327"/>
    </row>
    <row r="671" s="273" customFormat="1" ht="15">
      <c r="B671" s="327"/>
    </row>
    <row r="672" s="273" customFormat="1" ht="15">
      <c r="B672" s="327"/>
    </row>
    <row r="673" s="273" customFormat="1" ht="15">
      <c r="B673" s="327"/>
    </row>
    <row r="674" s="273" customFormat="1" ht="15">
      <c r="B674" s="327"/>
    </row>
    <row r="675" s="273" customFormat="1" ht="15">
      <c r="B675" s="327"/>
    </row>
    <row r="676" s="273" customFormat="1" ht="15">
      <c r="B676" s="327"/>
    </row>
    <row r="677" s="273" customFormat="1" ht="15">
      <c r="B677" s="327"/>
    </row>
    <row r="678" s="273" customFormat="1" ht="15">
      <c r="B678" s="327"/>
    </row>
    <row r="679" s="273" customFormat="1" ht="15">
      <c r="B679" s="327"/>
    </row>
    <row r="680" s="273" customFormat="1" ht="15">
      <c r="B680" s="327"/>
    </row>
    <row r="681" s="273" customFormat="1" ht="15">
      <c r="B681" s="327"/>
    </row>
    <row r="682" s="273" customFormat="1" ht="15">
      <c r="B682" s="327"/>
    </row>
    <row r="683" s="273" customFormat="1" ht="15">
      <c r="B683" s="327"/>
    </row>
    <row r="684" s="273" customFormat="1" ht="15">
      <c r="B684" s="327"/>
    </row>
    <row r="685" s="273" customFormat="1" ht="15">
      <c r="B685" s="327"/>
    </row>
    <row r="686" s="273" customFormat="1" ht="15">
      <c r="B686" s="327"/>
    </row>
    <row r="687" s="273" customFormat="1" ht="15">
      <c r="B687" s="327"/>
    </row>
    <row r="688" s="273" customFormat="1" ht="15">
      <c r="B688" s="327"/>
    </row>
    <row r="689" s="273" customFormat="1" ht="15">
      <c r="B689" s="327"/>
    </row>
    <row r="690" s="273" customFormat="1" ht="15">
      <c r="B690" s="327"/>
    </row>
    <row r="691" s="273" customFormat="1" ht="15">
      <c r="B691" s="327"/>
    </row>
    <row r="692" s="273" customFormat="1" ht="15">
      <c r="B692" s="327"/>
    </row>
    <row r="693" s="273" customFormat="1" ht="15">
      <c r="B693" s="327"/>
    </row>
    <row r="694" s="273" customFormat="1" ht="15">
      <c r="B694" s="327"/>
    </row>
    <row r="695" s="273" customFormat="1" ht="15">
      <c r="B695" s="327"/>
    </row>
    <row r="696" s="273" customFormat="1" ht="15">
      <c r="B696" s="327"/>
    </row>
    <row r="697" s="273" customFormat="1" ht="15">
      <c r="B697" s="327"/>
    </row>
    <row r="698" s="273" customFormat="1" ht="15">
      <c r="B698" s="327"/>
    </row>
    <row r="699" s="273" customFormat="1" ht="15">
      <c r="B699" s="327"/>
    </row>
    <row r="700" s="273" customFormat="1" ht="15">
      <c r="B700" s="327"/>
    </row>
    <row r="701" s="273" customFormat="1" ht="15">
      <c r="B701" s="327"/>
    </row>
    <row r="702" s="273" customFormat="1" ht="15">
      <c r="B702" s="327"/>
    </row>
    <row r="703" s="273" customFormat="1" ht="15">
      <c r="B703" s="327"/>
    </row>
    <row r="704" s="273" customFormat="1" ht="15">
      <c r="B704" s="327"/>
    </row>
    <row r="705" s="273" customFormat="1" ht="15">
      <c r="B705" s="327"/>
    </row>
    <row r="706" s="273" customFormat="1" ht="15">
      <c r="B706" s="327"/>
    </row>
    <row r="707" s="273" customFormat="1" ht="15">
      <c r="B707" s="327"/>
    </row>
    <row r="708" s="273" customFormat="1" ht="15">
      <c r="B708" s="327"/>
    </row>
    <row r="709" s="273" customFormat="1" ht="15">
      <c r="B709" s="327"/>
    </row>
    <row r="710" s="273" customFormat="1" ht="15">
      <c r="B710" s="327"/>
    </row>
    <row r="711" s="273" customFormat="1" ht="15">
      <c r="B711" s="327"/>
    </row>
    <row r="712" s="273" customFormat="1" ht="15">
      <c r="B712" s="327"/>
    </row>
    <row r="713" s="273" customFormat="1" ht="15">
      <c r="B713" s="327"/>
    </row>
    <row r="714" s="273" customFormat="1" ht="15">
      <c r="B714" s="327"/>
    </row>
    <row r="715" s="273" customFormat="1" ht="15">
      <c r="B715" s="327"/>
    </row>
    <row r="716" s="273" customFormat="1" ht="15">
      <c r="B716" s="327"/>
    </row>
    <row r="717" s="273" customFormat="1" ht="15">
      <c r="B717" s="327"/>
    </row>
    <row r="718" s="273" customFormat="1" ht="15">
      <c r="B718" s="327"/>
    </row>
    <row r="719" s="273" customFormat="1" ht="15">
      <c r="B719" s="327"/>
    </row>
    <row r="720" s="273" customFormat="1" ht="15">
      <c r="B720" s="327"/>
    </row>
    <row r="721" s="273" customFormat="1" ht="15">
      <c r="B721" s="327"/>
    </row>
    <row r="722" s="273" customFormat="1" ht="15">
      <c r="B722" s="327"/>
    </row>
    <row r="723" s="273" customFormat="1" ht="15">
      <c r="B723" s="327"/>
    </row>
    <row r="724" s="273" customFormat="1" ht="15">
      <c r="B724" s="327"/>
    </row>
    <row r="725" s="273" customFormat="1" ht="15">
      <c r="B725" s="327"/>
    </row>
    <row r="726" s="273" customFormat="1" ht="15">
      <c r="B726" s="327"/>
    </row>
    <row r="727" s="273" customFormat="1" ht="15">
      <c r="B727" s="327"/>
    </row>
    <row r="728" s="273" customFormat="1" ht="15">
      <c r="B728" s="327"/>
    </row>
    <row r="729" s="273" customFormat="1" ht="15">
      <c r="B729" s="327"/>
    </row>
    <row r="730" s="273" customFormat="1" ht="15">
      <c r="B730" s="327"/>
    </row>
    <row r="731" s="273" customFormat="1" ht="15">
      <c r="B731" s="327"/>
    </row>
    <row r="732" s="273" customFormat="1" ht="15">
      <c r="B732" s="327"/>
    </row>
    <row r="733" s="273" customFormat="1" ht="15">
      <c r="B733" s="327"/>
    </row>
    <row r="734" s="273" customFormat="1" ht="15">
      <c r="B734" s="327"/>
    </row>
    <row r="735" s="273" customFormat="1" ht="15">
      <c r="B735" s="327"/>
    </row>
    <row r="736" s="273" customFormat="1" ht="15">
      <c r="B736" s="327"/>
    </row>
    <row r="737" s="273" customFormat="1" ht="15">
      <c r="B737" s="327"/>
    </row>
    <row r="738" s="273" customFormat="1" ht="15">
      <c r="B738" s="327"/>
    </row>
    <row r="739" s="273" customFormat="1" ht="15">
      <c r="B739" s="327"/>
    </row>
    <row r="740" s="273" customFormat="1" ht="15">
      <c r="B740" s="327"/>
    </row>
    <row r="741" s="273" customFormat="1" ht="15">
      <c r="B741" s="327"/>
    </row>
    <row r="742" s="273" customFormat="1" ht="15">
      <c r="B742" s="327"/>
    </row>
    <row r="743" s="273" customFormat="1" ht="15">
      <c r="B743" s="327"/>
    </row>
    <row r="744" s="273" customFormat="1" ht="15">
      <c r="B744" s="327"/>
    </row>
    <row r="745" s="273" customFormat="1" ht="15">
      <c r="B745" s="327"/>
    </row>
    <row r="746" s="273" customFormat="1" ht="15">
      <c r="B746" s="327"/>
    </row>
    <row r="747" s="273" customFormat="1" ht="15">
      <c r="B747" s="327"/>
    </row>
    <row r="748" s="273" customFormat="1" ht="15">
      <c r="B748" s="327"/>
    </row>
    <row r="749" s="273" customFormat="1" ht="15">
      <c r="B749" s="327"/>
    </row>
    <row r="750" s="273" customFormat="1" ht="15">
      <c r="B750" s="327"/>
    </row>
    <row r="751" s="273" customFormat="1" ht="15">
      <c r="B751" s="327"/>
    </row>
    <row r="752" s="273" customFormat="1" ht="15">
      <c r="B752" s="327"/>
    </row>
    <row r="753" s="273" customFormat="1" ht="15">
      <c r="B753" s="327"/>
    </row>
    <row r="754" s="273" customFormat="1" ht="15">
      <c r="B754" s="327"/>
    </row>
    <row r="755" s="273" customFormat="1" ht="15">
      <c r="B755" s="327"/>
    </row>
    <row r="756" s="273" customFormat="1" ht="15">
      <c r="B756" s="327"/>
    </row>
    <row r="757" s="273" customFormat="1" ht="15">
      <c r="B757" s="327"/>
    </row>
    <row r="758" s="273" customFormat="1" ht="15">
      <c r="B758" s="327"/>
    </row>
    <row r="759" s="273" customFormat="1" ht="15">
      <c r="B759" s="327"/>
    </row>
    <row r="760" s="273" customFormat="1" ht="15">
      <c r="B760" s="327"/>
    </row>
    <row r="761" s="273" customFormat="1" ht="15">
      <c r="B761" s="327"/>
    </row>
    <row r="762" s="273" customFormat="1" ht="15">
      <c r="B762" s="327"/>
    </row>
    <row r="763" s="273" customFormat="1" ht="15">
      <c r="B763" s="327"/>
    </row>
    <row r="764" s="273" customFormat="1" ht="15">
      <c r="B764" s="327"/>
    </row>
    <row r="765" s="273" customFormat="1" ht="15">
      <c r="B765" s="327"/>
    </row>
    <row r="766" s="273" customFormat="1" ht="15">
      <c r="B766" s="327"/>
    </row>
    <row r="767" s="273" customFormat="1" ht="15">
      <c r="B767" s="327"/>
    </row>
    <row r="768" s="273" customFormat="1" ht="15">
      <c r="B768" s="327"/>
    </row>
    <row r="769" s="273" customFormat="1" ht="15">
      <c r="B769" s="327"/>
    </row>
    <row r="770" s="273" customFormat="1" ht="15">
      <c r="B770" s="327"/>
    </row>
    <row r="771" s="273" customFormat="1" ht="15">
      <c r="B771" s="327"/>
    </row>
    <row r="772" s="273" customFormat="1" ht="15">
      <c r="B772" s="327"/>
    </row>
    <row r="773" s="273" customFormat="1" ht="15">
      <c r="B773" s="327"/>
    </row>
    <row r="774" s="273" customFormat="1" ht="15">
      <c r="B774" s="327"/>
    </row>
    <row r="775" s="273" customFormat="1" ht="15">
      <c r="B775" s="327"/>
    </row>
    <row r="776" s="273" customFormat="1" ht="15">
      <c r="B776" s="327"/>
    </row>
    <row r="777" s="273" customFormat="1" ht="15">
      <c r="B777" s="327"/>
    </row>
    <row r="778" s="273" customFormat="1" ht="15">
      <c r="B778" s="327"/>
    </row>
    <row r="779" s="273" customFormat="1" ht="15">
      <c r="B779" s="327"/>
    </row>
    <row r="780" s="273" customFormat="1" ht="15">
      <c r="B780" s="327"/>
    </row>
    <row r="781" s="273" customFormat="1" ht="15">
      <c r="B781" s="327"/>
    </row>
    <row r="782" s="273" customFormat="1" ht="15">
      <c r="B782" s="327"/>
    </row>
    <row r="783" s="273" customFormat="1" ht="15">
      <c r="B783" s="327"/>
    </row>
    <row r="784" s="273" customFormat="1" ht="15">
      <c r="B784" s="327"/>
    </row>
    <row r="785" s="273" customFormat="1" ht="15">
      <c r="B785" s="327"/>
    </row>
    <row r="786" s="273" customFormat="1" ht="15">
      <c r="B786" s="327"/>
    </row>
    <row r="787" s="273" customFormat="1" ht="15">
      <c r="B787" s="327"/>
    </row>
    <row r="788" s="273" customFormat="1" ht="15">
      <c r="B788" s="327"/>
    </row>
    <row r="789" s="273" customFormat="1" ht="15">
      <c r="B789" s="327"/>
    </row>
    <row r="790" s="273" customFormat="1" ht="15">
      <c r="B790" s="327"/>
    </row>
    <row r="791" s="273" customFormat="1" ht="15">
      <c r="B791" s="327"/>
    </row>
    <row r="792" s="273" customFormat="1" ht="15">
      <c r="B792" s="327"/>
    </row>
    <row r="793" s="273" customFormat="1" ht="15">
      <c r="B793" s="327"/>
    </row>
    <row r="794" s="273" customFormat="1" ht="15">
      <c r="B794" s="327"/>
    </row>
    <row r="795" s="273" customFormat="1" ht="15">
      <c r="B795" s="327"/>
    </row>
    <row r="796" s="273" customFormat="1" ht="15">
      <c r="B796" s="327"/>
    </row>
    <row r="797" s="273" customFormat="1" ht="15">
      <c r="B797" s="327"/>
    </row>
    <row r="798" s="273" customFormat="1" ht="15">
      <c r="B798" s="327"/>
    </row>
    <row r="799" s="273" customFormat="1" ht="15">
      <c r="B799" s="327"/>
    </row>
    <row r="800" s="273" customFormat="1" ht="15">
      <c r="B800" s="327"/>
    </row>
    <row r="801" s="273" customFormat="1" ht="15">
      <c r="B801" s="327"/>
    </row>
    <row r="802" s="273" customFormat="1" ht="15">
      <c r="B802" s="327"/>
    </row>
    <row r="803" s="273" customFormat="1" ht="15">
      <c r="B803" s="327"/>
    </row>
    <row r="804" s="273" customFormat="1" ht="15">
      <c r="B804" s="327"/>
    </row>
    <row r="805" s="273" customFormat="1" ht="15">
      <c r="B805" s="327"/>
    </row>
    <row r="806" s="273" customFormat="1" ht="15">
      <c r="B806" s="327"/>
    </row>
    <row r="807" s="273" customFormat="1" ht="15">
      <c r="B807" s="327"/>
    </row>
    <row r="808" s="273" customFormat="1" ht="15">
      <c r="B808" s="327"/>
    </row>
    <row r="809" s="273" customFormat="1" ht="15">
      <c r="B809" s="327"/>
    </row>
    <row r="810" s="273" customFormat="1" ht="15">
      <c r="B810" s="327"/>
    </row>
    <row r="811" s="273" customFormat="1" ht="15">
      <c r="B811" s="327"/>
    </row>
    <row r="812" s="273" customFormat="1" ht="15">
      <c r="B812" s="327"/>
    </row>
    <row r="813" s="273" customFormat="1" ht="15">
      <c r="B813" s="327"/>
    </row>
    <row r="814" s="273" customFormat="1" ht="15">
      <c r="B814" s="327"/>
    </row>
    <row r="815" s="273" customFormat="1" ht="15">
      <c r="B815" s="327"/>
    </row>
    <row r="816" s="273" customFormat="1" ht="15">
      <c r="B816" s="327"/>
    </row>
    <row r="817" s="273" customFormat="1" ht="15">
      <c r="B817" s="327"/>
    </row>
    <row r="818" s="273" customFormat="1" ht="15">
      <c r="B818" s="327"/>
    </row>
    <row r="819" s="273" customFormat="1" ht="15">
      <c r="B819" s="327"/>
    </row>
    <row r="820" s="273" customFormat="1" ht="15">
      <c r="B820" s="327"/>
    </row>
    <row r="821" s="273" customFormat="1" ht="15">
      <c r="B821" s="327"/>
    </row>
    <row r="822" s="273" customFormat="1" ht="15">
      <c r="B822" s="327"/>
    </row>
    <row r="823" s="273" customFormat="1" ht="15">
      <c r="B823" s="327"/>
    </row>
    <row r="824" s="273" customFormat="1" ht="15">
      <c r="B824" s="327"/>
    </row>
    <row r="825" s="273" customFormat="1" ht="15">
      <c r="B825" s="327"/>
    </row>
    <row r="826" s="273" customFormat="1" ht="15">
      <c r="B826" s="327"/>
    </row>
    <row r="827" s="273" customFormat="1" ht="15">
      <c r="B827" s="327"/>
    </row>
    <row r="828" s="273" customFormat="1" ht="15">
      <c r="B828" s="327"/>
    </row>
    <row r="829" s="273" customFormat="1" ht="15">
      <c r="B829" s="327"/>
    </row>
    <row r="830" s="273" customFormat="1" ht="15">
      <c r="B830" s="327"/>
    </row>
    <row r="831" s="273" customFormat="1" ht="15">
      <c r="B831" s="327"/>
    </row>
    <row r="832" s="273" customFormat="1" ht="15">
      <c r="B832" s="327"/>
    </row>
    <row r="833" s="273" customFormat="1" ht="15">
      <c r="B833" s="327"/>
    </row>
    <row r="834" s="273" customFormat="1" ht="15">
      <c r="B834" s="327"/>
    </row>
    <row r="835" s="273" customFormat="1" ht="15">
      <c r="B835" s="327"/>
    </row>
    <row r="836" s="273" customFormat="1" ht="15">
      <c r="B836" s="327"/>
    </row>
    <row r="837" s="273" customFormat="1" ht="15">
      <c r="B837" s="327"/>
    </row>
    <row r="838" s="273" customFormat="1" ht="15">
      <c r="B838" s="327"/>
    </row>
    <row r="839" s="273" customFormat="1" ht="15">
      <c r="B839" s="327"/>
    </row>
    <row r="840" s="273" customFormat="1" ht="15">
      <c r="B840" s="327"/>
    </row>
    <row r="841" spans="18:32" ht="15">
      <c r="R841" s="273"/>
      <c r="S841" s="273"/>
      <c r="T841" s="273"/>
      <c r="U841" s="273"/>
      <c r="V841" s="273"/>
      <c r="W841" s="273"/>
      <c r="X841" s="273"/>
      <c r="Y841" s="273"/>
      <c r="Z841" s="273"/>
      <c r="AA841" s="273"/>
      <c r="AB841" s="273"/>
      <c r="AC841" s="273"/>
      <c r="AD841" s="273"/>
      <c r="AE841" s="273"/>
      <c r="AF841" s="273"/>
    </row>
    <row r="842" spans="18:32" ht="15">
      <c r="R842" s="273"/>
      <c r="S842" s="273"/>
      <c r="T842" s="273"/>
      <c r="U842" s="273"/>
      <c r="V842" s="273"/>
      <c r="W842" s="273"/>
      <c r="X842" s="273"/>
      <c r="Y842" s="273"/>
      <c r="Z842" s="273"/>
      <c r="AA842" s="273"/>
      <c r="AB842" s="273"/>
      <c r="AC842" s="273"/>
      <c r="AD842" s="273"/>
      <c r="AE842" s="273"/>
      <c r="AF842" s="273"/>
    </row>
    <row r="843" spans="18:32" ht="15">
      <c r="R843" s="273"/>
      <c r="S843" s="273"/>
      <c r="T843" s="273"/>
      <c r="U843" s="273"/>
      <c r="V843" s="273"/>
      <c r="W843" s="273"/>
      <c r="X843" s="273"/>
      <c r="Y843" s="273"/>
      <c r="Z843" s="273"/>
      <c r="AA843" s="273"/>
      <c r="AB843" s="273"/>
      <c r="AC843" s="273"/>
      <c r="AD843" s="273"/>
      <c r="AE843" s="273"/>
      <c r="AF843" s="273"/>
    </row>
    <row r="844" spans="18:32" ht="15">
      <c r="R844" s="273"/>
      <c r="S844" s="273"/>
      <c r="T844" s="273"/>
      <c r="U844" s="273"/>
      <c r="V844" s="273"/>
      <c r="W844" s="273"/>
      <c r="X844" s="273"/>
      <c r="Y844" s="273"/>
      <c r="Z844" s="273"/>
      <c r="AA844" s="273"/>
      <c r="AB844" s="273"/>
      <c r="AC844" s="273"/>
      <c r="AD844" s="273"/>
      <c r="AE844" s="273"/>
      <c r="AF844" s="273"/>
    </row>
    <row r="845" spans="18:32" ht="15">
      <c r="R845" s="273"/>
      <c r="S845" s="273"/>
      <c r="T845" s="273"/>
      <c r="U845" s="273"/>
      <c r="V845" s="273"/>
      <c r="W845" s="273"/>
      <c r="X845" s="273"/>
      <c r="Y845" s="273"/>
      <c r="Z845" s="273"/>
      <c r="AA845" s="273"/>
      <c r="AB845" s="273"/>
      <c r="AC845" s="273"/>
      <c r="AD845" s="273"/>
      <c r="AE845" s="273"/>
      <c r="AF845" s="273"/>
    </row>
    <row r="846" spans="18:32" ht="15">
      <c r="R846" s="273"/>
      <c r="S846" s="273"/>
      <c r="T846" s="273"/>
      <c r="U846" s="273"/>
      <c r="V846" s="273"/>
      <c r="W846" s="273"/>
      <c r="X846" s="273"/>
      <c r="Y846" s="273"/>
      <c r="Z846" s="273"/>
      <c r="AA846" s="273"/>
      <c r="AB846" s="273"/>
      <c r="AC846" s="273"/>
      <c r="AD846" s="273"/>
      <c r="AE846" s="273"/>
      <c r="AF846" s="273"/>
    </row>
    <row r="847" spans="18:32" ht="15">
      <c r="R847" s="273"/>
      <c r="S847" s="273"/>
      <c r="T847" s="273"/>
      <c r="U847" s="273"/>
      <c r="V847" s="273"/>
      <c r="W847" s="273"/>
      <c r="X847" s="273"/>
      <c r="Y847" s="273"/>
      <c r="Z847" s="273"/>
      <c r="AA847" s="273"/>
      <c r="AB847" s="273"/>
      <c r="AC847" s="273"/>
      <c r="AD847" s="273"/>
      <c r="AE847" s="273"/>
      <c r="AF847" s="273"/>
    </row>
    <row r="848" spans="18:32" ht="15">
      <c r="R848" s="273"/>
      <c r="S848" s="273"/>
      <c r="T848" s="273"/>
      <c r="U848" s="273"/>
      <c r="V848" s="273"/>
      <c r="W848" s="273"/>
      <c r="X848" s="273"/>
      <c r="Y848" s="273"/>
      <c r="Z848" s="273"/>
      <c r="AA848" s="273"/>
      <c r="AB848" s="273"/>
      <c r="AC848" s="273"/>
      <c r="AD848" s="273"/>
      <c r="AE848" s="273"/>
      <c r="AF848" s="273"/>
    </row>
    <row r="849" spans="18:32" ht="15">
      <c r="R849" s="273"/>
      <c r="S849" s="273"/>
      <c r="T849" s="273"/>
      <c r="U849" s="273"/>
      <c r="V849" s="273"/>
      <c r="W849" s="273"/>
      <c r="X849" s="273"/>
      <c r="Y849" s="273"/>
      <c r="Z849" s="273"/>
      <c r="AA849" s="273"/>
      <c r="AB849" s="273"/>
      <c r="AC849" s="273"/>
      <c r="AD849" s="273"/>
      <c r="AE849" s="273"/>
      <c r="AF849" s="273"/>
    </row>
    <row r="850" spans="18:32" ht="15">
      <c r="R850" s="273"/>
      <c r="S850" s="273"/>
      <c r="T850" s="273"/>
      <c r="U850" s="273"/>
      <c r="V850" s="273"/>
      <c r="W850" s="273"/>
      <c r="X850" s="273"/>
      <c r="Y850" s="273"/>
      <c r="Z850" s="273"/>
      <c r="AA850" s="273"/>
      <c r="AB850" s="273"/>
      <c r="AC850" s="273"/>
      <c r="AD850" s="273"/>
      <c r="AE850" s="273"/>
      <c r="AF850" s="273"/>
    </row>
    <row r="851" spans="18:32" ht="15">
      <c r="R851" s="273"/>
      <c r="S851" s="273"/>
      <c r="T851" s="273"/>
      <c r="U851" s="273"/>
      <c r="V851" s="273"/>
      <c r="W851" s="273"/>
      <c r="X851" s="273"/>
      <c r="Y851" s="273"/>
      <c r="Z851" s="273"/>
      <c r="AA851" s="273"/>
      <c r="AB851" s="273"/>
      <c r="AC851" s="273"/>
      <c r="AD851" s="273"/>
      <c r="AE851" s="273"/>
      <c r="AF851" s="273"/>
    </row>
    <row r="852" spans="18:32" ht="15">
      <c r="R852" s="273"/>
      <c r="S852" s="273"/>
      <c r="T852" s="273"/>
      <c r="U852" s="273"/>
      <c r="V852" s="273"/>
      <c r="W852" s="273"/>
      <c r="X852" s="273"/>
      <c r="Y852" s="273"/>
      <c r="Z852" s="273"/>
      <c r="AA852" s="273"/>
      <c r="AB852" s="273"/>
      <c r="AC852" s="273"/>
      <c r="AD852" s="273"/>
      <c r="AE852" s="273"/>
      <c r="AF852" s="273"/>
    </row>
    <row r="853" spans="18:32" ht="15">
      <c r="R853" s="273"/>
      <c r="S853" s="273"/>
      <c r="T853" s="273"/>
      <c r="U853" s="273"/>
      <c r="V853" s="273"/>
      <c r="W853" s="273"/>
      <c r="X853" s="273"/>
      <c r="Y853" s="273"/>
      <c r="Z853" s="273"/>
      <c r="AA853" s="273"/>
      <c r="AB853" s="273"/>
      <c r="AC853" s="273"/>
      <c r="AD853" s="273"/>
      <c r="AE853" s="273"/>
      <c r="AF853" s="273"/>
    </row>
    <row r="854" spans="18:32" ht="15">
      <c r="R854" s="273"/>
      <c r="S854" s="273"/>
      <c r="T854" s="273"/>
      <c r="U854" s="273"/>
      <c r="V854" s="273"/>
      <c r="W854" s="273"/>
      <c r="X854" s="273"/>
      <c r="Y854" s="273"/>
      <c r="Z854" s="273"/>
      <c r="AA854" s="273"/>
      <c r="AB854" s="273"/>
      <c r="AC854" s="273"/>
      <c r="AD854" s="273"/>
      <c r="AE854" s="273"/>
      <c r="AF854" s="273"/>
    </row>
    <row r="855" spans="18:32" ht="15">
      <c r="R855" s="273"/>
      <c r="S855" s="273"/>
      <c r="T855" s="273"/>
      <c r="U855" s="273"/>
      <c r="V855" s="273"/>
      <c r="W855" s="273"/>
      <c r="X855" s="273"/>
      <c r="Y855" s="273"/>
      <c r="Z855" s="273"/>
      <c r="AA855" s="273"/>
      <c r="AB855" s="273"/>
      <c r="AC855" s="273"/>
      <c r="AD855" s="273"/>
      <c r="AE855" s="273"/>
      <c r="AF855" s="273"/>
    </row>
    <row r="856" spans="18:32" ht="15">
      <c r="R856" s="273"/>
      <c r="S856" s="273"/>
      <c r="T856" s="273"/>
      <c r="U856" s="273"/>
      <c r="V856" s="273"/>
      <c r="W856" s="273"/>
      <c r="X856" s="273"/>
      <c r="Y856" s="273"/>
      <c r="Z856" s="273"/>
      <c r="AA856" s="273"/>
      <c r="AB856" s="273"/>
      <c r="AC856" s="273"/>
      <c r="AD856" s="273"/>
      <c r="AE856" s="273"/>
      <c r="AF856" s="273"/>
    </row>
    <row r="857" spans="18:32" ht="15">
      <c r="R857" s="273"/>
      <c r="S857" s="273"/>
      <c r="T857" s="273"/>
      <c r="U857" s="273"/>
      <c r="V857" s="273"/>
      <c r="W857" s="273"/>
      <c r="X857" s="273"/>
      <c r="Y857" s="273"/>
      <c r="Z857" s="273"/>
      <c r="AA857" s="273"/>
      <c r="AB857" s="273"/>
      <c r="AC857" s="273"/>
      <c r="AD857" s="273"/>
      <c r="AE857" s="273"/>
      <c r="AF857" s="273"/>
    </row>
    <row r="858" spans="18:32" ht="15">
      <c r="R858" s="273"/>
      <c r="S858" s="273"/>
      <c r="T858" s="273"/>
      <c r="U858" s="273"/>
      <c r="V858" s="273"/>
      <c r="W858" s="273"/>
      <c r="X858" s="273"/>
      <c r="Y858" s="273"/>
      <c r="Z858" s="273"/>
      <c r="AA858" s="273"/>
      <c r="AB858" s="273"/>
      <c r="AC858" s="273"/>
      <c r="AD858" s="273"/>
      <c r="AE858" s="273"/>
      <c r="AF858" s="273"/>
    </row>
    <row r="859" spans="18:32" ht="15">
      <c r="R859" s="273"/>
      <c r="S859" s="273"/>
      <c r="T859" s="273"/>
      <c r="U859" s="273"/>
      <c r="V859" s="273"/>
      <c r="W859" s="273"/>
      <c r="X859" s="273"/>
      <c r="Y859" s="273"/>
      <c r="Z859" s="273"/>
      <c r="AA859" s="273"/>
      <c r="AB859" s="273"/>
      <c r="AC859" s="273"/>
      <c r="AD859" s="273"/>
      <c r="AE859" s="273"/>
      <c r="AF859" s="273"/>
    </row>
    <row r="860" spans="18:32" ht="15">
      <c r="R860" s="273"/>
      <c r="S860" s="273"/>
      <c r="T860" s="273"/>
      <c r="U860" s="273"/>
      <c r="V860" s="273"/>
      <c r="W860" s="273"/>
      <c r="X860" s="273"/>
      <c r="Y860" s="273"/>
      <c r="Z860" s="273"/>
      <c r="AA860" s="273"/>
      <c r="AB860" s="273"/>
      <c r="AC860" s="273"/>
      <c r="AD860" s="273"/>
      <c r="AE860" s="273"/>
      <c r="AF860" s="273"/>
    </row>
    <row r="861" spans="18:32" ht="15">
      <c r="R861" s="273"/>
      <c r="S861" s="273"/>
      <c r="T861" s="273"/>
      <c r="U861" s="273"/>
      <c r="V861" s="273"/>
      <c r="W861" s="273"/>
      <c r="X861" s="273"/>
      <c r="Y861" s="273"/>
      <c r="Z861" s="273"/>
      <c r="AA861" s="273"/>
      <c r="AB861" s="273"/>
      <c r="AC861" s="273"/>
      <c r="AD861" s="273"/>
      <c r="AE861" s="273"/>
      <c r="AF861" s="273"/>
    </row>
    <row r="862" spans="18:32" ht="15">
      <c r="R862" s="273"/>
      <c r="S862" s="273"/>
      <c r="T862" s="273"/>
      <c r="U862" s="273"/>
      <c r="V862" s="273"/>
      <c r="W862" s="273"/>
      <c r="X862" s="273"/>
      <c r="Y862" s="273"/>
      <c r="Z862" s="273"/>
      <c r="AA862" s="273"/>
      <c r="AB862" s="273"/>
      <c r="AC862" s="273"/>
      <c r="AD862" s="273"/>
      <c r="AE862" s="273"/>
      <c r="AF862" s="273"/>
    </row>
    <row r="863" spans="18:32" ht="15">
      <c r="R863" s="273"/>
      <c r="S863" s="273"/>
      <c r="T863" s="273"/>
      <c r="U863" s="273"/>
      <c r="V863" s="273"/>
      <c r="W863" s="273"/>
      <c r="X863" s="273"/>
      <c r="Y863" s="273"/>
      <c r="Z863" s="273"/>
      <c r="AA863" s="273"/>
      <c r="AB863" s="273"/>
      <c r="AC863" s="273"/>
      <c r="AD863" s="273"/>
      <c r="AE863" s="273"/>
      <c r="AF863" s="273"/>
    </row>
    <row r="864" spans="18:32" ht="15">
      <c r="R864" s="273"/>
      <c r="S864" s="273"/>
      <c r="T864" s="273"/>
      <c r="U864" s="273"/>
      <c r="V864" s="273"/>
      <c r="W864" s="273"/>
      <c r="X864" s="273"/>
      <c r="Y864" s="273"/>
      <c r="Z864" s="273"/>
      <c r="AA864" s="273"/>
      <c r="AB864" s="273"/>
      <c r="AC864" s="273"/>
      <c r="AD864" s="273"/>
      <c r="AE864" s="273"/>
      <c r="AF864" s="273"/>
    </row>
    <row r="865" spans="18:32" ht="15">
      <c r="R865" s="273"/>
      <c r="S865" s="273"/>
      <c r="T865" s="273"/>
      <c r="U865" s="273"/>
      <c r="V865" s="273"/>
      <c r="W865" s="273"/>
      <c r="X865" s="273"/>
      <c r="Y865" s="273"/>
      <c r="Z865" s="273"/>
      <c r="AA865" s="273"/>
      <c r="AB865" s="273"/>
      <c r="AC865" s="273"/>
      <c r="AD865" s="273"/>
      <c r="AE865" s="273"/>
      <c r="AF865" s="273"/>
    </row>
    <row r="866" spans="18:32" ht="15">
      <c r="R866" s="273"/>
      <c r="S866" s="273"/>
      <c r="T866" s="273"/>
      <c r="U866" s="273"/>
      <c r="V866" s="273"/>
      <c r="W866" s="273"/>
      <c r="X866" s="273"/>
      <c r="Y866" s="273"/>
      <c r="Z866" s="273"/>
      <c r="AA866" s="273"/>
      <c r="AB866" s="273"/>
      <c r="AC866" s="273"/>
      <c r="AD866" s="273"/>
      <c r="AE866" s="273"/>
      <c r="AF866" s="273"/>
    </row>
    <row r="867" spans="18:32" ht="15">
      <c r="R867" s="273"/>
      <c r="S867" s="273"/>
      <c r="T867" s="273"/>
      <c r="U867" s="273"/>
      <c r="V867" s="273"/>
      <c r="W867" s="273"/>
      <c r="X867" s="273"/>
      <c r="Y867" s="273"/>
      <c r="Z867" s="273"/>
      <c r="AA867" s="273"/>
      <c r="AB867" s="273"/>
      <c r="AC867" s="273"/>
      <c r="AD867" s="273"/>
      <c r="AE867" s="273"/>
      <c r="AF867" s="273"/>
    </row>
    <row r="868" spans="18:32" ht="15">
      <c r="R868" s="273"/>
      <c r="S868" s="273"/>
      <c r="T868" s="273"/>
      <c r="U868" s="273"/>
      <c r="V868" s="273"/>
      <c r="W868" s="273"/>
      <c r="X868" s="273"/>
      <c r="Y868" s="273"/>
      <c r="Z868" s="273"/>
      <c r="AA868" s="273"/>
      <c r="AB868" s="273"/>
      <c r="AC868" s="273"/>
      <c r="AD868" s="273"/>
      <c r="AE868" s="273"/>
      <c r="AF868" s="273"/>
    </row>
    <row r="869" spans="18:32" ht="15">
      <c r="R869" s="273"/>
      <c r="S869" s="273"/>
      <c r="T869" s="273"/>
      <c r="U869" s="273"/>
      <c r="V869" s="273"/>
      <c r="W869" s="273"/>
      <c r="X869" s="273"/>
      <c r="Y869" s="273"/>
      <c r="Z869" s="273"/>
      <c r="AA869" s="273"/>
      <c r="AB869" s="273"/>
      <c r="AC869" s="273"/>
      <c r="AD869" s="273"/>
      <c r="AE869" s="273"/>
      <c r="AF869" s="273"/>
    </row>
    <row r="870" spans="18:32" ht="15">
      <c r="R870" s="273"/>
      <c r="S870" s="273"/>
      <c r="T870" s="273"/>
      <c r="U870" s="273"/>
      <c r="V870" s="273"/>
      <c r="W870" s="273"/>
      <c r="X870" s="273"/>
      <c r="Y870" s="273"/>
      <c r="Z870" s="273"/>
      <c r="AA870" s="273"/>
      <c r="AB870" s="273"/>
      <c r="AC870" s="273"/>
      <c r="AD870" s="273"/>
      <c r="AE870" s="273"/>
      <c r="AF870" s="273"/>
    </row>
    <row r="871" spans="18:32" ht="15">
      <c r="R871" s="273"/>
      <c r="S871" s="273"/>
      <c r="T871" s="273"/>
      <c r="U871" s="273"/>
      <c r="V871" s="273"/>
      <c r="W871" s="273"/>
      <c r="X871" s="273"/>
      <c r="Y871" s="273"/>
      <c r="Z871" s="273"/>
      <c r="AA871" s="273"/>
      <c r="AB871" s="273"/>
      <c r="AC871" s="273"/>
      <c r="AD871" s="273"/>
      <c r="AE871" s="273"/>
      <c r="AF871" s="273"/>
    </row>
    <row r="872" spans="18:32" ht="15">
      <c r="R872" s="273"/>
      <c r="S872" s="273"/>
      <c r="T872" s="273"/>
      <c r="U872" s="273"/>
      <c r="V872" s="273"/>
      <c r="W872" s="273"/>
      <c r="X872" s="273"/>
      <c r="Y872" s="273"/>
      <c r="Z872" s="273"/>
      <c r="AA872" s="273"/>
      <c r="AB872" s="273"/>
      <c r="AC872" s="273"/>
      <c r="AD872" s="273"/>
      <c r="AE872" s="273"/>
      <c r="AF872" s="273"/>
    </row>
    <row r="873" spans="18:32" ht="15">
      <c r="R873" s="273"/>
      <c r="S873" s="273"/>
      <c r="T873" s="273"/>
      <c r="U873" s="273"/>
      <c r="V873" s="273"/>
      <c r="W873" s="273"/>
      <c r="X873" s="273"/>
      <c r="Y873" s="273"/>
      <c r="Z873" s="273"/>
      <c r="AA873" s="273"/>
      <c r="AB873" s="273"/>
      <c r="AC873" s="273"/>
      <c r="AD873" s="273"/>
      <c r="AE873" s="273"/>
      <c r="AF873" s="273"/>
    </row>
    <row r="874" spans="18:32" ht="15">
      <c r="R874" s="273"/>
      <c r="S874" s="273"/>
      <c r="T874" s="273"/>
      <c r="U874" s="273"/>
      <c r="V874" s="273"/>
      <c r="W874" s="273"/>
      <c r="X874" s="273"/>
      <c r="Y874" s="273"/>
      <c r="Z874" s="273"/>
      <c r="AA874" s="273"/>
      <c r="AB874" s="273"/>
      <c r="AC874" s="273"/>
      <c r="AD874" s="273"/>
      <c r="AE874" s="273"/>
      <c r="AF874" s="273"/>
    </row>
    <row r="875" spans="18:32" ht="15">
      <c r="R875" s="273"/>
      <c r="S875" s="273"/>
      <c r="T875" s="273"/>
      <c r="U875" s="273"/>
      <c r="V875" s="273"/>
      <c r="W875" s="273"/>
      <c r="X875" s="273"/>
      <c r="Y875" s="273"/>
      <c r="Z875" s="273"/>
      <c r="AA875" s="273"/>
      <c r="AB875" s="273"/>
      <c r="AC875" s="273"/>
      <c r="AD875" s="273"/>
      <c r="AE875" s="273"/>
      <c r="AF875" s="273"/>
    </row>
    <row r="876" spans="18:32" ht="15">
      <c r="R876" s="273"/>
      <c r="S876" s="273"/>
      <c r="T876" s="273"/>
      <c r="U876" s="273"/>
      <c r="V876" s="273"/>
      <c r="W876" s="273"/>
      <c r="X876" s="273"/>
      <c r="Y876" s="273"/>
      <c r="Z876" s="273"/>
      <c r="AA876" s="273"/>
      <c r="AB876" s="273"/>
      <c r="AC876" s="273"/>
      <c r="AD876" s="273"/>
      <c r="AE876" s="273"/>
      <c r="AF876" s="273"/>
    </row>
    <row r="877" spans="18:32" ht="15">
      <c r="R877" s="273"/>
      <c r="S877" s="273"/>
      <c r="T877" s="273"/>
      <c r="U877" s="273"/>
      <c r="V877" s="273"/>
      <c r="W877" s="273"/>
      <c r="X877" s="273"/>
      <c r="Y877" s="273"/>
      <c r="Z877" s="273"/>
      <c r="AA877" s="273"/>
      <c r="AB877" s="273"/>
      <c r="AC877" s="273"/>
      <c r="AD877" s="273"/>
      <c r="AE877" s="273"/>
      <c r="AF877" s="273"/>
    </row>
    <row r="878" spans="18:32" ht="15">
      <c r="R878" s="273"/>
      <c r="S878" s="273"/>
      <c r="T878" s="273"/>
      <c r="U878" s="273"/>
      <c r="V878" s="273"/>
      <c r="W878" s="273"/>
      <c r="X878" s="273"/>
      <c r="Y878" s="273"/>
      <c r="Z878" s="273"/>
      <c r="AA878" s="273"/>
      <c r="AB878" s="273"/>
      <c r="AC878" s="273"/>
      <c r="AD878" s="273"/>
      <c r="AE878" s="273"/>
      <c r="AF878" s="273"/>
    </row>
    <row r="879" spans="18:32" ht="15">
      <c r="R879" s="273"/>
      <c r="S879" s="273"/>
      <c r="T879" s="273"/>
      <c r="U879" s="273"/>
      <c r="V879" s="273"/>
      <c r="W879" s="273"/>
      <c r="X879" s="273"/>
      <c r="Y879" s="273"/>
      <c r="Z879" s="273"/>
      <c r="AA879" s="273"/>
      <c r="AB879" s="273"/>
      <c r="AC879" s="273"/>
      <c r="AD879" s="273"/>
      <c r="AE879" s="273"/>
      <c r="AF879" s="273"/>
    </row>
    <row r="880" spans="18:32" ht="15">
      <c r="R880" s="273"/>
      <c r="S880" s="273"/>
      <c r="T880" s="273"/>
      <c r="U880" s="273"/>
      <c r="V880" s="273"/>
      <c r="W880" s="273"/>
      <c r="X880" s="273"/>
      <c r="Y880" s="273"/>
      <c r="Z880" s="273"/>
      <c r="AA880" s="273"/>
      <c r="AB880" s="273"/>
      <c r="AC880" s="273"/>
      <c r="AD880" s="273"/>
      <c r="AE880" s="273"/>
      <c r="AF880" s="273"/>
    </row>
    <row r="881" spans="18:32" ht="15">
      <c r="R881" s="273"/>
      <c r="S881" s="273"/>
      <c r="T881" s="273"/>
      <c r="U881" s="273"/>
      <c r="V881" s="273"/>
      <c r="W881" s="273"/>
      <c r="X881" s="273"/>
      <c r="Y881" s="273"/>
      <c r="Z881" s="273"/>
      <c r="AA881" s="273"/>
      <c r="AB881" s="273"/>
      <c r="AC881" s="273"/>
      <c r="AD881" s="273"/>
      <c r="AE881" s="273"/>
      <c r="AF881" s="273"/>
    </row>
    <row r="882" spans="18:32" ht="15">
      <c r="R882" s="273"/>
      <c r="S882" s="273"/>
      <c r="T882" s="273"/>
      <c r="U882" s="273"/>
      <c r="V882" s="273"/>
      <c r="W882" s="273"/>
      <c r="X882" s="273"/>
      <c r="Y882" s="273"/>
      <c r="Z882" s="273"/>
      <c r="AA882" s="273"/>
      <c r="AB882" s="273"/>
      <c r="AC882" s="273"/>
      <c r="AD882" s="273"/>
      <c r="AE882" s="273"/>
      <c r="AF882" s="273"/>
    </row>
    <row r="883" spans="18:32" ht="15">
      <c r="R883" s="273"/>
      <c r="S883" s="273"/>
      <c r="T883" s="273"/>
      <c r="U883" s="273"/>
      <c r="V883" s="273"/>
      <c r="W883" s="273"/>
      <c r="X883" s="273"/>
      <c r="Y883" s="273"/>
      <c r="Z883" s="273"/>
      <c r="AA883" s="273"/>
      <c r="AB883" s="273"/>
      <c r="AC883" s="273"/>
      <c r="AD883" s="273"/>
      <c r="AE883" s="273"/>
      <c r="AF883" s="273"/>
    </row>
    <row r="884" spans="18:32" ht="15">
      <c r="R884" s="273"/>
      <c r="S884" s="273"/>
      <c r="T884" s="273"/>
      <c r="U884" s="273"/>
      <c r="V884" s="273"/>
      <c r="W884" s="273"/>
      <c r="X884" s="273"/>
      <c r="Y884" s="273"/>
      <c r="Z884" s="273"/>
      <c r="AA884" s="273"/>
      <c r="AB884" s="273"/>
      <c r="AC884" s="273"/>
      <c r="AD884" s="273"/>
      <c r="AE884" s="273"/>
      <c r="AF884" s="273"/>
    </row>
    <row r="885" spans="18:32" ht="15">
      <c r="R885" s="273"/>
      <c r="S885" s="273"/>
      <c r="T885" s="273"/>
      <c r="U885" s="273"/>
      <c r="V885" s="273"/>
      <c r="W885" s="273"/>
      <c r="X885" s="273"/>
      <c r="Y885" s="273"/>
      <c r="Z885" s="273"/>
      <c r="AA885" s="273"/>
      <c r="AB885" s="273"/>
      <c r="AC885" s="273"/>
      <c r="AD885" s="273"/>
      <c r="AE885" s="273"/>
      <c r="AF885" s="273"/>
    </row>
    <row r="886" spans="18:32" ht="15">
      <c r="R886" s="273"/>
      <c r="S886" s="273"/>
      <c r="T886" s="273"/>
      <c r="U886" s="273"/>
      <c r="V886" s="273"/>
      <c r="W886" s="273"/>
      <c r="X886" s="273"/>
      <c r="Y886" s="273"/>
      <c r="Z886" s="273"/>
      <c r="AA886" s="273"/>
      <c r="AB886" s="273"/>
      <c r="AC886" s="273"/>
      <c r="AD886" s="273"/>
      <c r="AE886" s="273"/>
      <c r="AF886" s="273"/>
    </row>
    <row r="887" spans="18:32" ht="15">
      <c r="R887" s="273"/>
      <c r="S887" s="273"/>
      <c r="T887" s="273"/>
      <c r="U887" s="273"/>
      <c r="V887" s="273"/>
      <c r="W887" s="273"/>
      <c r="X887" s="273"/>
      <c r="Y887" s="273"/>
      <c r="Z887" s="273"/>
      <c r="AA887" s="273"/>
      <c r="AB887" s="273"/>
      <c r="AC887" s="273"/>
      <c r="AD887" s="273"/>
      <c r="AE887" s="273"/>
      <c r="AF887" s="273"/>
    </row>
    <row r="888" spans="18:32" ht="15">
      <c r="R888" s="273"/>
      <c r="S888" s="273"/>
      <c r="T888" s="273"/>
      <c r="U888" s="273"/>
      <c r="V888" s="273"/>
      <c r="W888" s="273"/>
      <c r="X888" s="273"/>
      <c r="Y888" s="273"/>
      <c r="Z888" s="273"/>
      <c r="AA888" s="273"/>
      <c r="AB888" s="273"/>
      <c r="AC888" s="273"/>
      <c r="AD888" s="273"/>
      <c r="AE888" s="273"/>
      <c r="AF888" s="273"/>
    </row>
    <row r="889" spans="18:32" ht="15">
      <c r="R889" s="273"/>
      <c r="S889" s="273"/>
      <c r="T889" s="273"/>
      <c r="U889" s="273"/>
      <c r="V889" s="273"/>
      <c r="W889" s="273"/>
      <c r="X889" s="273"/>
      <c r="Y889" s="273"/>
      <c r="Z889" s="273"/>
      <c r="AA889" s="273"/>
      <c r="AB889" s="273"/>
      <c r="AC889" s="273"/>
      <c r="AD889" s="273"/>
      <c r="AE889" s="273"/>
      <c r="AF889" s="273"/>
    </row>
    <row r="890" spans="18:32" ht="15">
      <c r="R890" s="273"/>
      <c r="S890" s="273"/>
      <c r="T890" s="273"/>
      <c r="U890" s="273"/>
      <c r="V890" s="273"/>
      <c r="W890" s="273"/>
      <c r="X890" s="273"/>
      <c r="Y890" s="273"/>
      <c r="Z890" s="273"/>
      <c r="AA890" s="273"/>
      <c r="AB890" s="273"/>
      <c r="AC890" s="273"/>
      <c r="AD890" s="273"/>
      <c r="AE890" s="273"/>
      <c r="AF890" s="273"/>
    </row>
  </sheetData>
  <sheetProtection/>
  <mergeCells count="14">
    <mergeCell ref="G8:G9"/>
    <mergeCell ref="H8:Q8"/>
    <mergeCell ref="A5:Q5"/>
    <mergeCell ref="A8:A9"/>
    <mergeCell ref="B8:B9"/>
    <mergeCell ref="C8:C9"/>
    <mergeCell ref="D8:E8"/>
    <mergeCell ref="A6:Q6"/>
    <mergeCell ref="A1:B1"/>
    <mergeCell ref="C1:N1"/>
    <mergeCell ref="P1:V1"/>
    <mergeCell ref="A2:B2"/>
    <mergeCell ref="C2:N2"/>
    <mergeCell ref="F8:F9"/>
  </mergeCells>
  <printOptions/>
  <pageMargins left="0" right="0" top="0" bottom="1" header="0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738"/>
  <sheetViews>
    <sheetView zoomScalePageLayoutView="0" workbookViewId="0" topLeftCell="B31">
      <selection activeCell="H732" sqref="H732"/>
    </sheetView>
  </sheetViews>
  <sheetFormatPr defaultColWidth="9.00390625" defaultRowHeight="15.75"/>
  <cols>
    <col min="1" max="1" width="5.25390625" style="234" customWidth="1"/>
    <col min="2" max="2" width="19.00390625" style="252" customWidth="1"/>
    <col min="3" max="3" width="11.00390625" style="234" customWidth="1"/>
    <col min="4" max="4" width="6.625" style="234" customWidth="1"/>
    <col min="5" max="5" width="6.75390625" style="234" customWidth="1"/>
    <col min="6" max="6" width="5.625" style="234" customWidth="1"/>
    <col min="7" max="7" width="7.25390625" style="234" customWidth="1"/>
    <col min="8" max="8" width="6.25390625" style="234" customWidth="1"/>
    <col min="9" max="9" width="6.625" style="234" customWidth="1"/>
    <col min="10" max="10" width="6.125" style="234" customWidth="1"/>
    <col min="11" max="11" width="7.00390625" style="234" customWidth="1"/>
    <col min="12" max="14" width="6.625" style="234" customWidth="1"/>
    <col min="15" max="15" width="5.375" style="234" customWidth="1"/>
    <col min="16" max="16" width="5.875" style="234" customWidth="1"/>
    <col min="17" max="17" width="6.625" style="234" customWidth="1"/>
    <col min="18" max="16384" width="9.00390625" style="234" customWidth="1"/>
  </cols>
  <sheetData>
    <row r="1" spans="1:22" ht="15">
      <c r="A1" s="494" t="s">
        <v>47</v>
      </c>
      <c r="B1" s="494"/>
      <c r="C1" s="494" t="s">
        <v>16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253"/>
      <c r="P1" s="497"/>
      <c r="Q1" s="497"/>
      <c r="R1" s="497"/>
      <c r="S1" s="497"/>
      <c r="T1" s="497"/>
      <c r="U1" s="497"/>
      <c r="V1" s="497"/>
    </row>
    <row r="2" spans="1:22" ht="15">
      <c r="A2" s="494" t="s">
        <v>111</v>
      </c>
      <c r="B2" s="494"/>
      <c r="C2" s="494" t="s">
        <v>17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214"/>
      <c r="P2" s="214"/>
      <c r="Q2" s="214"/>
      <c r="R2" s="214"/>
      <c r="S2" s="214"/>
      <c r="T2" s="214"/>
      <c r="U2" s="214"/>
      <c r="V2" s="214"/>
    </row>
    <row r="3" spans="1:22" ht="15">
      <c r="A3" s="232"/>
      <c r="B3" s="232"/>
      <c r="C3" s="258"/>
      <c r="D3" s="232"/>
      <c r="E3" s="232"/>
      <c r="F3" s="232"/>
      <c r="G3" s="232"/>
      <c r="H3" s="232"/>
      <c r="I3" s="232"/>
      <c r="J3" s="232"/>
      <c r="K3" s="232"/>
      <c r="L3" s="232"/>
      <c r="M3" s="237"/>
      <c r="N3" s="237"/>
      <c r="O3" s="214"/>
      <c r="P3" s="214"/>
      <c r="Q3" s="214"/>
      <c r="R3" s="214"/>
      <c r="S3" s="214"/>
      <c r="T3" s="214"/>
      <c r="U3" s="214"/>
      <c r="V3" s="214"/>
    </row>
    <row r="4" spans="1:22" ht="15">
      <c r="A4" s="232"/>
      <c r="B4" s="236" t="s">
        <v>46</v>
      </c>
      <c r="C4" s="258"/>
      <c r="D4" s="232"/>
      <c r="E4" s="232"/>
      <c r="F4" s="232"/>
      <c r="G4" s="232"/>
      <c r="H4" s="232"/>
      <c r="I4" s="232"/>
      <c r="J4" s="232"/>
      <c r="K4" s="232"/>
      <c r="L4" s="232"/>
      <c r="M4" s="237"/>
      <c r="N4" s="237"/>
      <c r="O4" s="214"/>
      <c r="P4" s="214"/>
      <c r="Q4" s="214"/>
      <c r="R4" s="214"/>
      <c r="S4" s="214"/>
      <c r="T4" s="214"/>
      <c r="U4" s="214"/>
      <c r="V4" s="214"/>
    </row>
    <row r="5" spans="1:17" ht="48" customHeight="1">
      <c r="A5" s="496" t="s">
        <v>73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ht="15">
      <c r="A6" s="493" t="s">
        <v>1253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8" spans="1:17" ht="110.25" customHeight="1">
      <c r="A8" s="491" t="s">
        <v>0</v>
      </c>
      <c r="B8" s="426" t="s">
        <v>65</v>
      </c>
      <c r="C8" s="426" t="s">
        <v>74</v>
      </c>
      <c r="D8" s="432" t="s">
        <v>67</v>
      </c>
      <c r="E8" s="433"/>
      <c r="F8" s="426" t="s">
        <v>68</v>
      </c>
      <c r="G8" s="426" t="s">
        <v>69</v>
      </c>
      <c r="H8" s="432" t="s">
        <v>70</v>
      </c>
      <c r="I8" s="437"/>
      <c r="J8" s="437"/>
      <c r="K8" s="437"/>
      <c r="L8" s="437"/>
      <c r="M8" s="437"/>
      <c r="N8" s="437"/>
      <c r="O8" s="437"/>
      <c r="P8" s="437"/>
      <c r="Q8" s="433"/>
    </row>
    <row r="9" spans="1:17" ht="33" customHeight="1">
      <c r="A9" s="492"/>
      <c r="B9" s="428"/>
      <c r="C9" s="492"/>
      <c r="D9" s="55" t="s">
        <v>1246</v>
      </c>
      <c r="E9" s="55" t="s">
        <v>1247</v>
      </c>
      <c r="F9" s="428"/>
      <c r="G9" s="428"/>
      <c r="H9" s="169">
        <v>1</v>
      </c>
      <c r="I9" s="169">
        <v>2</v>
      </c>
      <c r="J9" s="169">
        <v>3</v>
      </c>
      <c r="K9" s="169">
        <v>4</v>
      </c>
      <c r="L9" s="169">
        <v>5</v>
      </c>
      <c r="M9" s="169">
        <v>6</v>
      </c>
      <c r="N9" s="169">
        <v>7</v>
      </c>
      <c r="O9" s="169">
        <v>8</v>
      </c>
      <c r="P9" s="169">
        <v>9</v>
      </c>
      <c r="Q9" s="169">
        <v>10</v>
      </c>
    </row>
    <row r="10" spans="1:17" ht="33" customHeight="1">
      <c r="A10" s="262" t="s">
        <v>705</v>
      </c>
      <c r="B10" s="263" t="s">
        <v>235</v>
      </c>
      <c r="C10" s="262"/>
      <c r="D10" s="264"/>
      <c r="E10" s="264"/>
      <c r="F10" s="263"/>
      <c r="G10" s="263"/>
      <c r="H10" s="264"/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7" ht="15">
      <c r="A11" s="170">
        <v>1</v>
      </c>
      <c r="B11" s="171" t="s">
        <v>236</v>
      </c>
      <c r="C11" s="170" t="s">
        <v>146</v>
      </c>
      <c r="D11" s="172">
        <v>140</v>
      </c>
      <c r="E11" s="172">
        <v>20</v>
      </c>
      <c r="F11" s="172" t="s">
        <v>237</v>
      </c>
      <c r="G11" s="172">
        <v>2</v>
      </c>
      <c r="H11" s="172"/>
      <c r="I11" s="172">
        <v>1</v>
      </c>
      <c r="J11" s="172"/>
      <c r="K11" s="172"/>
      <c r="L11" s="172"/>
      <c r="M11" s="172">
        <v>1</v>
      </c>
      <c r="N11" s="172"/>
      <c r="O11" s="172"/>
      <c r="P11" s="172"/>
      <c r="Q11" s="172"/>
    </row>
    <row r="12" spans="1:17" ht="15">
      <c r="A12" s="170">
        <v>2</v>
      </c>
      <c r="B12" s="171" t="s">
        <v>238</v>
      </c>
      <c r="C12" s="170" t="s">
        <v>146</v>
      </c>
      <c r="D12" s="172">
        <v>140</v>
      </c>
      <c r="E12" s="172">
        <v>20</v>
      </c>
      <c r="F12" s="172" t="s">
        <v>237</v>
      </c>
      <c r="G12" s="172">
        <v>2</v>
      </c>
      <c r="H12" s="172"/>
      <c r="I12" s="172">
        <v>1</v>
      </c>
      <c r="J12" s="172"/>
      <c r="K12" s="172"/>
      <c r="L12" s="172"/>
      <c r="M12" s="172"/>
      <c r="N12" s="172">
        <v>1</v>
      </c>
      <c r="O12" s="172"/>
      <c r="P12" s="172"/>
      <c r="Q12" s="172"/>
    </row>
    <row r="13" spans="1:17" ht="15">
      <c r="A13" s="170">
        <v>3</v>
      </c>
      <c r="B13" s="171" t="s">
        <v>239</v>
      </c>
      <c r="C13" s="170" t="s">
        <v>146</v>
      </c>
      <c r="D13" s="172">
        <v>135</v>
      </c>
      <c r="E13" s="172">
        <v>20</v>
      </c>
      <c r="F13" s="172" t="s">
        <v>237</v>
      </c>
      <c r="G13" s="172">
        <v>2</v>
      </c>
      <c r="H13" s="172"/>
      <c r="I13" s="172">
        <v>1</v>
      </c>
      <c r="J13" s="172"/>
      <c r="K13" s="172"/>
      <c r="L13" s="172"/>
      <c r="M13" s="172"/>
      <c r="N13" s="172"/>
      <c r="O13" s="172">
        <v>1</v>
      </c>
      <c r="P13" s="172"/>
      <c r="Q13" s="172"/>
    </row>
    <row r="14" spans="1:17" ht="15">
      <c r="A14" s="170">
        <v>4</v>
      </c>
      <c r="B14" s="171" t="s">
        <v>240</v>
      </c>
      <c r="C14" s="170" t="s">
        <v>146</v>
      </c>
      <c r="D14" s="172">
        <v>145</v>
      </c>
      <c r="E14" s="172">
        <v>10</v>
      </c>
      <c r="F14" s="172" t="s">
        <v>237</v>
      </c>
      <c r="G14" s="172">
        <v>2</v>
      </c>
      <c r="H14" s="172"/>
      <c r="I14" s="172">
        <v>1</v>
      </c>
      <c r="J14" s="172"/>
      <c r="K14" s="172"/>
      <c r="L14" s="172"/>
      <c r="M14" s="172"/>
      <c r="N14" s="172"/>
      <c r="O14" s="172"/>
      <c r="P14" s="172"/>
      <c r="Q14" s="172"/>
    </row>
    <row r="15" spans="1:17" ht="15">
      <c r="A15" s="170">
        <v>5</v>
      </c>
      <c r="B15" s="171" t="s">
        <v>241</v>
      </c>
      <c r="C15" s="170" t="s">
        <v>146</v>
      </c>
      <c r="D15" s="172">
        <v>130</v>
      </c>
      <c r="E15" s="172">
        <v>20</v>
      </c>
      <c r="F15" s="172" t="s">
        <v>237</v>
      </c>
      <c r="G15" s="172">
        <v>2</v>
      </c>
      <c r="H15" s="172"/>
      <c r="I15" s="172">
        <v>1</v>
      </c>
      <c r="J15" s="172"/>
      <c r="K15" s="172"/>
      <c r="L15" s="172"/>
      <c r="M15" s="172"/>
      <c r="N15" s="172"/>
      <c r="O15" s="172">
        <v>1</v>
      </c>
      <c r="P15" s="172"/>
      <c r="Q15" s="172"/>
    </row>
    <row r="16" spans="1:17" ht="15">
      <c r="A16" s="170">
        <v>6</v>
      </c>
      <c r="B16" s="171" t="s">
        <v>242</v>
      </c>
      <c r="C16" s="170" t="s">
        <v>146</v>
      </c>
      <c r="D16" s="172">
        <v>130</v>
      </c>
      <c r="E16" s="172">
        <v>20</v>
      </c>
      <c r="F16" s="172" t="s">
        <v>237</v>
      </c>
      <c r="G16" s="172">
        <v>2</v>
      </c>
      <c r="H16" s="172"/>
      <c r="I16" s="172">
        <v>1</v>
      </c>
      <c r="J16" s="172"/>
      <c r="K16" s="172"/>
      <c r="L16" s="172"/>
      <c r="M16" s="172">
        <v>1</v>
      </c>
      <c r="N16" s="172"/>
      <c r="O16" s="172"/>
      <c r="P16" s="172"/>
      <c r="Q16" s="172"/>
    </row>
    <row r="17" spans="1:17" ht="15">
      <c r="A17" s="170">
        <v>7</v>
      </c>
      <c r="B17" s="171" t="s">
        <v>243</v>
      </c>
      <c r="C17" s="170" t="s">
        <v>151</v>
      </c>
      <c r="D17" s="172">
        <v>150</v>
      </c>
      <c r="E17" s="172">
        <v>20</v>
      </c>
      <c r="F17" s="172" t="s">
        <v>237</v>
      </c>
      <c r="G17" s="172">
        <v>2</v>
      </c>
      <c r="H17" s="172"/>
      <c r="I17" s="172">
        <v>1</v>
      </c>
      <c r="J17" s="172"/>
      <c r="K17" s="172"/>
      <c r="L17" s="172"/>
      <c r="M17" s="172">
        <v>1</v>
      </c>
      <c r="N17" s="172"/>
      <c r="O17" s="172"/>
      <c r="P17" s="172"/>
      <c r="Q17" s="172"/>
    </row>
    <row r="18" spans="1:17" ht="15">
      <c r="A18" s="170">
        <v>8</v>
      </c>
      <c r="B18" s="171" t="s">
        <v>244</v>
      </c>
      <c r="C18" s="170" t="s">
        <v>151</v>
      </c>
      <c r="D18" s="172">
        <v>135</v>
      </c>
      <c r="E18" s="172">
        <v>20</v>
      </c>
      <c r="F18" s="172" t="s">
        <v>237</v>
      </c>
      <c r="G18" s="172">
        <v>2</v>
      </c>
      <c r="H18" s="172"/>
      <c r="I18" s="172">
        <v>1</v>
      </c>
      <c r="J18" s="172"/>
      <c r="K18" s="172"/>
      <c r="L18" s="172"/>
      <c r="M18" s="172">
        <v>1</v>
      </c>
      <c r="N18" s="172"/>
      <c r="O18" s="172"/>
      <c r="P18" s="172"/>
      <c r="Q18" s="172"/>
    </row>
    <row r="19" spans="1:17" ht="15">
      <c r="A19" s="170">
        <v>9</v>
      </c>
      <c r="B19" s="171" t="s">
        <v>245</v>
      </c>
      <c r="C19" s="170" t="s">
        <v>177</v>
      </c>
      <c r="D19" s="172">
        <v>145</v>
      </c>
      <c r="E19" s="172">
        <v>10</v>
      </c>
      <c r="F19" s="172" t="s">
        <v>237</v>
      </c>
      <c r="G19" s="172">
        <v>1</v>
      </c>
      <c r="H19" s="172"/>
      <c r="I19" s="172">
        <v>1</v>
      </c>
      <c r="J19" s="172"/>
      <c r="K19" s="172"/>
      <c r="L19" s="172"/>
      <c r="M19" s="172"/>
      <c r="N19" s="172"/>
      <c r="O19" s="172"/>
      <c r="P19" s="172"/>
      <c r="Q19" s="172"/>
    </row>
    <row r="20" spans="1:17" ht="15">
      <c r="A20" s="170">
        <v>10</v>
      </c>
      <c r="B20" s="171" t="s">
        <v>246</v>
      </c>
      <c r="C20" s="170" t="s">
        <v>177</v>
      </c>
      <c r="D20" s="172">
        <v>145</v>
      </c>
      <c r="E20" s="172">
        <v>10</v>
      </c>
      <c r="F20" s="172" t="s">
        <v>237</v>
      </c>
      <c r="G20" s="172">
        <v>1</v>
      </c>
      <c r="H20" s="172"/>
      <c r="I20" s="172">
        <v>1</v>
      </c>
      <c r="J20" s="172"/>
      <c r="K20" s="172"/>
      <c r="L20" s="172"/>
      <c r="M20" s="172"/>
      <c r="N20" s="172"/>
      <c r="O20" s="172"/>
      <c r="P20" s="172"/>
      <c r="Q20" s="172"/>
    </row>
    <row r="21" spans="1:17" ht="15">
      <c r="A21" s="170">
        <v>11</v>
      </c>
      <c r="B21" s="171" t="s">
        <v>247</v>
      </c>
      <c r="C21" s="170" t="s">
        <v>177</v>
      </c>
      <c r="D21" s="172">
        <v>145</v>
      </c>
      <c r="E21" s="172">
        <v>10</v>
      </c>
      <c r="F21" s="172" t="s">
        <v>237</v>
      </c>
      <c r="G21" s="172">
        <v>1</v>
      </c>
      <c r="H21" s="172"/>
      <c r="I21" s="172">
        <v>1</v>
      </c>
      <c r="J21" s="172"/>
      <c r="K21" s="172"/>
      <c r="L21" s="172"/>
      <c r="M21" s="172"/>
      <c r="N21" s="172"/>
      <c r="O21" s="172"/>
      <c r="P21" s="172"/>
      <c r="Q21" s="172"/>
    </row>
    <row r="22" spans="1:17" ht="15">
      <c r="A22" s="170">
        <v>12</v>
      </c>
      <c r="B22" s="171" t="s">
        <v>248</v>
      </c>
      <c r="C22" s="170" t="s">
        <v>177</v>
      </c>
      <c r="D22" s="172">
        <v>140</v>
      </c>
      <c r="E22" s="172">
        <v>10</v>
      </c>
      <c r="F22" s="172" t="s">
        <v>237</v>
      </c>
      <c r="G22" s="172">
        <v>1</v>
      </c>
      <c r="H22" s="172"/>
      <c r="I22" s="172">
        <v>1</v>
      </c>
      <c r="J22" s="172"/>
      <c r="K22" s="172"/>
      <c r="L22" s="172"/>
      <c r="M22" s="172"/>
      <c r="N22" s="172"/>
      <c r="O22" s="172"/>
      <c r="P22" s="172"/>
      <c r="Q22" s="172"/>
    </row>
    <row r="23" spans="1:17" ht="15">
      <c r="A23" s="170">
        <v>13</v>
      </c>
      <c r="B23" s="171" t="s">
        <v>249</v>
      </c>
      <c r="C23" s="170" t="s">
        <v>177</v>
      </c>
      <c r="D23" s="172">
        <v>135</v>
      </c>
      <c r="E23" s="172">
        <v>10</v>
      </c>
      <c r="F23" s="172" t="s">
        <v>237</v>
      </c>
      <c r="G23" s="172">
        <v>1</v>
      </c>
      <c r="H23" s="172"/>
      <c r="I23" s="172">
        <v>1</v>
      </c>
      <c r="J23" s="172"/>
      <c r="K23" s="172"/>
      <c r="L23" s="172"/>
      <c r="M23" s="172"/>
      <c r="N23" s="172"/>
      <c r="O23" s="172"/>
      <c r="P23" s="172"/>
      <c r="Q23" s="172"/>
    </row>
    <row r="24" spans="1:17" ht="15">
      <c r="A24" s="170">
        <v>14</v>
      </c>
      <c r="B24" s="171" t="s">
        <v>250</v>
      </c>
      <c r="C24" s="170" t="s">
        <v>177</v>
      </c>
      <c r="D24" s="172">
        <v>130</v>
      </c>
      <c r="E24" s="172">
        <v>10</v>
      </c>
      <c r="F24" s="172" t="s">
        <v>237</v>
      </c>
      <c r="G24" s="172">
        <v>1</v>
      </c>
      <c r="H24" s="172"/>
      <c r="I24" s="172">
        <v>1</v>
      </c>
      <c r="J24" s="172"/>
      <c r="K24" s="172"/>
      <c r="L24" s="172"/>
      <c r="M24" s="172"/>
      <c r="N24" s="172"/>
      <c r="O24" s="172"/>
      <c r="P24" s="172"/>
      <c r="Q24" s="172"/>
    </row>
    <row r="25" spans="1:17" ht="15">
      <c r="A25" s="170">
        <v>15</v>
      </c>
      <c r="B25" s="171" t="s">
        <v>251</v>
      </c>
      <c r="C25" s="170" t="s">
        <v>177</v>
      </c>
      <c r="D25" s="172">
        <v>150</v>
      </c>
      <c r="E25" s="172">
        <v>10</v>
      </c>
      <c r="F25" s="172" t="s">
        <v>237</v>
      </c>
      <c r="G25" s="172">
        <v>1</v>
      </c>
      <c r="H25" s="172"/>
      <c r="I25" s="172">
        <v>1</v>
      </c>
      <c r="J25" s="172"/>
      <c r="K25" s="172"/>
      <c r="L25" s="172"/>
      <c r="M25" s="172"/>
      <c r="N25" s="172"/>
      <c r="O25" s="172"/>
      <c r="P25" s="172"/>
      <c r="Q25" s="172"/>
    </row>
    <row r="26" spans="1:17" ht="15">
      <c r="A26" s="170">
        <v>16</v>
      </c>
      <c r="B26" s="171" t="s">
        <v>252</v>
      </c>
      <c r="C26" s="170" t="s">
        <v>177</v>
      </c>
      <c r="D26" s="172">
        <v>140</v>
      </c>
      <c r="E26" s="172">
        <v>20</v>
      </c>
      <c r="F26" s="172" t="s">
        <v>237</v>
      </c>
      <c r="G26" s="172">
        <v>2</v>
      </c>
      <c r="H26" s="172"/>
      <c r="I26" s="172">
        <v>1</v>
      </c>
      <c r="J26" s="172"/>
      <c r="K26" s="172"/>
      <c r="L26" s="172"/>
      <c r="M26" s="172"/>
      <c r="N26" s="172"/>
      <c r="O26" s="172">
        <v>1</v>
      </c>
      <c r="P26" s="172"/>
      <c r="Q26" s="172"/>
    </row>
    <row r="27" spans="1:17" ht="15">
      <c r="A27" s="170">
        <v>17</v>
      </c>
      <c r="B27" s="171" t="s">
        <v>253</v>
      </c>
      <c r="C27" s="170" t="s">
        <v>182</v>
      </c>
      <c r="D27" s="172">
        <v>130</v>
      </c>
      <c r="E27" s="172">
        <v>10</v>
      </c>
      <c r="F27" s="172" t="s">
        <v>237</v>
      </c>
      <c r="G27" s="172">
        <v>1</v>
      </c>
      <c r="H27" s="172"/>
      <c r="I27" s="172"/>
      <c r="J27" s="172"/>
      <c r="K27" s="172"/>
      <c r="L27" s="172"/>
      <c r="M27" s="172"/>
      <c r="N27" s="172"/>
      <c r="O27" s="172"/>
      <c r="P27" s="172">
        <v>1</v>
      </c>
      <c r="Q27" s="172"/>
    </row>
    <row r="28" spans="1:17" ht="15">
      <c r="A28" s="170">
        <v>18</v>
      </c>
      <c r="B28" s="171" t="s">
        <v>254</v>
      </c>
      <c r="C28" s="170" t="s">
        <v>182</v>
      </c>
      <c r="D28" s="172">
        <v>130</v>
      </c>
      <c r="E28" s="172">
        <v>10</v>
      </c>
      <c r="F28" s="172" t="s">
        <v>237</v>
      </c>
      <c r="G28" s="172">
        <v>1</v>
      </c>
      <c r="H28" s="172"/>
      <c r="I28" s="172"/>
      <c r="J28" s="172"/>
      <c r="K28" s="172"/>
      <c r="L28" s="172"/>
      <c r="M28" s="172"/>
      <c r="N28" s="172"/>
      <c r="O28" s="172"/>
      <c r="P28" s="172">
        <v>1</v>
      </c>
      <c r="Q28" s="172"/>
    </row>
    <row r="29" spans="1:17" ht="15">
      <c r="A29" s="170">
        <v>19</v>
      </c>
      <c r="B29" s="171" t="s">
        <v>255</v>
      </c>
      <c r="C29" s="170" t="s">
        <v>184</v>
      </c>
      <c r="D29" s="172">
        <v>140</v>
      </c>
      <c r="E29" s="172">
        <v>20</v>
      </c>
      <c r="F29" s="172" t="s">
        <v>237</v>
      </c>
      <c r="G29" s="172">
        <v>2</v>
      </c>
      <c r="H29" s="172"/>
      <c r="I29" s="172">
        <v>1</v>
      </c>
      <c r="J29" s="172"/>
      <c r="K29" s="172"/>
      <c r="L29" s="172"/>
      <c r="M29" s="172"/>
      <c r="N29" s="172"/>
      <c r="O29" s="172"/>
      <c r="P29" s="172">
        <v>1</v>
      </c>
      <c r="Q29" s="172"/>
    </row>
    <row r="30" spans="1:17" ht="15">
      <c r="A30" s="170">
        <v>20</v>
      </c>
      <c r="B30" s="171" t="s">
        <v>256</v>
      </c>
      <c r="C30" s="170" t="s">
        <v>184</v>
      </c>
      <c r="D30" s="172">
        <v>150</v>
      </c>
      <c r="E30" s="172">
        <v>10</v>
      </c>
      <c r="F30" s="172" t="s">
        <v>237</v>
      </c>
      <c r="G30" s="172">
        <v>1</v>
      </c>
      <c r="H30" s="172"/>
      <c r="I30" s="172">
        <v>1</v>
      </c>
      <c r="J30" s="172"/>
      <c r="K30" s="172"/>
      <c r="L30" s="172"/>
      <c r="M30" s="172"/>
      <c r="N30" s="172"/>
      <c r="O30" s="172"/>
      <c r="P30" s="172"/>
      <c r="Q30" s="172"/>
    </row>
    <row r="31" spans="1:17" ht="15">
      <c r="A31" s="170">
        <v>21</v>
      </c>
      <c r="B31" s="171" t="s">
        <v>257</v>
      </c>
      <c r="C31" s="170" t="s">
        <v>184</v>
      </c>
      <c r="D31" s="172">
        <v>145</v>
      </c>
      <c r="E31" s="172">
        <v>20</v>
      </c>
      <c r="F31" s="172" t="s">
        <v>237</v>
      </c>
      <c r="G31" s="172">
        <v>2</v>
      </c>
      <c r="H31" s="172"/>
      <c r="I31" s="172">
        <v>1</v>
      </c>
      <c r="J31" s="172"/>
      <c r="K31" s="172"/>
      <c r="L31" s="172"/>
      <c r="M31" s="172">
        <v>1</v>
      </c>
      <c r="N31" s="172"/>
      <c r="O31" s="172"/>
      <c r="P31" s="172"/>
      <c r="Q31" s="172"/>
    </row>
    <row r="32" spans="1:17" ht="15">
      <c r="A32" s="170">
        <v>22</v>
      </c>
      <c r="B32" s="171" t="s">
        <v>258</v>
      </c>
      <c r="C32" s="170" t="s">
        <v>184</v>
      </c>
      <c r="D32" s="172">
        <v>150</v>
      </c>
      <c r="E32" s="172">
        <v>20</v>
      </c>
      <c r="F32" s="172" t="s">
        <v>237</v>
      </c>
      <c r="G32" s="172">
        <v>2</v>
      </c>
      <c r="H32" s="172"/>
      <c r="I32" s="172">
        <v>1</v>
      </c>
      <c r="J32" s="172"/>
      <c r="K32" s="172"/>
      <c r="L32" s="172"/>
      <c r="M32" s="172"/>
      <c r="N32" s="172"/>
      <c r="O32" s="172">
        <v>1</v>
      </c>
      <c r="P32" s="172"/>
      <c r="Q32" s="172"/>
    </row>
    <row r="33" spans="1:17" ht="15">
      <c r="A33" s="170">
        <v>23</v>
      </c>
      <c r="B33" s="171" t="s">
        <v>259</v>
      </c>
      <c r="C33" s="170" t="s">
        <v>184</v>
      </c>
      <c r="D33" s="172">
        <v>145</v>
      </c>
      <c r="E33" s="172">
        <v>20</v>
      </c>
      <c r="F33" s="172" t="s">
        <v>237</v>
      </c>
      <c r="G33" s="172">
        <v>2</v>
      </c>
      <c r="H33" s="172"/>
      <c r="I33" s="172">
        <v>1</v>
      </c>
      <c r="J33" s="172"/>
      <c r="K33" s="172"/>
      <c r="L33" s="172"/>
      <c r="M33" s="172"/>
      <c r="N33" s="172"/>
      <c r="O33" s="172"/>
      <c r="P33" s="172">
        <v>1</v>
      </c>
      <c r="Q33" s="172"/>
    </row>
    <row r="34" spans="1:17" ht="15">
      <c r="A34" s="170">
        <v>24</v>
      </c>
      <c r="B34" s="171" t="s">
        <v>260</v>
      </c>
      <c r="C34" s="170" t="s">
        <v>184</v>
      </c>
      <c r="D34" s="172">
        <v>150</v>
      </c>
      <c r="E34" s="172">
        <v>20</v>
      </c>
      <c r="F34" s="172" t="s">
        <v>237</v>
      </c>
      <c r="G34" s="172">
        <v>2</v>
      </c>
      <c r="H34" s="172"/>
      <c r="I34" s="172">
        <v>1</v>
      </c>
      <c r="J34" s="172"/>
      <c r="K34" s="172"/>
      <c r="L34" s="172"/>
      <c r="M34" s="172">
        <v>1</v>
      </c>
      <c r="N34" s="172"/>
      <c r="O34" s="172"/>
      <c r="P34" s="172"/>
      <c r="Q34" s="172"/>
    </row>
    <row r="35" spans="1:17" ht="15">
      <c r="A35" s="170">
        <v>25</v>
      </c>
      <c r="B35" s="171" t="s">
        <v>261</v>
      </c>
      <c r="C35" s="170" t="s">
        <v>184</v>
      </c>
      <c r="D35" s="172">
        <v>150</v>
      </c>
      <c r="E35" s="172">
        <v>20</v>
      </c>
      <c r="F35" s="172" t="s">
        <v>237</v>
      </c>
      <c r="G35" s="172">
        <v>2</v>
      </c>
      <c r="H35" s="172"/>
      <c r="I35" s="172">
        <v>1</v>
      </c>
      <c r="J35" s="172"/>
      <c r="K35" s="172"/>
      <c r="L35" s="172"/>
      <c r="M35" s="172"/>
      <c r="N35" s="172">
        <v>1</v>
      </c>
      <c r="O35" s="172"/>
      <c r="P35" s="172"/>
      <c r="Q35" s="172"/>
    </row>
    <row r="36" spans="1:17" ht="15">
      <c r="A36" s="170">
        <v>26</v>
      </c>
      <c r="B36" s="171" t="s">
        <v>262</v>
      </c>
      <c r="C36" s="170" t="s">
        <v>184</v>
      </c>
      <c r="D36" s="172">
        <v>140</v>
      </c>
      <c r="E36" s="172">
        <v>20</v>
      </c>
      <c r="F36" s="172" t="s">
        <v>237</v>
      </c>
      <c r="G36" s="172">
        <v>2</v>
      </c>
      <c r="H36" s="172"/>
      <c r="I36" s="172">
        <v>1</v>
      </c>
      <c r="J36" s="172"/>
      <c r="K36" s="172"/>
      <c r="L36" s="172"/>
      <c r="M36" s="172">
        <v>1</v>
      </c>
      <c r="N36" s="172"/>
      <c r="O36" s="172"/>
      <c r="P36" s="172"/>
      <c r="Q36" s="172"/>
    </row>
    <row r="37" spans="1:17" ht="15">
      <c r="A37" s="170">
        <v>27</v>
      </c>
      <c r="B37" s="171" t="s">
        <v>263</v>
      </c>
      <c r="C37" s="170" t="s">
        <v>184</v>
      </c>
      <c r="D37" s="172">
        <v>145</v>
      </c>
      <c r="E37" s="172">
        <v>30</v>
      </c>
      <c r="F37" s="172" t="s">
        <v>237</v>
      </c>
      <c r="G37" s="172">
        <v>2</v>
      </c>
      <c r="H37" s="172"/>
      <c r="I37" s="172">
        <v>1</v>
      </c>
      <c r="J37" s="172"/>
      <c r="K37" s="172"/>
      <c r="L37" s="172"/>
      <c r="M37" s="172">
        <v>1</v>
      </c>
      <c r="N37" s="172"/>
      <c r="O37" s="172"/>
      <c r="P37" s="172"/>
      <c r="Q37" s="172"/>
    </row>
    <row r="38" spans="1:17" ht="15">
      <c r="A38" s="170">
        <v>28</v>
      </c>
      <c r="B38" s="171" t="s">
        <v>264</v>
      </c>
      <c r="C38" s="170" t="s">
        <v>187</v>
      </c>
      <c r="D38" s="172">
        <v>135</v>
      </c>
      <c r="E38" s="172">
        <v>10</v>
      </c>
      <c r="F38" s="172" t="s">
        <v>237</v>
      </c>
      <c r="G38" s="172">
        <v>1</v>
      </c>
      <c r="H38" s="172"/>
      <c r="I38" s="172">
        <v>1</v>
      </c>
      <c r="J38" s="172"/>
      <c r="K38" s="172"/>
      <c r="L38" s="172"/>
      <c r="M38" s="172"/>
      <c r="N38" s="172"/>
      <c r="O38" s="172"/>
      <c r="P38" s="172"/>
      <c r="Q38" s="172"/>
    </row>
    <row r="39" spans="1:17" ht="15">
      <c r="A39" s="170">
        <v>29</v>
      </c>
      <c r="B39" s="171" t="s">
        <v>265</v>
      </c>
      <c r="C39" s="170" t="s">
        <v>187</v>
      </c>
      <c r="D39" s="172">
        <v>140</v>
      </c>
      <c r="E39" s="172">
        <v>20</v>
      </c>
      <c r="F39" s="172" t="s">
        <v>237</v>
      </c>
      <c r="G39" s="172">
        <v>2</v>
      </c>
      <c r="H39" s="172"/>
      <c r="I39" s="172">
        <v>1</v>
      </c>
      <c r="J39" s="172"/>
      <c r="K39" s="172"/>
      <c r="L39" s="172"/>
      <c r="M39" s="172">
        <v>1</v>
      </c>
      <c r="N39" s="172"/>
      <c r="O39" s="172"/>
      <c r="P39" s="172"/>
      <c r="Q39" s="172"/>
    </row>
    <row r="40" spans="1:17" ht="15">
      <c r="A40" s="170">
        <v>30</v>
      </c>
      <c r="B40" s="171" t="s">
        <v>266</v>
      </c>
      <c r="C40" s="170" t="s">
        <v>187</v>
      </c>
      <c r="D40" s="172">
        <v>130</v>
      </c>
      <c r="E40" s="172">
        <v>20</v>
      </c>
      <c r="F40" s="172" t="s">
        <v>237</v>
      </c>
      <c r="G40" s="172">
        <v>2</v>
      </c>
      <c r="H40" s="172"/>
      <c r="I40" s="172">
        <v>1</v>
      </c>
      <c r="J40" s="172"/>
      <c r="K40" s="172"/>
      <c r="L40" s="172"/>
      <c r="M40" s="172"/>
      <c r="N40" s="172"/>
      <c r="O40" s="172"/>
      <c r="P40" s="172">
        <v>1</v>
      </c>
      <c r="Q40" s="172"/>
    </row>
    <row r="41" spans="1:17" ht="15">
      <c r="A41" s="170">
        <v>31</v>
      </c>
      <c r="B41" s="171" t="s">
        <v>267</v>
      </c>
      <c r="C41" s="170" t="s">
        <v>187</v>
      </c>
      <c r="D41" s="172">
        <v>145</v>
      </c>
      <c r="E41" s="172">
        <v>20</v>
      </c>
      <c r="F41" s="172" t="s">
        <v>237</v>
      </c>
      <c r="G41" s="172">
        <v>2</v>
      </c>
      <c r="H41" s="172"/>
      <c r="I41" s="172">
        <v>1</v>
      </c>
      <c r="J41" s="172">
        <v>1</v>
      </c>
      <c r="K41" s="172"/>
      <c r="L41" s="172"/>
      <c r="M41" s="172"/>
      <c r="N41" s="172"/>
      <c r="O41" s="172"/>
      <c r="P41" s="172"/>
      <c r="Q41" s="172"/>
    </row>
    <row r="42" spans="1:17" ht="15">
      <c r="A42" s="170">
        <v>32</v>
      </c>
      <c r="B42" s="171" t="s">
        <v>268</v>
      </c>
      <c r="C42" s="170" t="s">
        <v>191</v>
      </c>
      <c r="D42" s="172">
        <v>140</v>
      </c>
      <c r="E42" s="172">
        <v>20</v>
      </c>
      <c r="F42" s="172" t="s">
        <v>237</v>
      </c>
      <c r="G42" s="172">
        <v>2</v>
      </c>
      <c r="H42" s="172"/>
      <c r="I42" s="172">
        <v>1</v>
      </c>
      <c r="J42" s="172"/>
      <c r="K42" s="172"/>
      <c r="L42" s="172"/>
      <c r="M42" s="172">
        <v>1</v>
      </c>
      <c r="N42" s="172"/>
      <c r="O42" s="172"/>
      <c r="P42" s="172"/>
      <c r="Q42" s="172"/>
    </row>
    <row r="43" spans="1:17" ht="15">
      <c r="A43" s="170">
        <v>33</v>
      </c>
      <c r="B43" s="171" t="s">
        <v>269</v>
      </c>
      <c r="C43" s="170" t="s">
        <v>191</v>
      </c>
      <c r="D43" s="172">
        <v>150</v>
      </c>
      <c r="E43" s="172">
        <v>20</v>
      </c>
      <c r="F43" s="172" t="s">
        <v>237</v>
      </c>
      <c r="G43" s="172">
        <v>2</v>
      </c>
      <c r="H43" s="172"/>
      <c r="I43" s="172">
        <v>1</v>
      </c>
      <c r="J43" s="172"/>
      <c r="K43" s="172"/>
      <c r="L43" s="172"/>
      <c r="M43" s="172"/>
      <c r="N43" s="172"/>
      <c r="O43" s="172"/>
      <c r="P43" s="172"/>
      <c r="Q43" s="172">
        <v>1</v>
      </c>
    </row>
    <row r="44" spans="1:17" ht="15">
      <c r="A44" s="170">
        <v>34</v>
      </c>
      <c r="B44" s="171" t="s">
        <v>270</v>
      </c>
      <c r="C44" s="170" t="s">
        <v>191</v>
      </c>
      <c r="D44" s="172">
        <v>140</v>
      </c>
      <c r="E44" s="172">
        <v>10</v>
      </c>
      <c r="F44" s="172" t="s">
        <v>237</v>
      </c>
      <c r="G44" s="172">
        <v>1</v>
      </c>
      <c r="H44" s="172"/>
      <c r="I44" s="172">
        <v>1</v>
      </c>
      <c r="J44" s="172"/>
      <c r="K44" s="172"/>
      <c r="L44" s="172"/>
      <c r="M44" s="172"/>
      <c r="N44" s="172"/>
      <c r="O44" s="172"/>
      <c r="P44" s="172"/>
      <c r="Q44" s="172"/>
    </row>
    <row r="45" spans="1:17" ht="15">
      <c r="A45" s="170">
        <v>35</v>
      </c>
      <c r="B45" s="171" t="s">
        <v>271</v>
      </c>
      <c r="C45" s="170" t="s">
        <v>191</v>
      </c>
      <c r="D45" s="172">
        <v>135</v>
      </c>
      <c r="E45" s="172">
        <v>10</v>
      </c>
      <c r="F45" s="172" t="s">
        <v>237</v>
      </c>
      <c r="G45" s="172">
        <v>1</v>
      </c>
      <c r="H45" s="172"/>
      <c r="I45" s="172">
        <v>1</v>
      </c>
      <c r="J45" s="172"/>
      <c r="K45" s="172"/>
      <c r="L45" s="172"/>
      <c r="M45" s="172"/>
      <c r="N45" s="172"/>
      <c r="O45" s="172"/>
      <c r="P45" s="172"/>
      <c r="Q45" s="172"/>
    </row>
    <row r="46" spans="1:17" ht="15">
      <c r="A46" s="170">
        <v>36</v>
      </c>
      <c r="B46" s="171" t="s">
        <v>272</v>
      </c>
      <c r="C46" s="170" t="s">
        <v>191</v>
      </c>
      <c r="D46" s="172">
        <v>140</v>
      </c>
      <c r="E46" s="172">
        <v>10</v>
      </c>
      <c r="F46" s="172" t="s">
        <v>237</v>
      </c>
      <c r="G46" s="172">
        <v>1</v>
      </c>
      <c r="H46" s="172"/>
      <c r="I46" s="172">
        <v>1</v>
      </c>
      <c r="J46" s="172"/>
      <c r="K46" s="172"/>
      <c r="L46" s="172"/>
      <c r="M46" s="172"/>
      <c r="N46" s="172"/>
      <c r="O46" s="172"/>
      <c r="P46" s="172"/>
      <c r="Q46" s="172"/>
    </row>
    <row r="47" spans="1:17" ht="15">
      <c r="A47" s="170">
        <v>37</v>
      </c>
      <c r="B47" s="171" t="s">
        <v>273</v>
      </c>
      <c r="C47" s="170" t="s">
        <v>191</v>
      </c>
      <c r="D47" s="172">
        <v>130</v>
      </c>
      <c r="E47" s="172">
        <v>20</v>
      </c>
      <c r="F47" s="172" t="s">
        <v>237</v>
      </c>
      <c r="G47" s="172">
        <v>2</v>
      </c>
      <c r="H47" s="172"/>
      <c r="I47" s="172">
        <v>1</v>
      </c>
      <c r="J47" s="172"/>
      <c r="K47" s="172">
        <v>1</v>
      </c>
      <c r="L47" s="172"/>
      <c r="M47" s="172"/>
      <c r="N47" s="172"/>
      <c r="O47" s="172"/>
      <c r="P47" s="172"/>
      <c r="Q47" s="172"/>
    </row>
    <row r="48" spans="1:17" ht="15">
      <c r="A48" s="170">
        <v>38</v>
      </c>
      <c r="B48" s="171" t="s">
        <v>274</v>
      </c>
      <c r="C48" s="170" t="s">
        <v>191</v>
      </c>
      <c r="D48" s="172">
        <v>135</v>
      </c>
      <c r="E48" s="172">
        <v>20</v>
      </c>
      <c r="F48" s="172" t="s">
        <v>237</v>
      </c>
      <c r="G48" s="172">
        <v>2</v>
      </c>
      <c r="H48" s="172"/>
      <c r="I48" s="172">
        <v>1</v>
      </c>
      <c r="J48" s="172"/>
      <c r="K48" s="172"/>
      <c r="L48" s="172"/>
      <c r="M48" s="172">
        <v>1</v>
      </c>
      <c r="N48" s="172"/>
      <c r="O48" s="172"/>
      <c r="P48" s="172"/>
      <c r="Q48" s="172"/>
    </row>
    <row r="49" spans="1:17" ht="15">
      <c r="A49" s="170">
        <v>39</v>
      </c>
      <c r="B49" s="171" t="s">
        <v>275</v>
      </c>
      <c r="C49" s="170" t="s">
        <v>191</v>
      </c>
      <c r="D49" s="172">
        <v>145</v>
      </c>
      <c r="E49" s="172">
        <v>10</v>
      </c>
      <c r="F49" s="172" t="s">
        <v>237</v>
      </c>
      <c r="G49" s="172">
        <v>1</v>
      </c>
      <c r="H49" s="172"/>
      <c r="I49" s="172">
        <v>1</v>
      </c>
      <c r="J49" s="172"/>
      <c r="K49" s="172"/>
      <c r="L49" s="172"/>
      <c r="M49" s="172"/>
      <c r="N49" s="172"/>
      <c r="O49" s="172"/>
      <c r="P49" s="172"/>
      <c r="Q49" s="172"/>
    </row>
    <row r="50" spans="1:17" ht="15">
      <c r="A50" s="170">
        <v>40</v>
      </c>
      <c r="B50" s="171" t="s">
        <v>276</v>
      </c>
      <c r="C50" s="170" t="s">
        <v>199</v>
      </c>
      <c r="D50" s="172">
        <v>150</v>
      </c>
      <c r="E50" s="172">
        <v>10</v>
      </c>
      <c r="F50" s="172" t="s">
        <v>237</v>
      </c>
      <c r="G50" s="172">
        <v>1</v>
      </c>
      <c r="H50" s="172"/>
      <c r="I50" s="172">
        <v>1</v>
      </c>
      <c r="J50" s="172"/>
      <c r="K50" s="172"/>
      <c r="L50" s="172"/>
      <c r="M50" s="172"/>
      <c r="N50" s="172"/>
      <c r="O50" s="172"/>
      <c r="P50" s="172"/>
      <c r="Q50" s="172"/>
    </row>
    <row r="51" spans="1:17" ht="15">
      <c r="A51" s="170">
        <v>41</v>
      </c>
      <c r="B51" s="171" t="s">
        <v>277</v>
      </c>
      <c r="C51" s="170" t="s">
        <v>278</v>
      </c>
      <c r="D51" s="172">
        <v>145</v>
      </c>
      <c r="E51" s="172">
        <v>20</v>
      </c>
      <c r="F51" s="172" t="s">
        <v>237</v>
      </c>
      <c r="G51" s="172">
        <v>2</v>
      </c>
      <c r="H51" s="172"/>
      <c r="I51" s="172">
        <v>1</v>
      </c>
      <c r="J51" s="172"/>
      <c r="K51" s="172"/>
      <c r="L51" s="172"/>
      <c r="M51" s="172"/>
      <c r="N51" s="172"/>
      <c r="O51" s="172"/>
      <c r="P51" s="172">
        <v>1</v>
      </c>
      <c r="Q51" s="172"/>
    </row>
    <row r="52" spans="1:17" ht="15">
      <c r="A52" s="170">
        <v>42</v>
      </c>
      <c r="B52" s="171" t="s">
        <v>279</v>
      </c>
      <c r="C52" s="170" t="s">
        <v>205</v>
      </c>
      <c r="D52" s="172">
        <v>145</v>
      </c>
      <c r="E52" s="172">
        <v>20</v>
      </c>
      <c r="F52" s="172" t="s">
        <v>237</v>
      </c>
      <c r="G52" s="172">
        <v>2</v>
      </c>
      <c r="H52" s="172"/>
      <c r="I52" s="172">
        <v>1</v>
      </c>
      <c r="J52" s="172"/>
      <c r="K52" s="172"/>
      <c r="L52" s="172"/>
      <c r="M52" s="172"/>
      <c r="N52" s="172">
        <v>1</v>
      </c>
      <c r="O52" s="172"/>
      <c r="P52" s="172"/>
      <c r="Q52" s="172"/>
    </row>
    <row r="53" spans="1:17" ht="15">
      <c r="A53" s="170">
        <v>43</v>
      </c>
      <c r="B53" s="171" t="s">
        <v>217</v>
      </c>
      <c r="C53" s="170" t="s">
        <v>205</v>
      </c>
      <c r="D53" s="172">
        <v>145</v>
      </c>
      <c r="E53" s="172">
        <v>20</v>
      </c>
      <c r="F53" s="172" t="s">
        <v>237</v>
      </c>
      <c r="G53" s="172">
        <v>2</v>
      </c>
      <c r="H53" s="172"/>
      <c r="I53" s="172">
        <v>1</v>
      </c>
      <c r="J53" s="172"/>
      <c r="K53" s="172"/>
      <c r="L53" s="172"/>
      <c r="M53" s="172"/>
      <c r="N53" s="172">
        <v>1</v>
      </c>
      <c r="O53" s="172"/>
      <c r="P53" s="172"/>
      <c r="Q53" s="172"/>
    </row>
    <row r="54" spans="1:17" ht="15">
      <c r="A54" s="170">
        <v>44</v>
      </c>
      <c r="B54" s="171" t="s">
        <v>280</v>
      </c>
      <c r="C54" s="170" t="s">
        <v>205</v>
      </c>
      <c r="D54" s="172">
        <v>135</v>
      </c>
      <c r="E54" s="172">
        <v>20</v>
      </c>
      <c r="F54" s="172" t="s">
        <v>237</v>
      </c>
      <c r="G54" s="172">
        <v>2</v>
      </c>
      <c r="H54" s="172"/>
      <c r="I54" s="172">
        <v>1</v>
      </c>
      <c r="J54" s="172"/>
      <c r="K54" s="172"/>
      <c r="L54" s="172"/>
      <c r="M54" s="172"/>
      <c r="N54" s="172">
        <v>1</v>
      </c>
      <c r="O54" s="172"/>
      <c r="P54" s="172"/>
      <c r="Q54" s="172"/>
    </row>
    <row r="55" spans="1:17" ht="15">
      <c r="A55" s="170">
        <v>45</v>
      </c>
      <c r="B55" s="171" t="s">
        <v>281</v>
      </c>
      <c r="C55" s="170" t="s">
        <v>205</v>
      </c>
      <c r="D55" s="172">
        <v>150</v>
      </c>
      <c r="E55" s="172">
        <v>20</v>
      </c>
      <c r="F55" s="172" t="s">
        <v>237</v>
      </c>
      <c r="G55" s="172">
        <v>2</v>
      </c>
      <c r="H55" s="172"/>
      <c r="I55" s="172">
        <v>1</v>
      </c>
      <c r="J55" s="172"/>
      <c r="K55" s="172"/>
      <c r="L55" s="172"/>
      <c r="M55" s="172"/>
      <c r="N55" s="172">
        <v>1</v>
      </c>
      <c r="O55" s="172"/>
      <c r="P55" s="172"/>
      <c r="Q55" s="172"/>
    </row>
    <row r="56" spans="1:17" ht="15">
      <c r="A56" s="170">
        <v>46</v>
      </c>
      <c r="B56" s="168" t="s">
        <v>282</v>
      </c>
      <c r="C56" s="167" t="s">
        <v>205</v>
      </c>
      <c r="D56" s="172">
        <v>145</v>
      </c>
      <c r="E56" s="172">
        <v>20</v>
      </c>
      <c r="F56" s="173" t="s">
        <v>237</v>
      </c>
      <c r="G56" s="172">
        <v>2</v>
      </c>
      <c r="H56" s="172"/>
      <c r="I56" s="172">
        <v>1</v>
      </c>
      <c r="J56" s="172"/>
      <c r="K56" s="172"/>
      <c r="L56" s="172"/>
      <c r="M56" s="172"/>
      <c r="N56" s="172"/>
      <c r="O56" s="172">
        <v>1</v>
      </c>
      <c r="P56" s="172"/>
      <c r="Q56" s="172"/>
    </row>
    <row r="57" spans="1:17" ht="15">
      <c r="A57" s="170">
        <v>47</v>
      </c>
      <c r="B57" s="168" t="s">
        <v>283</v>
      </c>
      <c r="C57" s="167" t="s">
        <v>212</v>
      </c>
      <c r="D57" s="172">
        <v>145</v>
      </c>
      <c r="E57" s="172">
        <v>20</v>
      </c>
      <c r="F57" s="173" t="s">
        <v>237</v>
      </c>
      <c r="G57" s="172">
        <v>2</v>
      </c>
      <c r="H57" s="172"/>
      <c r="I57" s="172">
        <v>1</v>
      </c>
      <c r="J57" s="172"/>
      <c r="K57" s="172"/>
      <c r="L57" s="172"/>
      <c r="M57" s="172"/>
      <c r="N57" s="172"/>
      <c r="O57" s="172">
        <v>1</v>
      </c>
      <c r="P57" s="172"/>
      <c r="Q57" s="172"/>
    </row>
    <row r="58" spans="1:17" ht="15">
      <c r="A58" s="170">
        <v>48</v>
      </c>
      <c r="B58" s="168" t="s">
        <v>284</v>
      </c>
      <c r="C58" s="167" t="s">
        <v>212</v>
      </c>
      <c r="D58" s="172">
        <v>150</v>
      </c>
      <c r="E58" s="172">
        <v>10</v>
      </c>
      <c r="F58" s="173" t="s">
        <v>237</v>
      </c>
      <c r="G58" s="172">
        <v>1</v>
      </c>
      <c r="H58" s="172"/>
      <c r="I58" s="172">
        <v>1</v>
      </c>
      <c r="J58" s="172"/>
      <c r="K58" s="172"/>
      <c r="L58" s="172"/>
      <c r="M58" s="172"/>
      <c r="N58" s="172"/>
      <c r="O58" s="172"/>
      <c r="P58" s="172"/>
      <c r="Q58" s="172"/>
    </row>
    <row r="59" spans="1:17" ht="15">
      <c r="A59" s="170">
        <v>49</v>
      </c>
      <c r="B59" s="168" t="s">
        <v>285</v>
      </c>
      <c r="C59" s="167" t="s">
        <v>212</v>
      </c>
      <c r="D59" s="172">
        <v>145</v>
      </c>
      <c r="E59" s="172">
        <v>10</v>
      </c>
      <c r="F59" s="173" t="s">
        <v>237</v>
      </c>
      <c r="G59" s="172">
        <v>1</v>
      </c>
      <c r="H59" s="172"/>
      <c r="I59" s="172">
        <v>1</v>
      </c>
      <c r="J59" s="172"/>
      <c r="K59" s="172"/>
      <c r="L59" s="172"/>
      <c r="M59" s="172"/>
      <c r="N59" s="172"/>
      <c r="O59" s="172"/>
      <c r="P59" s="172"/>
      <c r="Q59" s="172"/>
    </row>
    <row r="60" spans="1:17" ht="15">
      <c r="A60" s="170">
        <v>50</v>
      </c>
      <c r="B60" s="168" t="s">
        <v>286</v>
      </c>
      <c r="C60" s="167" t="s">
        <v>212</v>
      </c>
      <c r="D60" s="172">
        <v>145</v>
      </c>
      <c r="E60" s="172">
        <v>20</v>
      </c>
      <c r="F60" s="173" t="s">
        <v>237</v>
      </c>
      <c r="G60" s="172">
        <v>2</v>
      </c>
      <c r="H60" s="172"/>
      <c r="I60" s="172">
        <v>1</v>
      </c>
      <c r="J60" s="172"/>
      <c r="K60" s="172"/>
      <c r="L60" s="172"/>
      <c r="M60" s="172">
        <v>1</v>
      </c>
      <c r="N60" s="172"/>
      <c r="O60" s="172"/>
      <c r="P60" s="172"/>
      <c r="Q60" s="172"/>
    </row>
    <row r="61" spans="1:17" ht="15">
      <c r="A61" s="170">
        <v>51</v>
      </c>
      <c r="B61" s="168" t="s">
        <v>287</v>
      </c>
      <c r="C61" s="167" t="s">
        <v>212</v>
      </c>
      <c r="D61" s="172">
        <v>150</v>
      </c>
      <c r="E61" s="172">
        <v>10</v>
      </c>
      <c r="F61" s="173" t="s">
        <v>237</v>
      </c>
      <c r="G61" s="172">
        <v>1</v>
      </c>
      <c r="H61" s="172"/>
      <c r="I61" s="172">
        <v>1</v>
      </c>
      <c r="J61" s="172"/>
      <c r="K61" s="172"/>
      <c r="L61" s="172"/>
      <c r="M61" s="172"/>
      <c r="N61" s="172"/>
      <c r="O61" s="172"/>
      <c r="P61" s="172"/>
      <c r="Q61" s="172"/>
    </row>
    <row r="62" spans="1:17" ht="15">
      <c r="A62" s="170">
        <v>52</v>
      </c>
      <c r="B62" s="168" t="s">
        <v>288</v>
      </c>
      <c r="C62" s="167" t="s">
        <v>212</v>
      </c>
      <c r="D62" s="172">
        <v>140</v>
      </c>
      <c r="E62" s="172">
        <v>10</v>
      </c>
      <c r="F62" s="173" t="s">
        <v>237</v>
      </c>
      <c r="G62" s="172">
        <v>1</v>
      </c>
      <c r="H62" s="172"/>
      <c r="I62" s="172">
        <v>1</v>
      </c>
      <c r="J62" s="172"/>
      <c r="K62" s="172"/>
      <c r="L62" s="172"/>
      <c r="M62" s="172"/>
      <c r="N62" s="172"/>
      <c r="O62" s="172"/>
      <c r="P62" s="172"/>
      <c r="Q62" s="172"/>
    </row>
    <row r="63" spans="1:17" ht="15">
      <c r="A63" s="170">
        <v>53</v>
      </c>
      <c r="B63" s="168" t="s">
        <v>289</v>
      </c>
      <c r="C63" s="167" t="s">
        <v>212</v>
      </c>
      <c r="D63" s="172">
        <v>140</v>
      </c>
      <c r="E63" s="172">
        <v>20</v>
      </c>
      <c r="F63" s="173" t="s">
        <v>237</v>
      </c>
      <c r="G63" s="172">
        <v>2</v>
      </c>
      <c r="H63" s="172"/>
      <c r="I63" s="172">
        <v>1</v>
      </c>
      <c r="J63" s="172"/>
      <c r="K63" s="172"/>
      <c r="L63" s="172"/>
      <c r="M63" s="172">
        <v>1</v>
      </c>
      <c r="N63" s="172"/>
      <c r="O63" s="172"/>
      <c r="P63" s="172"/>
      <c r="Q63" s="172"/>
    </row>
    <row r="64" spans="1:17" ht="15">
      <c r="A64" s="170">
        <v>54</v>
      </c>
      <c r="B64" s="168" t="s">
        <v>290</v>
      </c>
      <c r="C64" s="167" t="s">
        <v>212</v>
      </c>
      <c r="D64" s="172">
        <v>150</v>
      </c>
      <c r="E64" s="172">
        <v>20</v>
      </c>
      <c r="F64" s="173" t="s">
        <v>237</v>
      </c>
      <c r="G64" s="172">
        <v>2</v>
      </c>
      <c r="H64" s="172"/>
      <c r="I64" s="172">
        <v>1</v>
      </c>
      <c r="J64" s="172"/>
      <c r="K64" s="172"/>
      <c r="L64" s="172"/>
      <c r="M64" s="172"/>
      <c r="N64" s="172">
        <v>1</v>
      </c>
      <c r="O64" s="172"/>
      <c r="P64" s="172"/>
      <c r="Q64" s="172"/>
    </row>
    <row r="65" spans="1:17" ht="15">
      <c r="A65" s="170">
        <v>55</v>
      </c>
      <c r="B65" s="168" t="s">
        <v>291</v>
      </c>
      <c r="C65" s="167" t="s">
        <v>220</v>
      </c>
      <c r="D65" s="172">
        <v>145</v>
      </c>
      <c r="E65" s="172">
        <v>20</v>
      </c>
      <c r="F65" s="173" t="s">
        <v>237</v>
      </c>
      <c r="G65" s="172">
        <v>2</v>
      </c>
      <c r="H65" s="172"/>
      <c r="I65" s="172">
        <v>1</v>
      </c>
      <c r="J65" s="172"/>
      <c r="K65" s="172"/>
      <c r="L65" s="172"/>
      <c r="M65" s="172"/>
      <c r="N65" s="172"/>
      <c r="O65" s="172">
        <v>1</v>
      </c>
      <c r="P65" s="172"/>
      <c r="Q65" s="172"/>
    </row>
    <row r="66" spans="1:17" ht="15">
      <c r="A66" s="170">
        <v>56</v>
      </c>
      <c r="B66" s="168" t="s">
        <v>292</v>
      </c>
      <c r="C66" s="167" t="s">
        <v>220</v>
      </c>
      <c r="D66" s="172">
        <v>130</v>
      </c>
      <c r="E66" s="172">
        <v>10</v>
      </c>
      <c r="F66" s="173" t="s">
        <v>237</v>
      </c>
      <c r="G66" s="172">
        <v>1</v>
      </c>
      <c r="H66" s="172"/>
      <c r="I66" s="172">
        <v>1</v>
      </c>
      <c r="J66" s="172"/>
      <c r="K66" s="172"/>
      <c r="L66" s="172"/>
      <c r="M66" s="172"/>
      <c r="N66" s="172"/>
      <c r="O66" s="172"/>
      <c r="P66" s="172"/>
      <c r="Q66" s="172"/>
    </row>
    <row r="67" spans="1:17" ht="15">
      <c r="A67" s="170">
        <v>57</v>
      </c>
      <c r="B67" s="168" t="s">
        <v>293</v>
      </c>
      <c r="C67" s="167" t="s">
        <v>220</v>
      </c>
      <c r="D67" s="172">
        <v>150</v>
      </c>
      <c r="E67" s="172">
        <v>20</v>
      </c>
      <c r="F67" s="173" t="s">
        <v>237</v>
      </c>
      <c r="G67" s="172">
        <v>2</v>
      </c>
      <c r="H67" s="172"/>
      <c r="I67" s="172">
        <v>1</v>
      </c>
      <c r="J67" s="172"/>
      <c r="K67" s="172"/>
      <c r="L67" s="172"/>
      <c r="M67" s="172"/>
      <c r="N67" s="172"/>
      <c r="O67" s="172">
        <v>1</v>
      </c>
      <c r="P67" s="172"/>
      <c r="Q67" s="172"/>
    </row>
    <row r="68" spans="1:17" ht="15">
      <c r="A68" s="170">
        <v>58</v>
      </c>
      <c r="B68" s="168" t="s">
        <v>294</v>
      </c>
      <c r="C68" s="167" t="s">
        <v>220</v>
      </c>
      <c r="D68" s="172">
        <v>150</v>
      </c>
      <c r="E68" s="172">
        <v>10</v>
      </c>
      <c r="F68" s="173" t="s">
        <v>237</v>
      </c>
      <c r="G68" s="172">
        <v>1</v>
      </c>
      <c r="H68" s="172"/>
      <c r="I68" s="172">
        <v>1</v>
      </c>
      <c r="J68" s="172"/>
      <c r="K68" s="172"/>
      <c r="L68" s="172"/>
      <c r="M68" s="172"/>
      <c r="N68" s="172"/>
      <c r="O68" s="172"/>
      <c r="P68" s="172"/>
      <c r="Q68" s="172"/>
    </row>
    <row r="69" spans="1:17" ht="15">
      <c r="A69" s="170">
        <v>59</v>
      </c>
      <c r="B69" s="168" t="s">
        <v>228</v>
      </c>
      <c r="C69" s="167" t="s">
        <v>220</v>
      </c>
      <c r="D69" s="172">
        <v>130</v>
      </c>
      <c r="E69" s="172">
        <v>20</v>
      </c>
      <c r="F69" s="173" t="s">
        <v>237</v>
      </c>
      <c r="G69" s="172">
        <v>2</v>
      </c>
      <c r="H69" s="172"/>
      <c r="I69" s="172">
        <v>1</v>
      </c>
      <c r="J69" s="172"/>
      <c r="K69" s="172"/>
      <c r="L69" s="172"/>
      <c r="M69" s="172"/>
      <c r="N69" s="172"/>
      <c r="O69" s="172">
        <v>1</v>
      </c>
      <c r="P69" s="172"/>
      <c r="Q69" s="172"/>
    </row>
    <row r="70" spans="1:17" ht="15">
      <c r="A70" s="170">
        <v>60</v>
      </c>
      <c r="B70" s="168" t="s">
        <v>295</v>
      </c>
      <c r="C70" s="167" t="s">
        <v>220</v>
      </c>
      <c r="D70" s="172">
        <v>130</v>
      </c>
      <c r="E70" s="172">
        <v>10</v>
      </c>
      <c r="F70" s="173" t="s">
        <v>237</v>
      </c>
      <c r="G70" s="172">
        <v>1</v>
      </c>
      <c r="H70" s="172"/>
      <c r="I70" s="172">
        <v>1</v>
      </c>
      <c r="J70" s="172"/>
      <c r="K70" s="172"/>
      <c r="L70" s="172"/>
      <c r="M70" s="172"/>
      <c r="N70" s="172"/>
      <c r="O70" s="172"/>
      <c r="P70" s="172"/>
      <c r="Q70" s="172"/>
    </row>
    <row r="71" spans="1:17" ht="39" customHeight="1">
      <c r="A71" s="259" t="s">
        <v>706</v>
      </c>
      <c r="B71" s="260" t="s">
        <v>395</v>
      </c>
      <c r="C71" s="259"/>
      <c r="D71" s="259"/>
      <c r="E71" s="259"/>
      <c r="F71" s="259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</row>
    <row r="72" spans="1:17" ht="15">
      <c r="A72" s="174">
        <v>1</v>
      </c>
      <c r="B72" s="175" t="s">
        <v>396</v>
      </c>
      <c r="C72" s="176" t="s">
        <v>297</v>
      </c>
      <c r="D72" s="177">
        <v>150</v>
      </c>
      <c r="E72" s="177">
        <v>10</v>
      </c>
      <c r="F72" s="173" t="s">
        <v>237</v>
      </c>
      <c r="G72" s="178"/>
      <c r="H72" s="179"/>
      <c r="I72" s="179">
        <v>1</v>
      </c>
      <c r="J72" s="179"/>
      <c r="K72" s="179"/>
      <c r="L72" s="179"/>
      <c r="M72" s="179"/>
      <c r="N72" s="179"/>
      <c r="O72" s="179"/>
      <c r="P72" s="179"/>
      <c r="Q72" s="179">
        <f aca="true" t="shared" si="0" ref="Q72:Q80">SUM(I72:P72)</f>
        <v>1</v>
      </c>
    </row>
    <row r="73" spans="1:17" ht="15">
      <c r="A73" s="174">
        <v>2</v>
      </c>
      <c r="B73" s="175" t="s">
        <v>397</v>
      </c>
      <c r="C73" s="176" t="s">
        <v>297</v>
      </c>
      <c r="D73" s="180">
        <v>140</v>
      </c>
      <c r="E73" s="180">
        <v>10</v>
      </c>
      <c r="F73" s="173" t="s">
        <v>237</v>
      </c>
      <c r="G73" s="178"/>
      <c r="H73" s="179"/>
      <c r="I73" s="179">
        <v>1</v>
      </c>
      <c r="J73" s="179"/>
      <c r="K73" s="179"/>
      <c r="L73" s="179"/>
      <c r="M73" s="179"/>
      <c r="N73" s="179"/>
      <c r="O73" s="179"/>
      <c r="P73" s="179"/>
      <c r="Q73" s="179">
        <f t="shared" si="0"/>
        <v>1</v>
      </c>
    </row>
    <row r="74" spans="1:17" ht="15">
      <c r="A74" s="174">
        <v>3</v>
      </c>
      <c r="B74" s="175" t="s">
        <v>398</v>
      </c>
      <c r="C74" s="176" t="s">
        <v>297</v>
      </c>
      <c r="D74" s="180">
        <v>145</v>
      </c>
      <c r="E74" s="180">
        <v>10</v>
      </c>
      <c r="F74" s="173" t="s">
        <v>237</v>
      </c>
      <c r="G74" s="178"/>
      <c r="H74" s="179"/>
      <c r="I74" s="179">
        <v>1</v>
      </c>
      <c r="J74" s="179"/>
      <c r="K74" s="179"/>
      <c r="L74" s="179"/>
      <c r="M74" s="179"/>
      <c r="N74" s="179"/>
      <c r="O74" s="179"/>
      <c r="P74" s="179"/>
      <c r="Q74" s="179">
        <f t="shared" si="0"/>
        <v>1</v>
      </c>
    </row>
    <row r="75" spans="1:17" ht="15">
      <c r="A75" s="174">
        <v>4</v>
      </c>
      <c r="B75" s="175" t="s">
        <v>399</v>
      </c>
      <c r="C75" s="176" t="s">
        <v>302</v>
      </c>
      <c r="D75" s="179">
        <v>140</v>
      </c>
      <c r="E75" s="180">
        <v>10</v>
      </c>
      <c r="F75" s="173" t="s">
        <v>237</v>
      </c>
      <c r="G75" s="178"/>
      <c r="H75" s="179"/>
      <c r="I75" s="179">
        <v>1</v>
      </c>
      <c r="J75" s="179"/>
      <c r="K75" s="179"/>
      <c r="L75" s="179"/>
      <c r="M75" s="179"/>
      <c r="N75" s="179"/>
      <c r="O75" s="179"/>
      <c r="P75" s="179"/>
      <c r="Q75" s="179">
        <f t="shared" si="0"/>
        <v>1</v>
      </c>
    </row>
    <row r="76" spans="1:17" ht="15">
      <c r="A76" s="174">
        <v>5</v>
      </c>
      <c r="B76" s="175" t="s">
        <v>400</v>
      </c>
      <c r="C76" s="176" t="s">
        <v>302</v>
      </c>
      <c r="D76" s="181">
        <v>125</v>
      </c>
      <c r="E76" s="181">
        <v>10</v>
      </c>
      <c r="F76" s="173" t="s">
        <v>237</v>
      </c>
      <c r="G76" s="178"/>
      <c r="H76" s="179"/>
      <c r="I76" s="179">
        <v>1</v>
      </c>
      <c r="J76" s="179"/>
      <c r="K76" s="179"/>
      <c r="L76" s="179"/>
      <c r="M76" s="179"/>
      <c r="N76" s="179"/>
      <c r="O76" s="179"/>
      <c r="P76" s="179"/>
      <c r="Q76" s="179">
        <f t="shared" si="0"/>
        <v>1</v>
      </c>
    </row>
    <row r="77" spans="1:17" ht="15">
      <c r="A77" s="174">
        <v>6</v>
      </c>
      <c r="B77" s="175" t="s">
        <v>401</v>
      </c>
      <c r="C77" s="176" t="s">
        <v>302</v>
      </c>
      <c r="D77" s="181">
        <v>150</v>
      </c>
      <c r="E77" s="181">
        <v>10</v>
      </c>
      <c r="F77" s="173" t="s">
        <v>237</v>
      </c>
      <c r="G77" s="178"/>
      <c r="H77" s="179"/>
      <c r="I77" s="179">
        <v>1</v>
      </c>
      <c r="J77" s="179"/>
      <c r="K77" s="179"/>
      <c r="L77" s="179"/>
      <c r="M77" s="179"/>
      <c r="N77" s="179"/>
      <c r="O77" s="179"/>
      <c r="P77" s="179"/>
      <c r="Q77" s="179">
        <f t="shared" si="0"/>
        <v>1</v>
      </c>
    </row>
    <row r="78" spans="1:17" ht="15">
      <c r="A78" s="174">
        <v>7</v>
      </c>
      <c r="B78" s="175" t="s">
        <v>402</v>
      </c>
      <c r="C78" s="176" t="s">
        <v>305</v>
      </c>
      <c r="D78" s="181">
        <v>150</v>
      </c>
      <c r="E78" s="181">
        <v>10</v>
      </c>
      <c r="F78" s="173" t="s">
        <v>237</v>
      </c>
      <c r="G78" s="182"/>
      <c r="H78" s="179"/>
      <c r="I78" s="179">
        <v>1</v>
      </c>
      <c r="J78" s="179"/>
      <c r="K78" s="179"/>
      <c r="L78" s="179"/>
      <c r="M78" s="179"/>
      <c r="N78" s="179"/>
      <c r="O78" s="179"/>
      <c r="P78" s="179"/>
      <c r="Q78" s="183">
        <f t="shared" si="0"/>
        <v>1</v>
      </c>
    </row>
    <row r="79" spans="1:17" ht="15">
      <c r="A79" s="174">
        <v>8</v>
      </c>
      <c r="B79" s="175" t="s">
        <v>403</v>
      </c>
      <c r="C79" s="176" t="s">
        <v>305</v>
      </c>
      <c r="D79" s="184">
        <v>130</v>
      </c>
      <c r="E79" s="184">
        <v>10</v>
      </c>
      <c r="F79" s="173" t="s">
        <v>237</v>
      </c>
      <c r="G79" s="182"/>
      <c r="H79" s="179"/>
      <c r="I79" s="179">
        <v>1</v>
      </c>
      <c r="J79" s="179"/>
      <c r="K79" s="179"/>
      <c r="L79" s="179"/>
      <c r="M79" s="179"/>
      <c r="N79" s="179"/>
      <c r="O79" s="179"/>
      <c r="P79" s="179"/>
      <c r="Q79" s="183">
        <f t="shared" si="0"/>
        <v>1</v>
      </c>
    </row>
    <row r="80" spans="1:17" ht="15">
      <c r="A80" s="174">
        <v>9</v>
      </c>
      <c r="B80" s="175" t="s">
        <v>404</v>
      </c>
      <c r="C80" s="176" t="s">
        <v>316</v>
      </c>
      <c r="D80" s="180">
        <v>130</v>
      </c>
      <c r="E80" s="180">
        <v>10</v>
      </c>
      <c r="F80" s="173" t="s">
        <v>237</v>
      </c>
      <c r="G80" s="178"/>
      <c r="H80" s="179"/>
      <c r="I80" s="179">
        <v>1</v>
      </c>
      <c r="J80" s="179"/>
      <c r="K80" s="179"/>
      <c r="L80" s="179"/>
      <c r="M80" s="179"/>
      <c r="N80" s="179"/>
      <c r="O80" s="179"/>
      <c r="P80" s="179"/>
      <c r="Q80" s="179">
        <f t="shared" si="0"/>
        <v>1</v>
      </c>
    </row>
    <row r="81" spans="1:17" ht="15">
      <c r="A81" s="174">
        <v>10</v>
      </c>
      <c r="B81" s="175" t="s">
        <v>405</v>
      </c>
      <c r="C81" s="176" t="s">
        <v>316</v>
      </c>
      <c r="D81" s="185">
        <v>145</v>
      </c>
      <c r="E81" s="185">
        <v>20</v>
      </c>
      <c r="F81" s="173" t="s">
        <v>237</v>
      </c>
      <c r="G81" s="186"/>
      <c r="H81" s="186"/>
      <c r="I81" s="186">
        <v>1</v>
      </c>
      <c r="J81" s="186"/>
      <c r="K81" s="186"/>
      <c r="L81" s="186"/>
      <c r="M81" s="186"/>
      <c r="N81" s="186"/>
      <c r="O81" s="186">
        <v>1</v>
      </c>
      <c r="P81" s="186"/>
      <c r="Q81" s="186">
        <v>1</v>
      </c>
    </row>
    <row r="82" spans="1:17" ht="15">
      <c r="A82" s="174">
        <v>11</v>
      </c>
      <c r="B82" s="175" t="s">
        <v>406</v>
      </c>
      <c r="C82" s="187" t="s">
        <v>407</v>
      </c>
      <c r="D82" s="179">
        <v>125</v>
      </c>
      <c r="E82" s="188">
        <v>20</v>
      </c>
      <c r="F82" s="173" t="s">
        <v>237</v>
      </c>
      <c r="G82" s="178"/>
      <c r="H82" s="179"/>
      <c r="I82" s="179">
        <v>1</v>
      </c>
      <c r="J82" s="179"/>
      <c r="K82" s="179"/>
      <c r="L82" s="179"/>
      <c r="M82" s="179">
        <v>1</v>
      </c>
      <c r="N82" s="179"/>
      <c r="O82" s="179"/>
      <c r="P82" s="179"/>
      <c r="Q82" s="179">
        <v>1</v>
      </c>
    </row>
    <row r="83" spans="1:17" ht="15">
      <c r="A83" s="174">
        <v>12</v>
      </c>
      <c r="B83" s="175" t="s">
        <v>408</v>
      </c>
      <c r="C83" s="187" t="s">
        <v>316</v>
      </c>
      <c r="D83" s="180">
        <v>135</v>
      </c>
      <c r="E83" s="180">
        <v>10</v>
      </c>
      <c r="F83" s="173" t="s">
        <v>237</v>
      </c>
      <c r="G83" s="178"/>
      <c r="H83" s="179"/>
      <c r="I83" s="179">
        <v>1</v>
      </c>
      <c r="J83" s="179"/>
      <c r="K83" s="179"/>
      <c r="L83" s="179"/>
      <c r="M83" s="179"/>
      <c r="N83" s="179"/>
      <c r="O83" s="179"/>
      <c r="P83" s="179"/>
      <c r="Q83" s="179">
        <f>SUM(I83:P83)</f>
        <v>1</v>
      </c>
    </row>
    <row r="84" spans="1:17" ht="15">
      <c r="A84" s="174">
        <v>13</v>
      </c>
      <c r="B84" s="175" t="s">
        <v>409</v>
      </c>
      <c r="C84" s="187" t="s">
        <v>316</v>
      </c>
      <c r="D84" s="180">
        <v>130</v>
      </c>
      <c r="E84" s="180">
        <v>10</v>
      </c>
      <c r="F84" s="173" t="s">
        <v>237</v>
      </c>
      <c r="G84" s="178"/>
      <c r="H84" s="179"/>
      <c r="I84" s="179">
        <v>1</v>
      </c>
      <c r="J84" s="179"/>
      <c r="K84" s="179"/>
      <c r="L84" s="179"/>
      <c r="M84" s="179"/>
      <c r="N84" s="179"/>
      <c r="O84" s="179"/>
      <c r="P84" s="179"/>
      <c r="Q84" s="179">
        <f>SUM(I84:P84)</f>
        <v>1</v>
      </c>
    </row>
    <row r="85" spans="1:17" ht="15">
      <c r="A85" s="174">
        <v>14</v>
      </c>
      <c r="B85" s="175" t="s">
        <v>410</v>
      </c>
      <c r="C85" s="174" t="s">
        <v>322</v>
      </c>
      <c r="D85" s="185">
        <v>135</v>
      </c>
      <c r="E85" s="185">
        <v>10</v>
      </c>
      <c r="F85" s="173" t="s">
        <v>237</v>
      </c>
      <c r="G85" s="186"/>
      <c r="H85" s="186"/>
      <c r="I85" s="186">
        <v>1</v>
      </c>
      <c r="J85" s="186"/>
      <c r="K85" s="186"/>
      <c r="L85" s="186"/>
      <c r="M85" s="186"/>
      <c r="N85" s="186"/>
      <c r="O85" s="186"/>
      <c r="P85" s="186"/>
      <c r="Q85" s="186">
        <f>SUM(I85:P85)</f>
        <v>1</v>
      </c>
    </row>
    <row r="86" spans="1:17" ht="15">
      <c r="A86" s="174">
        <v>15</v>
      </c>
      <c r="B86" s="175" t="s">
        <v>411</v>
      </c>
      <c r="C86" s="174" t="s">
        <v>322</v>
      </c>
      <c r="D86" s="185">
        <v>145</v>
      </c>
      <c r="E86" s="185">
        <v>20</v>
      </c>
      <c r="F86" s="173" t="s">
        <v>237</v>
      </c>
      <c r="G86" s="186"/>
      <c r="H86" s="186"/>
      <c r="I86" s="186">
        <v>1</v>
      </c>
      <c r="J86" s="186"/>
      <c r="K86" s="186"/>
      <c r="L86" s="186"/>
      <c r="M86" s="186">
        <v>1</v>
      </c>
      <c r="N86" s="186"/>
      <c r="O86" s="186"/>
      <c r="P86" s="186"/>
      <c r="Q86" s="186">
        <v>1</v>
      </c>
    </row>
    <row r="87" spans="1:17" ht="15">
      <c r="A87" s="174">
        <v>16</v>
      </c>
      <c r="B87" s="175" t="s">
        <v>412</v>
      </c>
      <c r="C87" s="176" t="s">
        <v>322</v>
      </c>
      <c r="D87" s="180">
        <v>135</v>
      </c>
      <c r="E87" s="180">
        <v>20</v>
      </c>
      <c r="F87" s="173" t="s">
        <v>237</v>
      </c>
      <c r="G87" s="178"/>
      <c r="H87" s="179"/>
      <c r="I87" s="179">
        <v>1</v>
      </c>
      <c r="J87" s="179"/>
      <c r="K87" s="179"/>
      <c r="L87" s="179"/>
      <c r="M87" s="179"/>
      <c r="N87" s="179"/>
      <c r="O87" s="179">
        <v>1</v>
      </c>
      <c r="P87" s="179"/>
      <c r="Q87" s="179">
        <v>1</v>
      </c>
    </row>
    <row r="88" spans="1:17" ht="15">
      <c r="A88" s="174">
        <v>17</v>
      </c>
      <c r="B88" s="175" t="s">
        <v>413</v>
      </c>
      <c r="C88" s="176" t="s">
        <v>322</v>
      </c>
      <c r="D88" s="177">
        <v>145</v>
      </c>
      <c r="E88" s="177">
        <v>10</v>
      </c>
      <c r="F88" s="173" t="s">
        <v>237</v>
      </c>
      <c r="G88" s="178"/>
      <c r="H88" s="179"/>
      <c r="I88" s="179">
        <v>1</v>
      </c>
      <c r="J88" s="179"/>
      <c r="K88" s="179"/>
      <c r="L88" s="179"/>
      <c r="M88" s="179"/>
      <c r="N88" s="179"/>
      <c r="O88" s="179"/>
      <c r="P88" s="179"/>
      <c r="Q88" s="179">
        <f aca="true" t="shared" si="1" ref="Q88:Q97">SUM(I88:P88)</f>
        <v>1</v>
      </c>
    </row>
    <row r="89" spans="1:17" ht="15">
      <c r="A89" s="174">
        <v>18</v>
      </c>
      <c r="B89" s="175" t="s">
        <v>414</v>
      </c>
      <c r="C89" s="176" t="s">
        <v>322</v>
      </c>
      <c r="D89" s="180">
        <v>150</v>
      </c>
      <c r="E89" s="180">
        <v>10</v>
      </c>
      <c r="F89" s="173" t="s">
        <v>237</v>
      </c>
      <c r="G89" s="178"/>
      <c r="H89" s="179"/>
      <c r="I89" s="179">
        <v>1</v>
      </c>
      <c r="J89" s="179"/>
      <c r="K89" s="179"/>
      <c r="L89" s="179"/>
      <c r="M89" s="179"/>
      <c r="N89" s="179"/>
      <c r="O89" s="179"/>
      <c r="P89" s="179"/>
      <c r="Q89" s="179">
        <f t="shared" si="1"/>
        <v>1</v>
      </c>
    </row>
    <row r="90" spans="1:17" ht="15">
      <c r="A90" s="174">
        <v>19</v>
      </c>
      <c r="B90" s="175" t="s">
        <v>415</v>
      </c>
      <c r="C90" s="176" t="s">
        <v>322</v>
      </c>
      <c r="D90" s="177">
        <v>135</v>
      </c>
      <c r="E90" s="177">
        <v>10</v>
      </c>
      <c r="F90" s="173" t="s">
        <v>237</v>
      </c>
      <c r="G90" s="178"/>
      <c r="H90" s="179"/>
      <c r="I90" s="179">
        <v>1</v>
      </c>
      <c r="J90" s="179"/>
      <c r="K90" s="179"/>
      <c r="L90" s="179"/>
      <c r="M90" s="179"/>
      <c r="N90" s="179"/>
      <c r="O90" s="179"/>
      <c r="P90" s="179"/>
      <c r="Q90" s="179">
        <f t="shared" si="1"/>
        <v>1</v>
      </c>
    </row>
    <row r="91" spans="1:17" ht="15">
      <c r="A91" s="174">
        <v>20</v>
      </c>
      <c r="B91" s="175" t="s">
        <v>416</v>
      </c>
      <c r="C91" s="189" t="s">
        <v>322</v>
      </c>
      <c r="D91" s="180">
        <v>130</v>
      </c>
      <c r="E91" s="180">
        <v>10</v>
      </c>
      <c r="F91" s="173" t="s">
        <v>237</v>
      </c>
      <c r="G91" s="178"/>
      <c r="H91" s="179"/>
      <c r="I91" s="179">
        <v>1</v>
      </c>
      <c r="J91" s="179"/>
      <c r="K91" s="179"/>
      <c r="L91" s="179"/>
      <c r="M91" s="179"/>
      <c r="N91" s="179"/>
      <c r="O91" s="179"/>
      <c r="P91" s="179"/>
      <c r="Q91" s="179">
        <f t="shared" si="1"/>
        <v>1</v>
      </c>
    </row>
    <row r="92" spans="1:17" ht="15">
      <c r="A92" s="174">
        <v>21</v>
      </c>
      <c r="B92" s="175" t="s">
        <v>417</v>
      </c>
      <c r="C92" s="189" t="s">
        <v>322</v>
      </c>
      <c r="D92" s="180">
        <v>140</v>
      </c>
      <c r="E92" s="180">
        <v>10</v>
      </c>
      <c r="F92" s="173" t="s">
        <v>237</v>
      </c>
      <c r="G92" s="178"/>
      <c r="H92" s="179"/>
      <c r="I92" s="179">
        <v>1</v>
      </c>
      <c r="J92" s="179"/>
      <c r="K92" s="179"/>
      <c r="L92" s="179"/>
      <c r="M92" s="179"/>
      <c r="N92" s="179"/>
      <c r="O92" s="179"/>
      <c r="P92" s="179"/>
      <c r="Q92" s="179">
        <f t="shared" si="1"/>
        <v>1</v>
      </c>
    </row>
    <row r="93" spans="1:17" ht="15">
      <c r="A93" s="174">
        <v>22</v>
      </c>
      <c r="B93" s="175" t="s">
        <v>418</v>
      </c>
      <c r="C93" s="189" t="s">
        <v>322</v>
      </c>
      <c r="D93" s="180">
        <v>150</v>
      </c>
      <c r="E93" s="180">
        <v>10</v>
      </c>
      <c r="F93" s="173" t="s">
        <v>237</v>
      </c>
      <c r="G93" s="178"/>
      <c r="H93" s="179"/>
      <c r="I93" s="179">
        <v>1</v>
      </c>
      <c r="J93" s="179"/>
      <c r="K93" s="179"/>
      <c r="L93" s="179"/>
      <c r="M93" s="179"/>
      <c r="N93" s="179"/>
      <c r="O93" s="179"/>
      <c r="P93" s="179"/>
      <c r="Q93" s="179">
        <f t="shared" si="1"/>
        <v>1</v>
      </c>
    </row>
    <row r="94" spans="1:17" ht="15">
      <c r="A94" s="174">
        <v>23</v>
      </c>
      <c r="B94" s="175" t="s">
        <v>419</v>
      </c>
      <c r="C94" s="189" t="s">
        <v>333</v>
      </c>
      <c r="D94" s="185">
        <v>130</v>
      </c>
      <c r="E94" s="185">
        <v>10</v>
      </c>
      <c r="F94" s="173" t="s">
        <v>237</v>
      </c>
      <c r="G94" s="186"/>
      <c r="H94" s="186"/>
      <c r="I94" s="186">
        <v>1</v>
      </c>
      <c r="J94" s="186"/>
      <c r="K94" s="186"/>
      <c r="L94" s="186"/>
      <c r="M94" s="186"/>
      <c r="N94" s="186"/>
      <c r="O94" s="186"/>
      <c r="P94" s="186"/>
      <c r="Q94" s="186">
        <f t="shared" si="1"/>
        <v>1</v>
      </c>
    </row>
    <row r="95" spans="1:17" ht="15">
      <c r="A95" s="174">
        <v>24</v>
      </c>
      <c r="B95" s="175" t="s">
        <v>420</v>
      </c>
      <c r="C95" s="176" t="s">
        <v>340</v>
      </c>
      <c r="D95" s="185">
        <v>145</v>
      </c>
      <c r="E95" s="185">
        <v>10</v>
      </c>
      <c r="F95" s="173" t="s">
        <v>237</v>
      </c>
      <c r="G95" s="186"/>
      <c r="H95" s="186"/>
      <c r="I95" s="186">
        <v>1</v>
      </c>
      <c r="J95" s="186"/>
      <c r="K95" s="186"/>
      <c r="L95" s="186"/>
      <c r="M95" s="186"/>
      <c r="N95" s="186"/>
      <c r="O95" s="186"/>
      <c r="P95" s="186"/>
      <c r="Q95" s="186">
        <f t="shared" si="1"/>
        <v>1</v>
      </c>
    </row>
    <row r="96" spans="1:17" ht="15">
      <c r="A96" s="174">
        <v>25</v>
      </c>
      <c r="B96" s="175" t="s">
        <v>421</v>
      </c>
      <c r="C96" s="176" t="s">
        <v>344</v>
      </c>
      <c r="D96" s="185">
        <v>145</v>
      </c>
      <c r="E96" s="185">
        <v>10</v>
      </c>
      <c r="F96" s="173" t="s">
        <v>237</v>
      </c>
      <c r="G96" s="186"/>
      <c r="H96" s="186"/>
      <c r="I96" s="186">
        <v>1</v>
      </c>
      <c r="J96" s="186"/>
      <c r="K96" s="186"/>
      <c r="L96" s="186"/>
      <c r="M96" s="186"/>
      <c r="N96" s="186"/>
      <c r="O96" s="186"/>
      <c r="P96" s="186"/>
      <c r="Q96" s="186">
        <f t="shared" si="1"/>
        <v>1</v>
      </c>
    </row>
    <row r="97" spans="1:17" ht="15">
      <c r="A97" s="174">
        <v>26</v>
      </c>
      <c r="B97" s="175" t="s">
        <v>422</v>
      </c>
      <c r="C97" s="176" t="s">
        <v>344</v>
      </c>
      <c r="D97" s="185">
        <v>140</v>
      </c>
      <c r="E97" s="185">
        <v>10</v>
      </c>
      <c r="F97" s="173" t="s">
        <v>237</v>
      </c>
      <c r="G97" s="186"/>
      <c r="H97" s="186"/>
      <c r="I97" s="186">
        <v>1</v>
      </c>
      <c r="J97" s="186"/>
      <c r="K97" s="186"/>
      <c r="L97" s="186"/>
      <c r="M97" s="186"/>
      <c r="N97" s="186"/>
      <c r="O97" s="186"/>
      <c r="P97" s="186"/>
      <c r="Q97" s="186">
        <f t="shared" si="1"/>
        <v>1</v>
      </c>
    </row>
    <row r="98" spans="1:17" ht="15">
      <c r="A98" s="174">
        <v>27</v>
      </c>
      <c r="B98" s="175" t="s">
        <v>423</v>
      </c>
      <c r="C98" s="176" t="s">
        <v>346</v>
      </c>
      <c r="D98" s="185">
        <v>150</v>
      </c>
      <c r="E98" s="185">
        <v>20</v>
      </c>
      <c r="F98" s="173" t="s">
        <v>237</v>
      </c>
      <c r="G98" s="186"/>
      <c r="H98" s="186"/>
      <c r="I98" s="186">
        <v>1</v>
      </c>
      <c r="J98" s="186"/>
      <c r="K98" s="186"/>
      <c r="L98" s="186"/>
      <c r="M98" s="186"/>
      <c r="N98" s="186"/>
      <c r="O98" s="186">
        <v>1</v>
      </c>
      <c r="P98" s="186"/>
      <c r="Q98" s="186">
        <v>1</v>
      </c>
    </row>
    <row r="99" spans="1:17" ht="15">
      <c r="A99" s="174">
        <v>28</v>
      </c>
      <c r="B99" s="175" t="s">
        <v>424</v>
      </c>
      <c r="C99" s="176" t="s">
        <v>346</v>
      </c>
      <c r="D99" s="177">
        <v>150</v>
      </c>
      <c r="E99" s="177">
        <v>10</v>
      </c>
      <c r="F99" s="173" t="s">
        <v>237</v>
      </c>
      <c r="G99" s="186"/>
      <c r="H99" s="186"/>
      <c r="I99" s="186">
        <v>1</v>
      </c>
      <c r="J99" s="186"/>
      <c r="K99" s="186"/>
      <c r="L99" s="186"/>
      <c r="M99" s="186"/>
      <c r="N99" s="186"/>
      <c r="O99" s="186"/>
      <c r="P99" s="186"/>
      <c r="Q99" s="186">
        <f>SUM(I99:P99)</f>
        <v>1</v>
      </c>
    </row>
    <row r="100" spans="1:17" ht="15">
      <c r="A100" s="174">
        <v>29</v>
      </c>
      <c r="B100" s="175" t="s">
        <v>425</v>
      </c>
      <c r="C100" s="176" t="s">
        <v>346</v>
      </c>
      <c r="D100" s="180">
        <v>150</v>
      </c>
      <c r="E100" s="180">
        <v>10</v>
      </c>
      <c r="F100" s="173" t="s">
        <v>237</v>
      </c>
      <c r="G100" s="186"/>
      <c r="H100" s="186"/>
      <c r="I100" s="186">
        <v>1</v>
      </c>
      <c r="J100" s="186"/>
      <c r="K100" s="186"/>
      <c r="L100" s="186"/>
      <c r="M100" s="186"/>
      <c r="N100" s="186"/>
      <c r="O100" s="186"/>
      <c r="P100" s="186"/>
      <c r="Q100" s="186">
        <f>SUM(I100:P100)</f>
        <v>1</v>
      </c>
    </row>
    <row r="101" spans="1:17" ht="15">
      <c r="A101" s="174">
        <v>30</v>
      </c>
      <c r="B101" s="175" t="s">
        <v>426</v>
      </c>
      <c r="C101" s="176" t="s">
        <v>346</v>
      </c>
      <c r="D101" s="180">
        <v>150</v>
      </c>
      <c r="E101" s="180">
        <v>10</v>
      </c>
      <c r="F101" s="173" t="s">
        <v>237</v>
      </c>
      <c r="G101" s="186"/>
      <c r="H101" s="186"/>
      <c r="I101" s="186">
        <v>1</v>
      </c>
      <c r="J101" s="186"/>
      <c r="K101" s="186"/>
      <c r="L101" s="186"/>
      <c r="M101" s="186"/>
      <c r="N101" s="186"/>
      <c r="O101" s="186"/>
      <c r="P101" s="186"/>
      <c r="Q101" s="186">
        <f>SUM(I101:P101)</f>
        <v>1</v>
      </c>
    </row>
    <row r="102" spans="1:17" ht="15">
      <c r="A102" s="174">
        <v>31</v>
      </c>
      <c r="B102" s="175" t="s">
        <v>427</v>
      </c>
      <c r="C102" s="187" t="s">
        <v>346</v>
      </c>
      <c r="D102" s="180">
        <v>145</v>
      </c>
      <c r="E102" s="180">
        <v>20</v>
      </c>
      <c r="F102" s="173" t="s">
        <v>237</v>
      </c>
      <c r="G102" s="178"/>
      <c r="H102" s="179"/>
      <c r="I102" s="179">
        <v>1</v>
      </c>
      <c r="J102" s="179"/>
      <c r="K102" s="179"/>
      <c r="L102" s="179"/>
      <c r="M102" s="179"/>
      <c r="N102" s="179"/>
      <c r="O102" s="179">
        <v>1</v>
      </c>
      <c r="P102" s="179"/>
      <c r="Q102" s="179">
        <v>1</v>
      </c>
    </row>
    <row r="103" spans="1:17" ht="15">
      <c r="A103" s="174">
        <v>32</v>
      </c>
      <c r="B103" s="175" t="s">
        <v>428</v>
      </c>
      <c r="C103" s="187" t="s">
        <v>346</v>
      </c>
      <c r="D103" s="180">
        <v>150</v>
      </c>
      <c r="E103" s="180">
        <v>10</v>
      </c>
      <c r="F103" s="173" t="s">
        <v>237</v>
      </c>
      <c r="G103" s="178"/>
      <c r="H103" s="179"/>
      <c r="I103" s="179">
        <v>1</v>
      </c>
      <c r="J103" s="179"/>
      <c r="K103" s="179"/>
      <c r="L103" s="179"/>
      <c r="M103" s="179"/>
      <c r="N103" s="179"/>
      <c r="O103" s="179"/>
      <c r="P103" s="179"/>
      <c r="Q103" s="179">
        <f>SUM(I103:P103)</f>
        <v>1</v>
      </c>
    </row>
    <row r="104" spans="1:17" ht="15">
      <c r="A104" s="174">
        <v>33</v>
      </c>
      <c r="B104" s="175" t="s">
        <v>429</v>
      </c>
      <c r="C104" s="176" t="s">
        <v>353</v>
      </c>
      <c r="D104" s="180">
        <v>150</v>
      </c>
      <c r="E104" s="180">
        <v>10</v>
      </c>
      <c r="F104" s="173" t="s">
        <v>237</v>
      </c>
      <c r="G104" s="178"/>
      <c r="H104" s="179"/>
      <c r="I104" s="179">
        <v>1</v>
      </c>
      <c r="J104" s="179"/>
      <c r="K104" s="179"/>
      <c r="L104" s="179"/>
      <c r="M104" s="179"/>
      <c r="N104" s="179"/>
      <c r="O104" s="179"/>
      <c r="P104" s="179"/>
      <c r="Q104" s="179">
        <f>SUM(I104:P104)</f>
        <v>1</v>
      </c>
    </row>
    <row r="105" spans="1:17" ht="15">
      <c r="A105" s="174">
        <v>34</v>
      </c>
      <c r="B105" s="175" t="s">
        <v>430</v>
      </c>
      <c r="C105" s="176" t="s">
        <v>353</v>
      </c>
      <c r="D105" s="180">
        <v>150</v>
      </c>
      <c r="E105" s="180">
        <v>10</v>
      </c>
      <c r="F105" s="173" t="s">
        <v>237</v>
      </c>
      <c r="G105" s="178"/>
      <c r="H105" s="179"/>
      <c r="I105" s="179">
        <v>1</v>
      </c>
      <c r="J105" s="179"/>
      <c r="K105" s="179"/>
      <c r="L105" s="179"/>
      <c r="M105" s="179"/>
      <c r="N105" s="179"/>
      <c r="O105" s="179"/>
      <c r="P105" s="179"/>
      <c r="Q105" s="179">
        <f>SUM(I105:P105)</f>
        <v>1</v>
      </c>
    </row>
    <row r="106" spans="1:17" ht="15">
      <c r="A106" s="174">
        <v>35</v>
      </c>
      <c r="B106" s="175" t="s">
        <v>431</v>
      </c>
      <c r="C106" s="176" t="s">
        <v>356</v>
      </c>
      <c r="D106" s="180">
        <v>135</v>
      </c>
      <c r="E106" s="180">
        <v>10</v>
      </c>
      <c r="F106" s="173" t="s">
        <v>237</v>
      </c>
      <c r="G106" s="178"/>
      <c r="H106" s="179"/>
      <c r="I106" s="179">
        <v>1</v>
      </c>
      <c r="J106" s="179"/>
      <c r="K106" s="179"/>
      <c r="L106" s="179"/>
      <c r="M106" s="179"/>
      <c r="N106" s="179"/>
      <c r="O106" s="179"/>
      <c r="P106" s="179"/>
      <c r="Q106" s="179">
        <f>SUM(I106:P106)</f>
        <v>1</v>
      </c>
    </row>
    <row r="107" spans="1:17" ht="15">
      <c r="A107" s="174">
        <v>36</v>
      </c>
      <c r="B107" s="175" t="s">
        <v>432</v>
      </c>
      <c r="C107" s="176" t="s">
        <v>356</v>
      </c>
      <c r="D107" s="180">
        <v>135</v>
      </c>
      <c r="E107" s="180">
        <v>10</v>
      </c>
      <c r="F107" s="173" t="s">
        <v>237</v>
      </c>
      <c r="G107" s="174"/>
      <c r="H107" s="179"/>
      <c r="I107" s="179">
        <v>1</v>
      </c>
      <c r="J107" s="179"/>
      <c r="K107" s="179"/>
      <c r="L107" s="179"/>
      <c r="M107" s="179"/>
      <c r="N107" s="179"/>
      <c r="O107" s="179"/>
      <c r="P107" s="179"/>
      <c r="Q107" s="179">
        <f>SUM(I107:P107)</f>
        <v>1</v>
      </c>
    </row>
    <row r="108" spans="1:17" ht="15">
      <c r="A108" s="174">
        <v>37</v>
      </c>
      <c r="B108" s="175" t="s">
        <v>433</v>
      </c>
      <c r="C108" s="174" t="s">
        <v>356</v>
      </c>
      <c r="D108" s="177">
        <v>130</v>
      </c>
      <c r="E108" s="177">
        <v>20</v>
      </c>
      <c r="F108" s="173" t="s">
        <v>237</v>
      </c>
      <c r="G108" s="186"/>
      <c r="H108" s="186"/>
      <c r="I108" s="186">
        <v>1</v>
      </c>
      <c r="J108" s="186"/>
      <c r="K108" s="186"/>
      <c r="L108" s="186"/>
      <c r="M108" s="186"/>
      <c r="N108" s="186"/>
      <c r="O108" s="186"/>
      <c r="P108" s="186">
        <v>1</v>
      </c>
      <c r="Q108" s="186">
        <v>1</v>
      </c>
    </row>
    <row r="109" spans="1:17" ht="15">
      <c r="A109" s="174">
        <v>38</v>
      </c>
      <c r="B109" s="190" t="s">
        <v>434</v>
      </c>
      <c r="C109" s="189" t="s">
        <v>356</v>
      </c>
      <c r="D109" s="180">
        <v>135</v>
      </c>
      <c r="E109" s="180">
        <v>10</v>
      </c>
      <c r="F109" s="173" t="s">
        <v>237</v>
      </c>
      <c r="G109" s="178"/>
      <c r="H109" s="179"/>
      <c r="I109" s="179">
        <v>1</v>
      </c>
      <c r="J109" s="179"/>
      <c r="K109" s="179"/>
      <c r="L109" s="179"/>
      <c r="M109" s="179"/>
      <c r="N109" s="179"/>
      <c r="O109" s="179"/>
      <c r="P109" s="179"/>
      <c r="Q109" s="179">
        <f>SUM(I109:P109)</f>
        <v>1</v>
      </c>
    </row>
    <row r="110" spans="1:17" ht="15">
      <c r="A110" s="174">
        <v>39</v>
      </c>
      <c r="B110" s="175" t="s">
        <v>435</v>
      </c>
      <c r="C110" s="176" t="s">
        <v>362</v>
      </c>
      <c r="D110" s="180"/>
      <c r="E110" s="180"/>
      <c r="F110" s="173" t="s">
        <v>237</v>
      </c>
      <c r="G110" s="186"/>
      <c r="H110" s="186"/>
      <c r="I110" s="186">
        <v>1</v>
      </c>
      <c r="J110" s="186"/>
      <c r="K110" s="186"/>
      <c r="L110" s="186"/>
      <c r="M110" s="186"/>
      <c r="N110" s="186"/>
      <c r="O110" s="186">
        <v>1</v>
      </c>
      <c r="P110" s="186"/>
      <c r="Q110" s="179">
        <v>1</v>
      </c>
    </row>
    <row r="111" spans="1:17" ht="15">
      <c r="A111" s="174">
        <v>40</v>
      </c>
      <c r="B111" s="175" t="s">
        <v>436</v>
      </c>
      <c r="C111" s="187" t="s">
        <v>362</v>
      </c>
      <c r="D111" s="180">
        <v>125</v>
      </c>
      <c r="E111" s="180">
        <v>20</v>
      </c>
      <c r="F111" s="173" t="s">
        <v>237</v>
      </c>
      <c r="G111" s="178"/>
      <c r="H111" s="179"/>
      <c r="I111" s="179">
        <v>1</v>
      </c>
      <c r="J111" s="179"/>
      <c r="K111" s="179"/>
      <c r="L111" s="179"/>
      <c r="M111" s="179"/>
      <c r="N111" s="179"/>
      <c r="O111" s="179">
        <v>1</v>
      </c>
      <c r="P111" s="179"/>
      <c r="Q111" s="179">
        <v>1</v>
      </c>
    </row>
    <row r="112" spans="1:17" ht="15">
      <c r="A112" s="174">
        <v>41</v>
      </c>
      <c r="B112" s="191" t="s">
        <v>437</v>
      </c>
      <c r="C112" s="174" t="s">
        <v>371</v>
      </c>
      <c r="D112" s="192">
        <v>140</v>
      </c>
      <c r="E112" s="192">
        <v>20</v>
      </c>
      <c r="F112" s="173" t="s">
        <v>237</v>
      </c>
      <c r="G112" s="186"/>
      <c r="H112" s="186"/>
      <c r="I112" s="186">
        <v>1</v>
      </c>
      <c r="J112" s="186"/>
      <c r="K112" s="186"/>
      <c r="L112" s="186"/>
      <c r="M112" s="186"/>
      <c r="N112" s="186"/>
      <c r="O112" s="186">
        <v>1</v>
      </c>
      <c r="P112" s="186"/>
      <c r="Q112" s="179">
        <v>1</v>
      </c>
    </row>
    <row r="113" spans="1:17" ht="15">
      <c r="A113" s="174">
        <v>42</v>
      </c>
      <c r="B113" s="193" t="s">
        <v>438</v>
      </c>
      <c r="C113" s="174" t="s">
        <v>371</v>
      </c>
      <c r="D113" s="194">
        <v>125</v>
      </c>
      <c r="E113" s="194">
        <v>20</v>
      </c>
      <c r="F113" s="173" t="s">
        <v>237</v>
      </c>
      <c r="G113" s="186"/>
      <c r="H113" s="186"/>
      <c r="I113" s="186">
        <v>1</v>
      </c>
      <c r="J113" s="186"/>
      <c r="K113" s="186"/>
      <c r="L113" s="186"/>
      <c r="M113" s="186">
        <v>1</v>
      </c>
      <c r="N113" s="186"/>
      <c r="O113" s="186"/>
      <c r="P113" s="186"/>
      <c r="Q113" s="179">
        <v>1</v>
      </c>
    </row>
    <row r="114" spans="1:17" ht="15">
      <c r="A114" s="174">
        <v>43</v>
      </c>
      <c r="B114" s="193" t="s">
        <v>439</v>
      </c>
      <c r="C114" s="174" t="s">
        <v>371</v>
      </c>
      <c r="D114" s="185">
        <v>140</v>
      </c>
      <c r="E114" s="185">
        <v>20</v>
      </c>
      <c r="F114" s="173" t="s">
        <v>237</v>
      </c>
      <c r="G114" s="186"/>
      <c r="H114" s="186"/>
      <c r="I114" s="186">
        <v>1</v>
      </c>
      <c r="J114" s="186"/>
      <c r="K114" s="186"/>
      <c r="L114" s="186"/>
      <c r="M114" s="186"/>
      <c r="N114" s="186"/>
      <c r="O114" s="186">
        <v>1</v>
      </c>
      <c r="P114" s="186"/>
      <c r="Q114" s="179">
        <v>1</v>
      </c>
    </row>
    <row r="115" spans="1:17" ht="15">
      <c r="A115" s="174">
        <v>44</v>
      </c>
      <c r="B115" s="175" t="s">
        <v>440</v>
      </c>
      <c r="C115" s="176" t="s">
        <v>365</v>
      </c>
      <c r="D115" s="185">
        <v>145</v>
      </c>
      <c r="E115" s="185">
        <v>20</v>
      </c>
      <c r="F115" s="173" t="s">
        <v>237</v>
      </c>
      <c r="G115" s="182"/>
      <c r="H115" s="195"/>
      <c r="I115" s="195">
        <v>1</v>
      </c>
      <c r="J115" s="195"/>
      <c r="K115" s="195"/>
      <c r="L115" s="195"/>
      <c r="M115" s="195">
        <v>1</v>
      </c>
      <c r="N115" s="195"/>
      <c r="O115" s="195"/>
      <c r="P115" s="195"/>
      <c r="Q115" s="179">
        <v>1</v>
      </c>
    </row>
    <row r="116" spans="1:17" ht="15">
      <c r="A116" s="174">
        <v>45</v>
      </c>
      <c r="B116" s="175" t="s">
        <v>441</v>
      </c>
      <c r="C116" s="176" t="s">
        <v>365</v>
      </c>
      <c r="D116" s="180">
        <v>135</v>
      </c>
      <c r="E116" s="180">
        <v>20</v>
      </c>
      <c r="F116" s="173" t="s">
        <v>237</v>
      </c>
      <c r="G116" s="186"/>
      <c r="H116" s="186"/>
      <c r="I116" s="186">
        <v>1</v>
      </c>
      <c r="J116" s="186"/>
      <c r="K116" s="186"/>
      <c r="L116" s="186"/>
      <c r="M116" s="186"/>
      <c r="N116" s="186"/>
      <c r="O116" s="186">
        <v>1</v>
      </c>
      <c r="P116" s="186"/>
      <c r="Q116" s="179">
        <v>1</v>
      </c>
    </row>
    <row r="117" spans="1:17" ht="15">
      <c r="A117" s="174">
        <v>46</v>
      </c>
      <c r="B117" s="193" t="s">
        <v>442</v>
      </c>
      <c r="C117" s="174" t="s">
        <v>371</v>
      </c>
      <c r="D117" s="180">
        <v>135</v>
      </c>
      <c r="E117" s="180">
        <v>20</v>
      </c>
      <c r="F117" s="173" t="s">
        <v>237</v>
      </c>
      <c r="G117" s="186"/>
      <c r="H117" s="186"/>
      <c r="I117" s="186">
        <v>1</v>
      </c>
      <c r="J117" s="186"/>
      <c r="K117" s="186"/>
      <c r="L117" s="186"/>
      <c r="M117" s="186"/>
      <c r="N117" s="186"/>
      <c r="O117" s="186">
        <v>1</v>
      </c>
      <c r="P117" s="186"/>
      <c r="Q117" s="179">
        <v>1</v>
      </c>
    </row>
    <row r="118" spans="1:17" ht="15">
      <c r="A118" s="174">
        <v>47</v>
      </c>
      <c r="B118" s="193" t="s">
        <v>443</v>
      </c>
      <c r="C118" s="174" t="s">
        <v>371</v>
      </c>
      <c r="D118" s="180">
        <v>145</v>
      </c>
      <c r="E118" s="180">
        <v>20</v>
      </c>
      <c r="F118" s="173" t="s">
        <v>237</v>
      </c>
      <c r="G118" s="186"/>
      <c r="H118" s="186"/>
      <c r="I118" s="186">
        <v>1</v>
      </c>
      <c r="J118" s="186"/>
      <c r="K118" s="186"/>
      <c r="L118" s="186"/>
      <c r="M118" s="186"/>
      <c r="N118" s="186"/>
      <c r="O118" s="186">
        <v>1</v>
      </c>
      <c r="P118" s="186"/>
      <c r="Q118" s="179">
        <v>1</v>
      </c>
    </row>
    <row r="119" spans="1:17" ht="15">
      <c r="A119" s="174">
        <v>48</v>
      </c>
      <c r="B119" s="175" t="s">
        <v>444</v>
      </c>
      <c r="C119" s="176" t="s">
        <v>365</v>
      </c>
      <c r="D119" s="180">
        <v>145</v>
      </c>
      <c r="E119" s="180">
        <v>20</v>
      </c>
      <c r="F119" s="173" t="s">
        <v>237</v>
      </c>
      <c r="G119" s="186"/>
      <c r="H119" s="186"/>
      <c r="I119" s="186">
        <v>1</v>
      </c>
      <c r="J119" s="186"/>
      <c r="K119" s="186"/>
      <c r="L119" s="186"/>
      <c r="M119" s="186"/>
      <c r="N119" s="186"/>
      <c r="O119" s="186">
        <v>1</v>
      </c>
      <c r="P119" s="186"/>
      <c r="Q119" s="179">
        <v>1</v>
      </c>
    </row>
    <row r="120" spans="1:17" ht="15">
      <c r="A120" s="174">
        <v>49</v>
      </c>
      <c r="B120" s="175" t="s">
        <v>445</v>
      </c>
      <c r="C120" s="176" t="s">
        <v>365</v>
      </c>
      <c r="D120" s="180">
        <v>125</v>
      </c>
      <c r="E120" s="180">
        <v>20</v>
      </c>
      <c r="F120" s="173" t="s">
        <v>237</v>
      </c>
      <c r="G120" s="186"/>
      <c r="H120" s="186"/>
      <c r="I120" s="186">
        <v>1</v>
      </c>
      <c r="J120" s="186"/>
      <c r="K120" s="186"/>
      <c r="L120" s="186"/>
      <c r="M120" s="186"/>
      <c r="N120" s="186"/>
      <c r="O120" s="186">
        <v>1</v>
      </c>
      <c r="P120" s="186"/>
      <c r="Q120" s="179">
        <v>1</v>
      </c>
    </row>
    <row r="121" spans="1:17" ht="15">
      <c r="A121" s="174">
        <v>50</v>
      </c>
      <c r="B121" s="175" t="s">
        <v>140</v>
      </c>
      <c r="C121" s="176" t="s">
        <v>365</v>
      </c>
      <c r="D121" s="180">
        <v>145</v>
      </c>
      <c r="E121" s="180">
        <v>20</v>
      </c>
      <c r="F121" s="173" t="s">
        <v>237</v>
      </c>
      <c r="G121" s="186"/>
      <c r="H121" s="186"/>
      <c r="I121" s="186">
        <v>1</v>
      </c>
      <c r="J121" s="186"/>
      <c r="K121" s="186"/>
      <c r="L121" s="186"/>
      <c r="M121" s="186"/>
      <c r="N121" s="186"/>
      <c r="O121" s="186">
        <v>1</v>
      </c>
      <c r="P121" s="186"/>
      <c r="Q121" s="179">
        <v>1</v>
      </c>
    </row>
    <row r="122" spans="1:17" ht="15">
      <c r="A122" s="174">
        <v>51</v>
      </c>
      <c r="B122" s="175" t="s">
        <v>446</v>
      </c>
      <c r="C122" s="176" t="s">
        <v>365</v>
      </c>
      <c r="D122" s="180">
        <v>125</v>
      </c>
      <c r="E122" s="180">
        <v>20</v>
      </c>
      <c r="F122" s="173" t="s">
        <v>237</v>
      </c>
      <c r="G122" s="186"/>
      <c r="H122" s="186"/>
      <c r="I122" s="186">
        <v>1</v>
      </c>
      <c r="J122" s="186"/>
      <c r="K122" s="186"/>
      <c r="L122" s="186"/>
      <c r="M122" s="186"/>
      <c r="N122" s="186"/>
      <c r="O122" s="186">
        <v>1</v>
      </c>
      <c r="P122" s="186"/>
      <c r="Q122" s="179">
        <v>1</v>
      </c>
    </row>
    <row r="123" spans="1:17" ht="15">
      <c r="A123" s="174">
        <v>52</v>
      </c>
      <c r="B123" s="175" t="s">
        <v>447</v>
      </c>
      <c r="C123" s="176" t="s">
        <v>365</v>
      </c>
      <c r="D123" s="196">
        <v>145</v>
      </c>
      <c r="E123" s="196">
        <v>20</v>
      </c>
      <c r="F123" s="173" t="s">
        <v>237</v>
      </c>
      <c r="G123" s="186"/>
      <c r="H123" s="186"/>
      <c r="I123" s="186">
        <v>1</v>
      </c>
      <c r="J123" s="186"/>
      <c r="K123" s="186"/>
      <c r="L123" s="186"/>
      <c r="M123" s="186"/>
      <c r="N123" s="186"/>
      <c r="O123" s="186">
        <v>1</v>
      </c>
      <c r="P123" s="186"/>
      <c r="Q123" s="179">
        <v>1</v>
      </c>
    </row>
    <row r="124" spans="1:17" ht="15">
      <c r="A124" s="174">
        <v>53</v>
      </c>
      <c r="B124" s="175" t="s">
        <v>448</v>
      </c>
      <c r="C124" s="176" t="s">
        <v>365</v>
      </c>
      <c r="D124" s="197" t="s">
        <v>449</v>
      </c>
      <c r="E124" s="197" t="s">
        <v>381</v>
      </c>
      <c r="F124" s="173" t="s">
        <v>237</v>
      </c>
      <c r="G124" s="186"/>
      <c r="H124" s="186"/>
      <c r="I124" s="186">
        <v>1</v>
      </c>
      <c r="J124" s="186"/>
      <c r="K124" s="186"/>
      <c r="L124" s="186"/>
      <c r="M124" s="186"/>
      <c r="N124" s="186"/>
      <c r="O124" s="186">
        <v>1</v>
      </c>
      <c r="P124" s="186"/>
      <c r="Q124" s="179">
        <v>1</v>
      </c>
    </row>
    <row r="125" spans="1:17" ht="15">
      <c r="A125" s="174">
        <v>54</v>
      </c>
      <c r="B125" s="175" t="s">
        <v>450</v>
      </c>
      <c r="C125" s="176" t="s">
        <v>365</v>
      </c>
      <c r="D125" s="180">
        <v>125</v>
      </c>
      <c r="E125" s="180">
        <v>20</v>
      </c>
      <c r="F125" s="173" t="s">
        <v>237</v>
      </c>
      <c r="G125" s="186"/>
      <c r="H125" s="186"/>
      <c r="I125" s="186">
        <v>1</v>
      </c>
      <c r="J125" s="186"/>
      <c r="K125" s="186"/>
      <c r="L125" s="186"/>
      <c r="M125" s="186"/>
      <c r="N125" s="186"/>
      <c r="O125" s="186">
        <v>1</v>
      </c>
      <c r="P125" s="186"/>
      <c r="Q125" s="179">
        <v>1</v>
      </c>
    </row>
    <row r="126" spans="1:17" ht="15">
      <c r="A126" s="174">
        <v>55</v>
      </c>
      <c r="B126" s="175" t="s">
        <v>451</v>
      </c>
      <c r="C126" s="176" t="s">
        <v>375</v>
      </c>
      <c r="D126" s="180">
        <v>125</v>
      </c>
      <c r="E126" s="180">
        <v>20</v>
      </c>
      <c r="F126" s="173" t="s">
        <v>237</v>
      </c>
      <c r="G126" s="198"/>
      <c r="H126" s="178"/>
      <c r="I126" s="178" t="s">
        <v>382</v>
      </c>
      <c r="J126" s="178"/>
      <c r="K126" s="178"/>
      <c r="L126" s="178"/>
      <c r="M126" s="178"/>
      <c r="N126" s="178"/>
      <c r="O126" s="178" t="s">
        <v>382</v>
      </c>
      <c r="P126" s="178"/>
      <c r="Q126" s="178"/>
    </row>
    <row r="127" spans="1:17" ht="15">
      <c r="A127" s="174">
        <v>56</v>
      </c>
      <c r="B127" s="175" t="s">
        <v>452</v>
      </c>
      <c r="C127" s="176" t="s">
        <v>375</v>
      </c>
      <c r="D127" s="180">
        <v>150</v>
      </c>
      <c r="E127" s="180">
        <v>20</v>
      </c>
      <c r="F127" s="173" t="s">
        <v>237</v>
      </c>
      <c r="G127" s="178"/>
      <c r="H127" s="179"/>
      <c r="I127" s="179">
        <v>1</v>
      </c>
      <c r="J127" s="179"/>
      <c r="K127" s="179"/>
      <c r="L127" s="179"/>
      <c r="M127" s="179"/>
      <c r="N127" s="179"/>
      <c r="O127" s="179">
        <v>1</v>
      </c>
      <c r="P127" s="179"/>
      <c r="Q127" s="179">
        <v>1</v>
      </c>
    </row>
    <row r="128" spans="1:17" ht="15">
      <c r="A128" s="174">
        <v>57</v>
      </c>
      <c r="B128" s="175" t="s">
        <v>453</v>
      </c>
      <c r="C128" s="176" t="s">
        <v>375</v>
      </c>
      <c r="D128" s="180">
        <v>130</v>
      </c>
      <c r="E128" s="180">
        <v>20</v>
      </c>
      <c r="F128" s="173" t="s">
        <v>237</v>
      </c>
      <c r="G128" s="178"/>
      <c r="H128" s="179"/>
      <c r="I128" s="179">
        <v>1</v>
      </c>
      <c r="J128" s="179"/>
      <c r="K128" s="179"/>
      <c r="L128" s="179"/>
      <c r="M128" s="179"/>
      <c r="N128" s="179"/>
      <c r="O128" s="179"/>
      <c r="P128" s="179">
        <v>1</v>
      </c>
      <c r="Q128" s="179">
        <v>1</v>
      </c>
    </row>
    <row r="129" spans="1:17" ht="15">
      <c r="A129" s="174">
        <v>58</v>
      </c>
      <c r="B129" s="175" t="s">
        <v>454</v>
      </c>
      <c r="C129" s="176" t="s">
        <v>375</v>
      </c>
      <c r="D129" s="180">
        <v>150</v>
      </c>
      <c r="E129" s="180">
        <v>20</v>
      </c>
      <c r="F129" s="173" t="s">
        <v>237</v>
      </c>
      <c r="G129" s="198"/>
      <c r="H129" s="178"/>
      <c r="I129" s="178" t="s">
        <v>382</v>
      </c>
      <c r="J129" s="178"/>
      <c r="K129" s="178"/>
      <c r="L129" s="178"/>
      <c r="M129" s="178"/>
      <c r="N129" s="178"/>
      <c r="O129" s="178" t="s">
        <v>382</v>
      </c>
      <c r="P129" s="178"/>
      <c r="Q129" s="178"/>
    </row>
    <row r="130" spans="1:17" ht="15">
      <c r="A130" s="174">
        <v>59</v>
      </c>
      <c r="B130" s="175" t="s">
        <v>455</v>
      </c>
      <c r="C130" s="176" t="s">
        <v>375</v>
      </c>
      <c r="D130" s="180">
        <v>140</v>
      </c>
      <c r="E130" s="180">
        <v>20</v>
      </c>
      <c r="F130" s="173" t="s">
        <v>237</v>
      </c>
      <c r="G130" s="178"/>
      <c r="H130" s="179"/>
      <c r="I130" s="179">
        <v>1</v>
      </c>
      <c r="J130" s="179"/>
      <c r="K130" s="179"/>
      <c r="L130" s="179"/>
      <c r="M130" s="179"/>
      <c r="N130" s="179"/>
      <c r="O130" s="179">
        <v>1</v>
      </c>
      <c r="P130" s="179"/>
      <c r="Q130" s="179">
        <v>1</v>
      </c>
    </row>
    <row r="131" spans="1:17" ht="15">
      <c r="A131" s="174">
        <v>60</v>
      </c>
      <c r="B131" s="175" t="s">
        <v>456</v>
      </c>
      <c r="C131" s="176" t="s">
        <v>375</v>
      </c>
      <c r="D131" s="197" t="s">
        <v>457</v>
      </c>
      <c r="E131" s="197" t="s">
        <v>381</v>
      </c>
      <c r="F131" s="173" t="s">
        <v>237</v>
      </c>
      <c r="G131" s="178"/>
      <c r="H131" s="198"/>
      <c r="I131" s="198">
        <v>1</v>
      </c>
      <c r="J131" s="198"/>
      <c r="K131" s="198"/>
      <c r="L131" s="198"/>
      <c r="M131" s="198"/>
      <c r="N131" s="198"/>
      <c r="O131" s="198">
        <v>1</v>
      </c>
      <c r="P131" s="198"/>
      <c r="Q131" s="179">
        <v>1</v>
      </c>
    </row>
    <row r="132" spans="1:17" ht="15">
      <c r="A132" s="174">
        <v>61</v>
      </c>
      <c r="B132" s="199" t="s">
        <v>458</v>
      </c>
      <c r="C132" s="187" t="s">
        <v>375</v>
      </c>
      <c r="D132" s="180">
        <v>150</v>
      </c>
      <c r="E132" s="180">
        <v>20</v>
      </c>
      <c r="F132" s="173" t="s">
        <v>237</v>
      </c>
      <c r="G132" s="178"/>
      <c r="H132" s="179"/>
      <c r="I132" s="179">
        <v>1</v>
      </c>
      <c r="J132" s="179">
        <v>1</v>
      </c>
      <c r="K132" s="179"/>
      <c r="L132" s="179"/>
      <c r="M132" s="179"/>
      <c r="N132" s="179"/>
      <c r="O132" s="179"/>
      <c r="P132" s="179"/>
      <c r="Q132" s="179">
        <v>1</v>
      </c>
    </row>
    <row r="133" spans="1:17" ht="15">
      <c r="A133" s="174">
        <v>62</v>
      </c>
      <c r="B133" s="199" t="s">
        <v>459</v>
      </c>
      <c r="C133" s="187" t="s">
        <v>375</v>
      </c>
      <c r="D133" s="180">
        <v>135</v>
      </c>
      <c r="E133" s="180">
        <v>20</v>
      </c>
      <c r="F133" s="173" t="s">
        <v>237</v>
      </c>
      <c r="G133" s="178"/>
      <c r="H133" s="179"/>
      <c r="I133" s="179">
        <v>1</v>
      </c>
      <c r="J133" s="179"/>
      <c r="K133" s="179"/>
      <c r="L133" s="179"/>
      <c r="M133" s="179"/>
      <c r="N133" s="179"/>
      <c r="O133" s="179">
        <v>1</v>
      </c>
      <c r="P133" s="179"/>
      <c r="Q133" s="179">
        <v>1</v>
      </c>
    </row>
    <row r="134" spans="1:17" ht="15">
      <c r="A134" s="174">
        <v>63</v>
      </c>
      <c r="B134" s="199" t="s">
        <v>460</v>
      </c>
      <c r="C134" s="187" t="s">
        <v>375</v>
      </c>
      <c r="D134" s="180">
        <v>135</v>
      </c>
      <c r="E134" s="180">
        <v>20</v>
      </c>
      <c r="F134" s="173" t="s">
        <v>237</v>
      </c>
      <c r="G134" s="178"/>
      <c r="H134" s="179"/>
      <c r="I134" s="179">
        <v>1</v>
      </c>
      <c r="J134" s="179"/>
      <c r="K134" s="179"/>
      <c r="L134" s="179"/>
      <c r="M134" s="179"/>
      <c r="N134" s="179"/>
      <c r="O134" s="179">
        <v>1</v>
      </c>
      <c r="P134" s="179"/>
      <c r="Q134" s="179">
        <v>1</v>
      </c>
    </row>
    <row r="135" spans="1:17" ht="15">
      <c r="A135" s="174">
        <v>64</v>
      </c>
      <c r="B135" s="199" t="s">
        <v>461</v>
      </c>
      <c r="C135" s="187" t="s">
        <v>375</v>
      </c>
      <c r="D135" s="196">
        <v>150</v>
      </c>
      <c r="E135" s="196">
        <v>20</v>
      </c>
      <c r="F135" s="173" t="s">
        <v>237</v>
      </c>
      <c r="G135" s="178"/>
      <c r="H135" s="198"/>
      <c r="I135" s="198">
        <v>1</v>
      </c>
      <c r="J135" s="198"/>
      <c r="K135" s="198"/>
      <c r="L135" s="198"/>
      <c r="M135" s="198"/>
      <c r="N135" s="198"/>
      <c r="O135" s="198">
        <v>1</v>
      </c>
      <c r="P135" s="198"/>
      <c r="Q135" s="179">
        <v>1</v>
      </c>
    </row>
    <row r="136" spans="1:17" ht="15">
      <c r="A136" s="174">
        <v>65</v>
      </c>
      <c r="B136" s="199" t="s">
        <v>462</v>
      </c>
      <c r="C136" s="187" t="s">
        <v>375</v>
      </c>
      <c r="D136" s="197" t="s">
        <v>463</v>
      </c>
      <c r="E136" s="197" t="s">
        <v>381</v>
      </c>
      <c r="F136" s="173" t="s">
        <v>237</v>
      </c>
      <c r="G136" s="198"/>
      <c r="H136" s="178"/>
      <c r="I136" s="178" t="s">
        <v>382</v>
      </c>
      <c r="J136" s="178"/>
      <c r="K136" s="178"/>
      <c r="L136" s="178"/>
      <c r="M136" s="178"/>
      <c r="N136" s="178"/>
      <c r="O136" s="178" t="s">
        <v>382</v>
      </c>
      <c r="P136" s="178"/>
      <c r="Q136" s="178"/>
    </row>
    <row r="137" spans="1:17" ht="15">
      <c r="A137" s="174">
        <v>66</v>
      </c>
      <c r="B137" s="199" t="s">
        <v>464</v>
      </c>
      <c r="C137" s="187" t="s">
        <v>375</v>
      </c>
      <c r="D137" s="197" t="s">
        <v>465</v>
      </c>
      <c r="E137" s="197" t="s">
        <v>466</v>
      </c>
      <c r="F137" s="173" t="s">
        <v>237</v>
      </c>
      <c r="G137" s="198"/>
      <c r="H137" s="178"/>
      <c r="I137" s="178" t="s">
        <v>382</v>
      </c>
      <c r="J137" s="178"/>
      <c r="K137" s="178"/>
      <c r="L137" s="178"/>
      <c r="M137" s="178"/>
      <c r="N137" s="178"/>
      <c r="O137" s="178"/>
      <c r="P137" s="178"/>
      <c r="Q137" s="178"/>
    </row>
    <row r="138" spans="1:17" ht="15">
      <c r="A138" s="174">
        <v>67</v>
      </c>
      <c r="B138" s="199" t="s">
        <v>467</v>
      </c>
      <c r="C138" s="187" t="s">
        <v>375</v>
      </c>
      <c r="D138" s="197" t="s">
        <v>465</v>
      </c>
      <c r="E138" s="197" t="s">
        <v>381</v>
      </c>
      <c r="F138" s="173" t="s">
        <v>237</v>
      </c>
      <c r="G138" s="198"/>
      <c r="H138" s="178"/>
      <c r="I138" s="178" t="s">
        <v>382</v>
      </c>
      <c r="J138" s="178"/>
      <c r="K138" s="178"/>
      <c r="L138" s="178"/>
      <c r="M138" s="178"/>
      <c r="N138" s="178"/>
      <c r="O138" s="178" t="s">
        <v>382</v>
      </c>
      <c r="P138" s="178"/>
      <c r="Q138" s="178"/>
    </row>
    <row r="139" spans="1:17" ht="15">
      <c r="A139" s="174">
        <v>68</v>
      </c>
      <c r="B139" s="175" t="s">
        <v>468</v>
      </c>
      <c r="C139" s="176" t="s">
        <v>469</v>
      </c>
      <c r="D139" s="185">
        <v>145</v>
      </c>
      <c r="E139" s="185">
        <v>10</v>
      </c>
      <c r="F139" s="173" t="s">
        <v>237</v>
      </c>
      <c r="G139" s="178"/>
      <c r="H139" s="179"/>
      <c r="I139" s="179">
        <v>1</v>
      </c>
      <c r="J139" s="179"/>
      <c r="K139" s="179"/>
      <c r="L139" s="179"/>
      <c r="M139" s="179"/>
      <c r="N139" s="179"/>
      <c r="O139" s="179"/>
      <c r="P139" s="179"/>
      <c r="Q139" s="179">
        <f>SUM(I139:P139)</f>
        <v>1</v>
      </c>
    </row>
    <row r="140" spans="1:17" ht="15">
      <c r="A140" s="174">
        <v>69</v>
      </c>
      <c r="B140" s="175" t="s">
        <v>167</v>
      </c>
      <c r="C140" s="176" t="s">
        <v>392</v>
      </c>
      <c r="D140" s="185">
        <v>145</v>
      </c>
      <c r="E140" s="185">
        <v>10</v>
      </c>
      <c r="F140" s="173" t="s">
        <v>237</v>
      </c>
      <c r="G140" s="178"/>
      <c r="H140" s="179"/>
      <c r="I140" s="179">
        <v>1</v>
      </c>
      <c r="J140" s="179"/>
      <c r="K140" s="179"/>
      <c r="L140" s="179"/>
      <c r="M140" s="179"/>
      <c r="N140" s="179"/>
      <c r="O140" s="179"/>
      <c r="P140" s="179"/>
      <c r="Q140" s="179">
        <f>SUM(I140:P140)</f>
        <v>1</v>
      </c>
    </row>
    <row r="141" spans="1:17" ht="15">
      <c r="A141" s="174">
        <v>70</v>
      </c>
      <c r="B141" s="175" t="s">
        <v>470</v>
      </c>
      <c r="C141" s="176" t="s">
        <v>392</v>
      </c>
      <c r="D141" s="180">
        <v>140</v>
      </c>
      <c r="E141" s="180">
        <v>10</v>
      </c>
      <c r="F141" s="173" t="s">
        <v>237</v>
      </c>
      <c r="G141" s="178"/>
      <c r="H141" s="179"/>
      <c r="I141" s="179">
        <v>1</v>
      </c>
      <c r="J141" s="179"/>
      <c r="K141" s="179"/>
      <c r="L141" s="179"/>
      <c r="M141" s="179"/>
      <c r="N141" s="179"/>
      <c r="O141" s="179"/>
      <c r="P141" s="179"/>
      <c r="Q141" s="179">
        <f>SUM(I141:P141)</f>
        <v>1</v>
      </c>
    </row>
    <row r="142" spans="1:17" ht="15">
      <c r="A142" s="174">
        <v>71</v>
      </c>
      <c r="B142" s="175" t="s">
        <v>471</v>
      </c>
      <c r="C142" s="176" t="s">
        <v>392</v>
      </c>
      <c r="D142" s="180">
        <v>130</v>
      </c>
      <c r="E142" s="180">
        <v>20</v>
      </c>
      <c r="F142" s="173" t="s">
        <v>237</v>
      </c>
      <c r="G142" s="178"/>
      <c r="H142" s="179"/>
      <c r="I142" s="179">
        <v>1</v>
      </c>
      <c r="J142" s="179"/>
      <c r="K142" s="179"/>
      <c r="L142" s="179"/>
      <c r="M142" s="179"/>
      <c r="N142" s="179"/>
      <c r="O142" s="179">
        <v>1</v>
      </c>
      <c r="P142" s="179"/>
      <c r="Q142" s="179">
        <v>1</v>
      </c>
    </row>
    <row r="143" spans="1:17" ht="15">
      <c r="A143" s="174">
        <v>72</v>
      </c>
      <c r="B143" s="191" t="s">
        <v>472</v>
      </c>
      <c r="C143" s="174" t="s">
        <v>392</v>
      </c>
      <c r="D143" s="174">
        <v>150</v>
      </c>
      <c r="E143" s="174">
        <v>20</v>
      </c>
      <c r="F143" s="173" t="s">
        <v>237</v>
      </c>
      <c r="G143" s="186"/>
      <c r="H143" s="186"/>
      <c r="I143" s="186">
        <v>1</v>
      </c>
      <c r="J143" s="186"/>
      <c r="K143" s="186"/>
      <c r="L143" s="186"/>
      <c r="M143" s="186"/>
      <c r="N143" s="186"/>
      <c r="O143" s="186">
        <v>1</v>
      </c>
      <c r="P143" s="186"/>
      <c r="Q143" s="179">
        <v>1</v>
      </c>
    </row>
    <row r="144" spans="1:17" ht="15">
      <c r="A144" s="174">
        <v>73</v>
      </c>
      <c r="B144" s="175" t="s">
        <v>473</v>
      </c>
      <c r="C144" s="176" t="s">
        <v>392</v>
      </c>
      <c r="D144" s="180">
        <v>135</v>
      </c>
      <c r="E144" s="180">
        <v>20</v>
      </c>
      <c r="F144" s="173" t="s">
        <v>237</v>
      </c>
      <c r="G144" s="178"/>
      <c r="H144" s="179"/>
      <c r="I144" s="179">
        <v>1</v>
      </c>
      <c r="J144" s="179"/>
      <c r="K144" s="179"/>
      <c r="L144" s="179"/>
      <c r="M144" s="179"/>
      <c r="N144" s="179"/>
      <c r="O144" s="179">
        <v>1</v>
      </c>
      <c r="P144" s="179"/>
      <c r="Q144" s="179">
        <v>1</v>
      </c>
    </row>
    <row r="145" spans="1:17" ht="15">
      <c r="A145" s="174">
        <v>74</v>
      </c>
      <c r="B145" s="175" t="s">
        <v>474</v>
      </c>
      <c r="C145" s="176" t="s">
        <v>392</v>
      </c>
      <c r="D145" s="180">
        <v>130</v>
      </c>
      <c r="E145" s="180">
        <v>20</v>
      </c>
      <c r="F145" s="173" t="s">
        <v>237</v>
      </c>
      <c r="G145" s="178"/>
      <c r="H145" s="179"/>
      <c r="I145" s="179">
        <v>1</v>
      </c>
      <c r="J145" s="179"/>
      <c r="K145" s="179"/>
      <c r="L145" s="179"/>
      <c r="M145" s="179"/>
      <c r="N145" s="179"/>
      <c r="O145" s="179">
        <v>1</v>
      </c>
      <c r="P145" s="179"/>
      <c r="Q145" s="179">
        <v>1</v>
      </c>
    </row>
    <row r="146" spans="1:17" ht="15">
      <c r="A146" s="174">
        <v>75</v>
      </c>
      <c r="B146" s="175" t="s">
        <v>217</v>
      </c>
      <c r="C146" s="176" t="s">
        <v>392</v>
      </c>
      <c r="D146" s="180">
        <v>140</v>
      </c>
      <c r="E146" s="180">
        <v>20</v>
      </c>
      <c r="F146" s="173" t="s">
        <v>237</v>
      </c>
      <c r="G146" s="178"/>
      <c r="H146" s="179"/>
      <c r="I146" s="179">
        <v>1</v>
      </c>
      <c r="J146" s="179"/>
      <c r="K146" s="179"/>
      <c r="L146" s="179"/>
      <c r="M146" s="179"/>
      <c r="N146" s="179"/>
      <c r="O146" s="179"/>
      <c r="P146" s="179">
        <v>1</v>
      </c>
      <c r="Q146" s="179">
        <v>1</v>
      </c>
    </row>
    <row r="147" spans="1:17" ht="27.75" customHeight="1">
      <c r="A147" s="259" t="s">
        <v>707</v>
      </c>
      <c r="B147" s="260" t="s">
        <v>551</v>
      </c>
      <c r="C147" s="259"/>
      <c r="D147" s="259"/>
      <c r="E147" s="259"/>
      <c r="F147" s="259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</row>
    <row r="148" spans="1:17" ht="15">
      <c r="A148" s="172">
        <v>1</v>
      </c>
      <c r="B148" s="171" t="s">
        <v>552</v>
      </c>
      <c r="C148" s="170" t="s">
        <v>476</v>
      </c>
      <c r="D148" s="170">
        <v>145</v>
      </c>
      <c r="E148" s="170">
        <v>20</v>
      </c>
      <c r="F148" s="173" t="s">
        <v>237</v>
      </c>
      <c r="G148" s="172">
        <v>2</v>
      </c>
      <c r="H148" s="172"/>
      <c r="I148" s="172">
        <v>1</v>
      </c>
      <c r="J148" s="172"/>
      <c r="K148" s="172"/>
      <c r="L148" s="172"/>
      <c r="M148" s="172">
        <v>1</v>
      </c>
      <c r="N148" s="172"/>
      <c r="O148" s="172"/>
      <c r="P148" s="172"/>
      <c r="Q148" s="172"/>
    </row>
    <row r="149" spans="1:17" ht="15">
      <c r="A149" s="172">
        <v>2</v>
      </c>
      <c r="B149" s="171" t="s">
        <v>553</v>
      </c>
      <c r="C149" s="170" t="s">
        <v>476</v>
      </c>
      <c r="D149" s="170">
        <v>150</v>
      </c>
      <c r="E149" s="170">
        <v>20</v>
      </c>
      <c r="F149" s="173" t="s">
        <v>237</v>
      </c>
      <c r="G149" s="172">
        <v>2</v>
      </c>
      <c r="H149" s="172"/>
      <c r="I149" s="172">
        <v>1</v>
      </c>
      <c r="J149" s="172"/>
      <c r="K149" s="172"/>
      <c r="L149" s="172"/>
      <c r="M149" s="172">
        <v>1</v>
      </c>
      <c r="N149" s="172"/>
      <c r="O149" s="172"/>
      <c r="P149" s="172"/>
      <c r="Q149" s="172"/>
    </row>
    <row r="150" spans="1:17" ht="15">
      <c r="A150" s="172">
        <v>3</v>
      </c>
      <c r="B150" s="171" t="s">
        <v>554</v>
      </c>
      <c r="C150" s="170" t="s">
        <v>476</v>
      </c>
      <c r="D150" s="170">
        <v>150</v>
      </c>
      <c r="E150" s="170">
        <v>20</v>
      </c>
      <c r="F150" s="173" t="s">
        <v>237</v>
      </c>
      <c r="G150" s="172">
        <v>2</v>
      </c>
      <c r="H150" s="172"/>
      <c r="I150" s="172">
        <v>1</v>
      </c>
      <c r="J150" s="172"/>
      <c r="K150" s="172"/>
      <c r="L150" s="172"/>
      <c r="M150" s="172">
        <v>1</v>
      </c>
      <c r="N150" s="172"/>
      <c r="O150" s="172"/>
      <c r="P150" s="172"/>
      <c r="Q150" s="172"/>
    </row>
    <row r="151" spans="1:17" ht="15">
      <c r="A151" s="172">
        <v>4</v>
      </c>
      <c r="B151" s="171" t="s">
        <v>555</v>
      </c>
      <c r="C151" s="170" t="s">
        <v>476</v>
      </c>
      <c r="D151" s="170">
        <v>145</v>
      </c>
      <c r="E151" s="170">
        <v>20</v>
      </c>
      <c r="F151" s="173" t="s">
        <v>237</v>
      </c>
      <c r="G151" s="172">
        <v>2</v>
      </c>
      <c r="H151" s="172"/>
      <c r="I151" s="172">
        <v>1</v>
      </c>
      <c r="J151" s="172"/>
      <c r="K151" s="172"/>
      <c r="L151" s="172"/>
      <c r="M151" s="172"/>
      <c r="N151" s="172"/>
      <c r="O151" s="172">
        <v>1</v>
      </c>
      <c r="P151" s="172"/>
      <c r="Q151" s="172"/>
    </row>
    <row r="152" spans="1:17" ht="15">
      <c r="A152" s="172">
        <v>5</v>
      </c>
      <c r="B152" s="171" t="s">
        <v>556</v>
      </c>
      <c r="C152" s="170" t="s">
        <v>476</v>
      </c>
      <c r="D152" s="170">
        <v>145</v>
      </c>
      <c r="E152" s="170">
        <v>20</v>
      </c>
      <c r="F152" s="173" t="s">
        <v>237</v>
      </c>
      <c r="G152" s="172">
        <v>2</v>
      </c>
      <c r="H152" s="172"/>
      <c r="I152" s="172">
        <v>1</v>
      </c>
      <c r="J152" s="172"/>
      <c r="K152" s="172"/>
      <c r="L152" s="172"/>
      <c r="M152" s="172">
        <v>1</v>
      </c>
      <c r="N152" s="172"/>
      <c r="O152" s="172"/>
      <c r="P152" s="172"/>
      <c r="Q152" s="172"/>
    </row>
    <row r="153" spans="1:17" ht="15">
      <c r="A153" s="172">
        <v>6</v>
      </c>
      <c r="B153" s="171" t="s">
        <v>557</v>
      </c>
      <c r="C153" s="170" t="s">
        <v>476</v>
      </c>
      <c r="D153" s="170">
        <v>145</v>
      </c>
      <c r="E153" s="170">
        <v>20</v>
      </c>
      <c r="F153" s="173" t="s">
        <v>237</v>
      </c>
      <c r="G153" s="172">
        <v>2</v>
      </c>
      <c r="H153" s="172"/>
      <c r="I153" s="172">
        <v>1</v>
      </c>
      <c r="J153" s="172"/>
      <c r="K153" s="172"/>
      <c r="L153" s="172"/>
      <c r="M153" s="172">
        <v>1</v>
      </c>
      <c r="N153" s="172"/>
      <c r="O153" s="172"/>
      <c r="P153" s="172"/>
      <c r="Q153" s="172"/>
    </row>
    <row r="154" spans="1:17" ht="15">
      <c r="A154" s="172">
        <v>7</v>
      </c>
      <c r="B154" s="171" t="s">
        <v>558</v>
      </c>
      <c r="C154" s="170" t="s">
        <v>476</v>
      </c>
      <c r="D154" s="170">
        <v>145</v>
      </c>
      <c r="E154" s="170">
        <v>20</v>
      </c>
      <c r="F154" s="173" t="s">
        <v>237</v>
      </c>
      <c r="G154" s="172">
        <v>2</v>
      </c>
      <c r="H154" s="172"/>
      <c r="I154" s="172">
        <v>1</v>
      </c>
      <c r="J154" s="172"/>
      <c r="K154" s="172"/>
      <c r="L154" s="172"/>
      <c r="M154" s="172">
        <v>1</v>
      </c>
      <c r="N154" s="172"/>
      <c r="O154" s="172"/>
      <c r="P154" s="172"/>
      <c r="Q154" s="172"/>
    </row>
    <row r="155" spans="1:17" ht="15">
      <c r="A155" s="172">
        <v>8</v>
      </c>
      <c r="B155" s="171" t="s">
        <v>559</v>
      </c>
      <c r="C155" s="170" t="s">
        <v>476</v>
      </c>
      <c r="D155" s="170">
        <v>145</v>
      </c>
      <c r="E155" s="170">
        <v>20</v>
      </c>
      <c r="F155" s="173" t="s">
        <v>237</v>
      </c>
      <c r="G155" s="172">
        <v>2</v>
      </c>
      <c r="H155" s="172"/>
      <c r="I155" s="172">
        <v>1</v>
      </c>
      <c r="J155" s="172"/>
      <c r="K155" s="172"/>
      <c r="L155" s="172"/>
      <c r="M155" s="172"/>
      <c r="N155" s="172"/>
      <c r="O155" s="172">
        <v>1</v>
      </c>
      <c r="P155" s="172"/>
      <c r="Q155" s="172"/>
    </row>
    <row r="156" spans="1:17" ht="15">
      <c r="A156" s="172">
        <v>9</v>
      </c>
      <c r="B156" s="171" t="s">
        <v>560</v>
      </c>
      <c r="C156" s="170" t="s">
        <v>476</v>
      </c>
      <c r="D156" s="170">
        <v>150</v>
      </c>
      <c r="E156" s="170">
        <v>20</v>
      </c>
      <c r="F156" s="173" t="s">
        <v>237</v>
      </c>
      <c r="G156" s="172">
        <v>2</v>
      </c>
      <c r="H156" s="172"/>
      <c r="I156" s="172">
        <v>1</v>
      </c>
      <c r="J156" s="172"/>
      <c r="K156" s="172"/>
      <c r="L156" s="172"/>
      <c r="M156" s="172"/>
      <c r="N156" s="172"/>
      <c r="O156" s="172">
        <v>1</v>
      </c>
      <c r="P156" s="172"/>
      <c r="Q156" s="172"/>
    </row>
    <row r="157" spans="1:17" ht="15">
      <c r="A157" s="172">
        <v>10</v>
      </c>
      <c r="B157" s="171" t="s">
        <v>561</v>
      </c>
      <c r="C157" s="170" t="s">
        <v>476</v>
      </c>
      <c r="D157" s="170">
        <v>145</v>
      </c>
      <c r="E157" s="170">
        <v>20</v>
      </c>
      <c r="F157" s="173" t="s">
        <v>237</v>
      </c>
      <c r="G157" s="172">
        <v>2</v>
      </c>
      <c r="H157" s="172"/>
      <c r="I157" s="172">
        <v>1</v>
      </c>
      <c r="J157" s="172"/>
      <c r="K157" s="172"/>
      <c r="L157" s="172"/>
      <c r="M157" s="172"/>
      <c r="N157" s="172"/>
      <c r="O157" s="172">
        <v>1</v>
      </c>
      <c r="P157" s="172"/>
      <c r="Q157" s="172"/>
    </row>
    <row r="158" spans="1:17" ht="15">
      <c r="A158" s="172">
        <v>11</v>
      </c>
      <c r="B158" s="171" t="s">
        <v>562</v>
      </c>
      <c r="C158" s="170" t="s">
        <v>476</v>
      </c>
      <c r="D158" s="170">
        <v>145</v>
      </c>
      <c r="E158" s="170">
        <v>20</v>
      </c>
      <c r="F158" s="173" t="s">
        <v>237</v>
      </c>
      <c r="G158" s="172">
        <v>2</v>
      </c>
      <c r="H158" s="172"/>
      <c r="I158" s="172">
        <v>1</v>
      </c>
      <c r="J158" s="172"/>
      <c r="K158" s="172"/>
      <c r="L158" s="172"/>
      <c r="M158" s="172"/>
      <c r="N158" s="172"/>
      <c r="O158" s="172">
        <v>1</v>
      </c>
      <c r="P158" s="172"/>
      <c r="Q158" s="172"/>
    </row>
    <row r="159" spans="1:17" ht="15">
      <c r="A159" s="172">
        <v>12</v>
      </c>
      <c r="B159" s="171" t="s">
        <v>563</v>
      </c>
      <c r="C159" s="170" t="s">
        <v>476</v>
      </c>
      <c r="D159" s="170">
        <v>150</v>
      </c>
      <c r="E159" s="170">
        <v>20</v>
      </c>
      <c r="F159" s="173" t="s">
        <v>237</v>
      </c>
      <c r="G159" s="172">
        <v>2</v>
      </c>
      <c r="H159" s="172"/>
      <c r="I159" s="172">
        <v>1</v>
      </c>
      <c r="J159" s="172"/>
      <c r="K159" s="172"/>
      <c r="L159" s="172"/>
      <c r="M159" s="172">
        <v>1</v>
      </c>
      <c r="N159" s="172"/>
      <c r="O159" s="172"/>
      <c r="P159" s="172"/>
      <c r="Q159" s="172"/>
    </row>
    <row r="160" spans="1:17" ht="15">
      <c r="A160" s="172">
        <v>13</v>
      </c>
      <c r="B160" s="171" t="s">
        <v>564</v>
      </c>
      <c r="C160" s="170" t="s">
        <v>476</v>
      </c>
      <c r="D160" s="170">
        <v>145</v>
      </c>
      <c r="E160" s="170">
        <v>20</v>
      </c>
      <c r="F160" s="173" t="s">
        <v>237</v>
      </c>
      <c r="G160" s="172">
        <v>2</v>
      </c>
      <c r="H160" s="172"/>
      <c r="I160" s="172">
        <v>1</v>
      </c>
      <c r="J160" s="172"/>
      <c r="K160" s="172"/>
      <c r="L160" s="172"/>
      <c r="M160" s="172">
        <v>1</v>
      </c>
      <c r="N160" s="172"/>
      <c r="O160" s="172"/>
      <c r="P160" s="172"/>
      <c r="Q160" s="172"/>
    </row>
    <row r="161" spans="1:17" ht="15">
      <c r="A161" s="172">
        <v>14</v>
      </c>
      <c r="B161" s="171" t="s">
        <v>565</v>
      </c>
      <c r="C161" s="170" t="s">
        <v>476</v>
      </c>
      <c r="D161" s="170">
        <v>145</v>
      </c>
      <c r="E161" s="170">
        <v>20</v>
      </c>
      <c r="F161" s="173" t="s">
        <v>237</v>
      </c>
      <c r="G161" s="172">
        <v>2</v>
      </c>
      <c r="H161" s="172"/>
      <c r="I161" s="172">
        <v>1</v>
      </c>
      <c r="J161" s="172"/>
      <c r="K161" s="172"/>
      <c r="L161" s="172"/>
      <c r="M161" s="172">
        <v>1</v>
      </c>
      <c r="N161" s="172"/>
      <c r="O161" s="172"/>
      <c r="P161" s="172"/>
      <c r="Q161" s="172"/>
    </row>
    <row r="162" spans="1:17" ht="15">
      <c r="A162" s="172">
        <v>15</v>
      </c>
      <c r="B162" s="171" t="s">
        <v>566</v>
      </c>
      <c r="C162" s="170" t="s">
        <v>476</v>
      </c>
      <c r="D162" s="170">
        <v>145</v>
      </c>
      <c r="E162" s="170">
        <v>20</v>
      </c>
      <c r="F162" s="173" t="s">
        <v>237</v>
      </c>
      <c r="G162" s="172">
        <v>2</v>
      </c>
      <c r="H162" s="172"/>
      <c r="I162" s="172">
        <v>1</v>
      </c>
      <c r="J162" s="172"/>
      <c r="K162" s="172"/>
      <c r="L162" s="172"/>
      <c r="M162" s="172">
        <v>1</v>
      </c>
      <c r="N162" s="172"/>
      <c r="O162" s="172"/>
      <c r="P162" s="172"/>
      <c r="Q162" s="172"/>
    </row>
    <row r="163" spans="1:17" ht="15">
      <c r="A163" s="172">
        <v>16</v>
      </c>
      <c r="B163" s="171" t="s">
        <v>567</v>
      </c>
      <c r="C163" s="170" t="s">
        <v>476</v>
      </c>
      <c r="D163" s="170">
        <v>150</v>
      </c>
      <c r="E163" s="170">
        <v>20</v>
      </c>
      <c r="F163" s="173" t="s">
        <v>237</v>
      </c>
      <c r="G163" s="172">
        <v>2</v>
      </c>
      <c r="H163" s="172"/>
      <c r="I163" s="172">
        <v>1</v>
      </c>
      <c r="J163" s="172"/>
      <c r="K163" s="172"/>
      <c r="L163" s="172"/>
      <c r="M163" s="172"/>
      <c r="N163" s="172"/>
      <c r="O163" s="172">
        <v>1</v>
      </c>
      <c r="P163" s="172"/>
      <c r="Q163" s="172"/>
    </row>
    <row r="164" spans="1:17" ht="15">
      <c r="A164" s="172">
        <v>17</v>
      </c>
      <c r="B164" s="171" t="s">
        <v>568</v>
      </c>
      <c r="C164" s="170" t="s">
        <v>476</v>
      </c>
      <c r="D164" s="170">
        <v>145</v>
      </c>
      <c r="E164" s="170">
        <v>20</v>
      </c>
      <c r="F164" s="173" t="s">
        <v>237</v>
      </c>
      <c r="G164" s="172">
        <v>2</v>
      </c>
      <c r="H164" s="172"/>
      <c r="I164" s="172">
        <v>1</v>
      </c>
      <c r="J164" s="172"/>
      <c r="K164" s="172"/>
      <c r="L164" s="172"/>
      <c r="M164" s="172"/>
      <c r="N164" s="172"/>
      <c r="O164" s="172">
        <v>1</v>
      </c>
      <c r="P164" s="172"/>
      <c r="Q164" s="172"/>
    </row>
    <row r="165" spans="1:17" ht="15">
      <c r="A165" s="172">
        <v>18</v>
      </c>
      <c r="B165" s="171" t="s">
        <v>569</v>
      </c>
      <c r="C165" s="170" t="s">
        <v>483</v>
      </c>
      <c r="D165" s="170">
        <v>150</v>
      </c>
      <c r="E165" s="170">
        <v>10</v>
      </c>
      <c r="F165" s="173" t="s">
        <v>237</v>
      </c>
      <c r="G165" s="172">
        <v>1</v>
      </c>
      <c r="H165" s="172"/>
      <c r="I165" s="172">
        <v>1</v>
      </c>
      <c r="J165" s="172"/>
      <c r="K165" s="172"/>
      <c r="L165" s="172"/>
      <c r="M165" s="172"/>
      <c r="N165" s="172"/>
      <c r="O165" s="172">
        <f aca="true" t="shared" si="2" ref="O165:O172">SUM(I165:N165)</f>
        <v>1</v>
      </c>
      <c r="P165" s="172"/>
      <c r="Q165" s="172">
        <f aca="true" t="shared" si="3" ref="Q165:Q172">SUM(O165)</f>
        <v>1</v>
      </c>
    </row>
    <row r="166" spans="1:17" ht="15">
      <c r="A166" s="172">
        <v>19</v>
      </c>
      <c r="B166" s="171" t="s">
        <v>570</v>
      </c>
      <c r="C166" s="170" t="s">
        <v>483</v>
      </c>
      <c r="D166" s="170">
        <v>150</v>
      </c>
      <c r="E166" s="170">
        <v>10</v>
      </c>
      <c r="F166" s="173" t="s">
        <v>237</v>
      </c>
      <c r="G166" s="172">
        <v>1</v>
      </c>
      <c r="H166" s="172"/>
      <c r="I166" s="172">
        <v>1</v>
      </c>
      <c r="J166" s="172"/>
      <c r="K166" s="172"/>
      <c r="L166" s="172"/>
      <c r="M166" s="172"/>
      <c r="N166" s="172"/>
      <c r="O166" s="172">
        <f t="shared" si="2"/>
        <v>1</v>
      </c>
      <c r="P166" s="172"/>
      <c r="Q166" s="172">
        <f t="shared" si="3"/>
        <v>1</v>
      </c>
    </row>
    <row r="167" spans="1:17" ht="15">
      <c r="A167" s="172">
        <v>20</v>
      </c>
      <c r="B167" s="171" t="s">
        <v>571</v>
      </c>
      <c r="C167" s="170" t="s">
        <v>483</v>
      </c>
      <c r="D167" s="170">
        <v>140</v>
      </c>
      <c r="E167" s="170">
        <v>10</v>
      </c>
      <c r="F167" s="173" t="s">
        <v>237</v>
      </c>
      <c r="G167" s="172">
        <v>1</v>
      </c>
      <c r="H167" s="172"/>
      <c r="I167" s="172">
        <v>1</v>
      </c>
      <c r="J167" s="172"/>
      <c r="K167" s="172"/>
      <c r="L167" s="172"/>
      <c r="M167" s="172"/>
      <c r="N167" s="172"/>
      <c r="O167" s="172">
        <f t="shared" si="2"/>
        <v>1</v>
      </c>
      <c r="P167" s="172"/>
      <c r="Q167" s="172">
        <f t="shared" si="3"/>
        <v>1</v>
      </c>
    </row>
    <row r="168" spans="1:17" ht="15">
      <c r="A168" s="172">
        <v>21</v>
      </c>
      <c r="B168" s="171" t="s">
        <v>572</v>
      </c>
      <c r="C168" s="170" t="s">
        <v>483</v>
      </c>
      <c r="D168" s="170">
        <v>145</v>
      </c>
      <c r="E168" s="170">
        <v>10</v>
      </c>
      <c r="F168" s="173" t="s">
        <v>237</v>
      </c>
      <c r="G168" s="172">
        <v>1</v>
      </c>
      <c r="H168" s="172"/>
      <c r="I168" s="172">
        <v>1</v>
      </c>
      <c r="J168" s="172"/>
      <c r="K168" s="172"/>
      <c r="L168" s="172"/>
      <c r="M168" s="172"/>
      <c r="N168" s="172"/>
      <c r="O168" s="172">
        <f t="shared" si="2"/>
        <v>1</v>
      </c>
      <c r="P168" s="172"/>
      <c r="Q168" s="172">
        <f t="shared" si="3"/>
        <v>1</v>
      </c>
    </row>
    <row r="169" spans="1:17" ht="15">
      <c r="A169" s="172">
        <v>22</v>
      </c>
      <c r="B169" s="171" t="s">
        <v>573</v>
      </c>
      <c r="C169" s="170" t="s">
        <v>483</v>
      </c>
      <c r="D169" s="170">
        <v>145</v>
      </c>
      <c r="E169" s="170">
        <v>10</v>
      </c>
      <c r="F169" s="173" t="s">
        <v>237</v>
      </c>
      <c r="G169" s="172">
        <v>1</v>
      </c>
      <c r="H169" s="172"/>
      <c r="I169" s="172">
        <v>1</v>
      </c>
      <c r="J169" s="172"/>
      <c r="K169" s="172"/>
      <c r="L169" s="172"/>
      <c r="M169" s="172"/>
      <c r="N169" s="172"/>
      <c r="O169" s="172">
        <f t="shared" si="2"/>
        <v>1</v>
      </c>
      <c r="P169" s="172"/>
      <c r="Q169" s="172">
        <f t="shared" si="3"/>
        <v>1</v>
      </c>
    </row>
    <row r="170" spans="1:17" ht="15">
      <c r="A170" s="172">
        <v>23</v>
      </c>
      <c r="B170" s="171" t="s">
        <v>574</v>
      </c>
      <c r="C170" s="170" t="s">
        <v>483</v>
      </c>
      <c r="D170" s="170">
        <v>145</v>
      </c>
      <c r="E170" s="170">
        <v>10</v>
      </c>
      <c r="F170" s="173" t="s">
        <v>237</v>
      </c>
      <c r="G170" s="172">
        <v>1</v>
      </c>
      <c r="H170" s="172"/>
      <c r="I170" s="172">
        <v>1</v>
      </c>
      <c r="J170" s="172"/>
      <c r="K170" s="172"/>
      <c r="L170" s="172"/>
      <c r="M170" s="172"/>
      <c r="N170" s="172"/>
      <c r="O170" s="172">
        <f t="shared" si="2"/>
        <v>1</v>
      </c>
      <c r="P170" s="172"/>
      <c r="Q170" s="172">
        <f t="shared" si="3"/>
        <v>1</v>
      </c>
    </row>
    <row r="171" spans="1:17" ht="15">
      <c r="A171" s="172">
        <v>24</v>
      </c>
      <c r="B171" s="171" t="s">
        <v>575</v>
      </c>
      <c r="C171" s="170" t="s">
        <v>483</v>
      </c>
      <c r="D171" s="170">
        <v>140</v>
      </c>
      <c r="E171" s="170">
        <v>10</v>
      </c>
      <c r="F171" s="173" t="s">
        <v>237</v>
      </c>
      <c r="G171" s="172">
        <v>1</v>
      </c>
      <c r="H171" s="172"/>
      <c r="I171" s="172">
        <v>1</v>
      </c>
      <c r="J171" s="172"/>
      <c r="K171" s="172"/>
      <c r="L171" s="172"/>
      <c r="M171" s="172"/>
      <c r="N171" s="172"/>
      <c r="O171" s="172">
        <f t="shared" si="2"/>
        <v>1</v>
      </c>
      <c r="P171" s="172"/>
      <c r="Q171" s="172">
        <f t="shared" si="3"/>
        <v>1</v>
      </c>
    </row>
    <row r="172" spans="1:17" ht="15">
      <c r="A172" s="172">
        <v>25</v>
      </c>
      <c r="B172" s="171" t="s">
        <v>576</v>
      </c>
      <c r="C172" s="170" t="s">
        <v>483</v>
      </c>
      <c r="D172" s="170">
        <v>145</v>
      </c>
      <c r="E172" s="170">
        <v>10</v>
      </c>
      <c r="F172" s="173" t="s">
        <v>237</v>
      </c>
      <c r="G172" s="172">
        <v>1</v>
      </c>
      <c r="H172" s="172"/>
      <c r="I172" s="172">
        <v>1</v>
      </c>
      <c r="J172" s="172"/>
      <c r="K172" s="172"/>
      <c r="L172" s="172"/>
      <c r="M172" s="172"/>
      <c r="N172" s="172"/>
      <c r="O172" s="172">
        <f t="shared" si="2"/>
        <v>1</v>
      </c>
      <c r="P172" s="172"/>
      <c r="Q172" s="172">
        <f t="shared" si="3"/>
        <v>1</v>
      </c>
    </row>
    <row r="173" spans="1:17" ht="15">
      <c r="A173" s="172">
        <v>26</v>
      </c>
      <c r="B173" s="171" t="s">
        <v>577</v>
      </c>
      <c r="C173" s="170" t="s">
        <v>487</v>
      </c>
      <c r="D173" s="170">
        <v>140</v>
      </c>
      <c r="E173" s="170">
        <v>20</v>
      </c>
      <c r="F173" s="173" t="s">
        <v>237</v>
      </c>
      <c r="G173" s="172">
        <v>2</v>
      </c>
      <c r="H173" s="172"/>
      <c r="I173" s="172">
        <v>1</v>
      </c>
      <c r="J173" s="172"/>
      <c r="K173" s="172"/>
      <c r="L173" s="172"/>
      <c r="M173" s="172"/>
      <c r="N173" s="172">
        <v>1</v>
      </c>
      <c r="O173" s="172"/>
      <c r="P173" s="172"/>
      <c r="Q173" s="172"/>
    </row>
    <row r="174" spans="1:17" ht="15">
      <c r="A174" s="172">
        <v>27</v>
      </c>
      <c r="B174" s="171" t="s">
        <v>578</v>
      </c>
      <c r="C174" s="170" t="s">
        <v>487</v>
      </c>
      <c r="D174" s="170">
        <v>150</v>
      </c>
      <c r="E174" s="170">
        <v>20</v>
      </c>
      <c r="F174" s="173" t="s">
        <v>237</v>
      </c>
      <c r="G174" s="172">
        <v>2</v>
      </c>
      <c r="H174" s="172"/>
      <c r="I174" s="172">
        <v>1</v>
      </c>
      <c r="J174" s="172"/>
      <c r="K174" s="172"/>
      <c r="L174" s="172"/>
      <c r="M174" s="172">
        <v>1</v>
      </c>
      <c r="N174" s="172"/>
      <c r="O174" s="172"/>
      <c r="P174" s="172"/>
      <c r="Q174" s="172"/>
    </row>
    <row r="175" spans="1:17" ht="15">
      <c r="A175" s="172">
        <v>28</v>
      </c>
      <c r="B175" s="171" t="s">
        <v>579</v>
      </c>
      <c r="C175" s="170" t="s">
        <v>487</v>
      </c>
      <c r="D175" s="170">
        <v>140</v>
      </c>
      <c r="E175" s="170">
        <v>20</v>
      </c>
      <c r="F175" s="173" t="s">
        <v>237</v>
      </c>
      <c r="G175" s="172">
        <v>2</v>
      </c>
      <c r="H175" s="172"/>
      <c r="I175" s="172">
        <v>1</v>
      </c>
      <c r="J175" s="172"/>
      <c r="K175" s="172"/>
      <c r="L175" s="172"/>
      <c r="M175" s="172">
        <v>1</v>
      </c>
      <c r="N175" s="172"/>
      <c r="O175" s="172"/>
      <c r="P175" s="172"/>
      <c r="Q175" s="172"/>
    </row>
    <row r="176" spans="1:17" ht="15">
      <c r="A176" s="172">
        <v>29</v>
      </c>
      <c r="B176" s="171" t="s">
        <v>580</v>
      </c>
      <c r="C176" s="170" t="s">
        <v>487</v>
      </c>
      <c r="D176" s="170">
        <v>145</v>
      </c>
      <c r="E176" s="170">
        <v>20</v>
      </c>
      <c r="F176" s="173" t="s">
        <v>237</v>
      </c>
      <c r="G176" s="172">
        <v>2</v>
      </c>
      <c r="H176" s="172"/>
      <c r="I176" s="172">
        <v>1</v>
      </c>
      <c r="J176" s="172"/>
      <c r="K176" s="172"/>
      <c r="L176" s="172"/>
      <c r="M176" s="172"/>
      <c r="N176" s="172"/>
      <c r="O176" s="172">
        <v>1</v>
      </c>
      <c r="P176" s="172"/>
      <c r="Q176" s="172"/>
    </row>
    <row r="177" spans="1:17" ht="15">
      <c r="A177" s="172">
        <v>30</v>
      </c>
      <c r="B177" s="171" t="s">
        <v>581</v>
      </c>
      <c r="C177" s="170" t="s">
        <v>487</v>
      </c>
      <c r="D177" s="170">
        <v>150</v>
      </c>
      <c r="E177" s="170">
        <v>20</v>
      </c>
      <c r="F177" s="173" t="s">
        <v>237</v>
      </c>
      <c r="G177" s="172">
        <v>2</v>
      </c>
      <c r="H177" s="172"/>
      <c r="I177" s="172">
        <v>1</v>
      </c>
      <c r="J177" s="172"/>
      <c r="K177" s="172"/>
      <c r="L177" s="172"/>
      <c r="M177" s="172"/>
      <c r="N177" s="172"/>
      <c r="O177" s="172">
        <v>1</v>
      </c>
      <c r="P177" s="172"/>
      <c r="Q177" s="172"/>
    </row>
    <row r="178" spans="1:17" ht="15">
      <c r="A178" s="172">
        <v>31</v>
      </c>
      <c r="B178" s="171" t="s">
        <v>582</v>
      </c>
      <c r="C178" s="170" t="s">
        <v>487</v>
      </c>
      <c r="D178" s="170">
        <v>140</v>
      </c>
      <c r="E178" s="170">
        <v>30</v>
      </c>
      <c r="F178" s="173" t="s">
        <v>237</v>
      </c>
      <c r="G178" s="172">
        <v>3</v>
      </c>
      <c r="H178" s="172"/>
      <c r="I178" s="172">
        <v>1</v>
      </c>
      <c r="J178" s="172"/>
      <c r="K178" s="172"/>
      <c r="L178" s="172"/>
      <c r="M178" s="172">
        <v>1</v>
      </c>
      <c r="N178" s="172"/>
      <c r="O178" s="172"/>
      <c r="P178" s="172"/>
      <c r="Q178" s="172"/>
    </row>
    <row r="179" spans="1:17" ht="15">
      <c r="A179" s="172">
        <v>32</v>
      </c>
      <c r="B179" s="171" t="s">
        <v>583</v>
      </c>
      <c r="C179" s="170" t="s">
        <v>487</v>
      </c>
      <c r="D179" s="170">
        <v>145</v>
      </c>
      <c r="E179" s="170">
        <v>20</v>
      </c>
      <c r="F179" s="173" t="s">
        <v>237</v>
      </c>
      <c r="G179" s="172">
        <v>2</v>
      </c>
      <c r="H179" s="172"/>
      <c r="I179" s="172">
        <v>1</v>
      </c>
      <c r="J179" s="172"/>
      <c r="K179" s="172"/>
      <c r="L179" s="172"/>
      <c r="M179" s="172"/>
      <c r="N179" s="172"/>
      <c r="O179" s="172">
        <v>1</v>
      </c>
      <c r="P179" s="172"/>
      <c r="Q179" s="172"/>
    </row>
    <row r="180" spans="1:17" ht="15">
      <c r="A180" s="172">
        <v>33</v>
      </c>
      <c r="B180" s="171" t="s">
        <v>584</v>
      </c>
      <c r="C180" s="170" t="s">
        <v>487</v>
      </c>
      <c r="D180" s="170">
        <v>135</v>
      </c>
      <c r="E180" s="170">
        <v>30</v>
      </c>
      <c r="F180" s="173" t="s">
        <v>237</v>
      </c>
      <c r="G180" s="172">
        <v>3</v>
      </c>
      <c r="H180" s="172"/>
      <c r="I180" s="172">
        <v>1</v>
      </c>
      <c r="J180" s="172"/>
      <c r="K180" s="172"/>
      <c r="L180" s="172"/>
      <c r="M180" s="172">
        <v>1</v>
      </c>
      <c r="N180" s="172"/>
      <c r="O180" s="172">
        <v>1</v>
      </c>
      <c r="P180" s="172"/>
      <c r="Q180" s="172"/>
    </row>
    <row r="181" spans="1:17" ht="15">
      <c r="A181" s="172">
        <v>34</v>
      </c>
      <c r="B181" s="171" t="s">
        <v>585</v>
      </c>
      <c r="C181" s="170" t="s">
        <v>487</v>
      </c>
      <c r="D181" s="170">
        <v>140</v>
      </c>
      <c r="E181" s="170">
        <v>20</v>
      </c>
      <c r="F181" s="173" t="s">
        <v>237</v>
      </c>
      <c r="G181" s="172">
        <v>2</v>
      </c>
      <c r="H181" s="172"/>
      <c r="I181" s="172">
        <v>1</v>
      </c>
      <c r="J181" s="172"/>
      <c r="K181" s="172"/>
      <c r="L181" s="172"/>
      <c r="M181" s="172"/>
      <c r="N181" s="172"/>
      <c r="O181" s="172">
        <v>1</v>
      </c>
      <c r="P181" s="172"/>
      <c r="Q181" s="172"/>
    </row>
    <row r="182" spans="1:17" ht="15">
      <c r="A182" s="172">
        <v>35</v>
      </c>
      <c r="B182" s="171" t="s">
        <v>586</v>
      </c>
      <c r="C182" s="170" t="s">
        <v>487</v>
      </c>
      <c r="D182" s="170">
        <v>150</v>
      </c>
      <c r="E182" s="170">
        <v>30</v>
      </c>
      <c r="F182" s="173" t="s">
        <v>237</v>
      </c>
      <c r="G182" s="172">
        <v>3</v>
      </c>
      <c r="H182" s="172"/>
      <c r="I182" s="172">
        <v>1</v>
      </c>
      <c r="J182" s="172"/>
      <c r="K182" s="172"/>
      <c r="L182" s="172"/>
      <c r="M182" s="172">
        <v>1</v>
      </c>
      <c r="N182" s="172"/>
      <c r="O182" s="172">
        <v>1</v>
      </c>
      <c r="P182" s="172"/>
      <c r="Q182" s="172"/>
    </row>
    <row r="183" spans="1:17" ht="15">
      <c r="A183" s="172">
        <v>36</v>
      </c>
      <c r="B183" s="171" t="s">
        <v>587</v>
      </c>
      <c r="C183" s="170" t="s">
        <v>494</v>
      </c>
      <c r="D183" s="170">
        <v>150</v>
      </c>
      <c r="E183" s="170">
        <v>10</v>
      </c>
      <c r="F183" s="173" t="s">
        <v>237</v>
      </c>
      <c r="G183" s="172">
        <v>1</v>
      </c>
      <c r="H183" s="172"/>
      <c r="I183" s="172">
        <v>1</v>
      </c>
      <c r="J183" s="172"/>
      <c r="K183" s="172"/>
      <c r="L183" s="172"/>
      <c r="M183" s="172"/>
      <c r="N183" s="172"/>
      <c r="O183" s="172"/>
      <c r="P183" s="172"/>
      <c r="Q183" s="172">
        <f>SUM(I183:P183)</f>
        <v>1</v>
      </c>
    </row>
    <row r="184" spans="1:17" ht="15">
      <c r="A184" s="172">
        <v>37</v>
      </c>
      <c r="B184" s="171" t="s">
        <v>588</v>
      </c>
      <c r="C184" s="170" t="s">
        <v>494</v>
      </c>
      <c r="D184" s="170">
        <v>135</v>
      </c>
      <c r="E184" s="170">
        <v>20</v>
      </c>
      <c r="F184" s="173" t="s">
        <v>237</v>
      </c>
      <c r="G184" s="172">
        <v>2</v>
      </c>
      <c r="H184" s="172"/>
      <c r="I184" s="172">
        <v>1</v>
      </c>
      <c r="J184" s="172"/>
      <c r="K184" s="172"/>
      <c r="L184" s="172"/>
      <c r="M184" s="172"/>
      <c r="N184" s="172"/>
      <c r="O184" s="172">
        <v>1</v>
      </c>
      <c r="P184" s="172"/>
      <c r="Q184" s="172"/>
    </row>
    <row r="185" spans="1:17" ht="15">
      <c r="A185" s="172">
        <v>38</v>
      </c>
      <c r="B185" s="171" t="s">
        <v>589</v>
      </c>
      <c r="C185" s="170" t="s">
        <v>494</v>
      </c>
      <c r="D185" s="170">
        <v>140</v>
      </c>
      <c r="E185" s="170">
        <v>20</v>
      </c>
      <c r="F185" s="173" t="s">
        <v>237</v>
      </c>
      <c r="G185" s="172">
        <v>2</v>
      </c>
      <c r="H185" s="172"/>
      <c r="I185" s="172">
        <v>1</v>
      </c>
      <c r="J185" s="172"/>
      <c r="K185" s="172"/>
      <c r="L185" s="172"/>
      <c r="M185" s="172"/>
      <c r="N185" s="172"/>
      <c r="O185" s="172">
        <v>1</v>
      </c>
      <c r="P185" s="172"/>
      <c r="Q185" s="172"/>
    </row>
    <row r="186" spans="1:17" ht="15">
      <c r="A186" s="172">
        <v>39</v>
      </c>
      <c r="B186" s="171" t="s">
        <v>590</v>
      </c>
      <c r="C186" s="170" t="s">
        <v>494</v>
      </c>
      <c r="D186" s="170">
        <v>135</v>
      </c>
      <c r="E186" s="170">
        <v>10</v>
      </c>
      <c r="F186" s="173" t="s">
        <v>237</v>
      </c>
      <c r="G186" s="172">
        <v>1</v>
      </c>
      <c r="H186" s="172"/>
      <c r="I186" s="172">
        <v>1</v>
      </c>
      <c r="J186" s="172"/>
      <c r="K186" s="172"/>
      <c r="L186" s="172"/>
      <c r="M186" s="172"/>
      <c r="N186" s="172"/>
      <c r="O186" s="172"/>
      <c r="P186" s="172"/>
      <c r="Q186" s="172">
        <f>SUM(I186:P186)</f>
        <v>1</v>
      </c>
    </row>
    <row r="187" spans="1:17" ht="15">
      <c r="A187" s="172">
        <v>40</v>
      </c>
      <c r="B187" s="171" t="s">
        <v>591</v>
      </c>
      <c r="C187" s="170" t="s">
        <v>494</v>
      </c>
      <c r="D187" s="170">
        <v>140</v>
      </c>
      <c r="E187" s="170">
        <v>10</v>
      </c>
      <c r="F187" s="173" t="s">
        <v>237</v>
      </c>
      <c r="G187" s="172">
        <v>1</v>
      </c>
      <c r="H187" s="172"/>
      <c r="I187" s="172">
        <v>1</v>
      </c>
      <c r="J187" s="172"/>
      <c r="K187" s="172"/>
      <c r="L187" s="172"/>
      <c r="M187" s="172"/>
      <c r="N187" s="172"/>
      <c r="O187" s="172"/>
      <c r="P187" s="172"/>
      <c r="Q187" s="172">
        <f>SUM(I187:P187)</f>
        <v>1</v>
      </c>
    </row>
    <row r="188" spans="1:17" ht="15">
      <c r="A188" s="172">
        <v>41</v>
      </c>
      <c r="B188" s="171" t="s">
        <v>592</v>
      </c>
      <c r="C188" s="170" t="s">
        <v>494</v>
      </c>
      <c r="D188" s="170">
        <v>135</v>
      </c>
      <c r="E188" s="170">
        <v>20</v>
      </c>
      <c r="F188" s="173" t="s">
        <v>237</v>
      </c>
      <c r="G188" s="172">
        <v>2</v>
      </c>
      <c r="H188" s="172"/>
      <c r="I188" s="172">
        <v>1</v>
      </c>
      <c r="J188" s="172"/>
      <c r="K188" s="172"/>
      <c r="L188" s="172"/>
      <c r="M188" s="172"/>
      <c r="N188" s="172"/>
      <c r="O188" s="172">
        <v>1</v>
      </c>
      <c r="P188" s="172"/>
      <c r="Q188" s="172"/>
    </row>
    <row r="189" spans="1:17" ht="15">
      <c r="A189" s="172">
        <v>42</v>
      </c>
      <c r="B189" s="171" t="s">
        <v>593</v>
      </c>
      <c r="C189" s="170" t="s">
        <v>494</v>
      </c>
      <c r="D189" s="170">
        <v>150</v>
      </c>
      <c r="E189" s="170">
        <v>20</v>
      </c>
      <c r="F189" s="173" t="s">
        <v>237</v>
      </c>
      <c r="G189" s="172">
        <v>2</v>
      </c>
      <c r="H189" s="172"/>
      <c r="I189" s="172">
        <v>1</v>
      </c>
      <c r="J189" s="172"/>
      <c r="K189" s="172"/>
      <c r="L189" s="172"/>
      <c r="M189" s="172"/>
      <c r="N189" s="172"/>
      <c r="O189" s="172">
        <v>1</v>
      </c>
      <c r="P189" s="172"/>
      <c r="Q189" s="172"/>
    </row>
    <row r="190" spans="1:17" ht="15">
      <c r="A190" s="172">
        <v>43</v>
      </c>
      <c r="B190" s="171" t="s">
        <v>594</v>
      </c>
      <c r="C190" s="170" t="s">
        <v>494</v>
      </c>
      <c r="D190" s="170">
        <v>140</v>
      </c>
      <c r="E190" s="170">
        <v>20</v>
      </c>
      <c r="F190" s="173" t="s">
        <v>237</v>
      </c>
      <c r="G190" s="172">
        <v>2</v>
      </c>
      <c r="H190" s="172"/>
      <c r="I190" s="172">
        <v>1</v>
      </c>
      <c r="J190" s="172"/>
      <c r="K190" s="172"/>
      <c r="L190" s="172"/>
      <c r="M190" s="172"/>
      <c r="N190" s="172"/>
      <c r="O190" s="172">
        <v>1</v>
      </c>
      <c r="P190" s="172"/>
      <c r="Q190" s="172"/>
    </row>
    <row r="191" spans="1:17" ht="15">
      <c r="A191" s="172">
        <v>44</v>
      </c>
      <c r="B191" s="171" t="s">
        <v>595</v>
      </c>
      <c r="C191" s="170" t="s">
        <v>494</v>
      </c>
      <c r="D191" s="170">
        <v>150</v>
      </c>
      <c r="E191" s="170">
        <v>20</v>
      </c>
      <c r="F191" s="173" t="s">
        <v>237</v>
      </c>
      <c r="G191" s="172">
        <v>2</v>
      </c>
      <c r="H191" s="172"/>
      <c r="I191" s="172">
        <v>1</v>
      </c>
      <c r="J191" s="172"/>
      <c r="K191" s="172"/>
      <c r="L191" s="172"/>
      <c r="M191" s="172"/>
      <c r="N191" s="172"/>
      <c r="O191" s="172">
        <v>1</v>
      </c>
      <c r="P191" s="172"/>
      <c r="Q191" s="172"/>
    </row>
    <row r="192" spans="1:17" ht="15">
      <c r="A192" s="172">
        <v>45</v>
      </c>
      <c r="B192" s="171" t="s">
        <v>596</v>
      </c>
      <c r="C192" s="170" t="s">
        <v>500</v>
      </c>
      <c r="D192" s="170">
        <v>135</v>
      </c>
      <c r="E192" s="170">
        <v>20</v>
      </c>
      <c r="F192" s="173" t="s">
        <v>237</v>
      </c>
      <c r="G192" s="172">
        <v>2</v>
      </c>
      <c r="H192" s="172"/>
      <c r="I192" s="172">
        <v>1</v>
      </c>
      <c r="J192" s="172"/>
      <c r="K192" s="172"/>
      <c r="L192" s="172"/>
      <c r="M192" s="172"/>
      <c r="N192" s="172"/>
      <c r="O192" s="172">
        <v>1</v>
      </c>
      <c r="P192" s="172"/>
      <c r="Q192" s="172"/>
    </row>
    <row r="193" spans="1:17" ht="15">
      <c r="A193" s="172">
        <v>46</v>
      </c>
      <c r="B193" s="171" t="s">
        <v>597</v>
      </c>
      <c r="C193" s="170" t="s">
        <v>500</v>
      </c>
      <c r="D193" s="170">
        <v>135</v>
      </c>
      <c r="E193" s="170">
        <v>20</v>
      </c>
      <c r="F193" s="173" t="s">
        <v>237</v>
      </c>
      <c r="G193" s="172">
        <v>2</v>
      </c>
      <c r="H193" s="172"/>
      <c r="I193" s="172">
        <v>1</v>
      </c>
      <c r="J193" s="172"/>
      <c r="K193" s="172"/>
      <c r="L193" s="172"/>
      <c r="M193" s="172"/>
      <c r="N193" s="172"/>
      <c r="O193" s="172">
        <v>1</v>
      </c>
      <c r="P193" s="172"/>
      <c r="Q193" s="172"/>
    </row>
    <row r="194" spans="1:17" ht="15">
      <c r="A194" s="172">
        <v>47</v>
      </c>
      <c r="B194" s="171" t="s">
        <v>598</v>
      </c>
      <c r="C194" s="170" t="s">
        <v>500</v>
      </c>
      <c r="D194" s="170">
        <v>140</v>
      </c>
      <c r="E194" s="170">
        <v>10</v>
      </c>
      <c r="F194" s="173" t="s">
        <v>237</v>
      </c>
      <c r="G194" s="172">
        <v>1</v>
      </c>
      <c r="H194" s="172"/>
      <c r="I194" s="172">
        <v>1</v>
      </c>
      <c r="J194" s="172"/>
      <c r="K194" s="172"/>
      <c r="L194" s="172"/>
      <c r="M194" s="172"/>
      <c r="N194" s="172"/>
      <c r="O194" s="172"/>
      <c r="P194" s="172"/>
      <c r="Q194" s="172">
        <f>SUM(I194:P194)</f>
        <v>1</v>
      </c>
    </row>
    <row r="195" spans="1:17" ht="15">
      <c r="A195" s="172">
        <v>48</v>
      </c>
      <c r="B195" s="171" t="s">
        <v>599</v>
      </c>
      <c r="C195" s="170" t="s">
        <v>500</v>
      </c>
      <c r="D195" s="170">
        <v>130</v>
      </c>
      <c r="E195" s="170">
        <v>10</v>
      </c>
      <c r="F195" s="173" t="s">
        <v>237</v>
      </c>
      <c r="G195" s="172">
        <v>1</v>
      </c>
      <c r="H195" s="172"/>
      <c r="I195" s="172">
        <v>1</v>
      </c>
      <c r="J195" s="172"/>
      <c r="K195" s="172"/>
      <c r="L195" s="172"/>
      <c r="M195" s="172"/>
      <c r="N195" s="172"/>
      <c r="O195" s="172"/>
      <c r="P195" s="172"/>
      <c r="Q195" s="172">
        <f>SUM(I195:P195)</f>
        <v>1</v>
      </c>
    </row>
    <row r="196" spans="1:17" ht="15">
      <c r="A196" s="172">
        <v>49</v>
      </c>
      <c r="B196" s="171" t="s">
        <v>600</v>
      </c>
      <c r="C196" s="170" t="s">
        <v>500</v>
      </c>
      <c r="D196" s="170">
        <v>130</v>
      </c>
      <c r="E196" s="170">
        <v>10</v>
      </c>
      <c r="F196" s="173" t="s">
        <v>237</v>
      </c>
      <c r="G196" s="172">
        <v>1</v>
      </c>
      <c r="H196" s="172"/>
      <c r="I196" s="172">
        <v>1</v>
      </c>
      <c r="J196" s="172"/>
      <c r="K196" s="172"/>
      <c r="L196" s="172"/>
      <c r="M196" s="172"/>
      <c r="N196" s="172"/>
      <c r="O196" s="172"/>
      <c r="P196" s="172"/>
      <c r="Q196" s="172">
        <f>SUM(I196:P196)</f>
        <v>1</v>
      </c>
    </row>
    <row r="197" spans="1:17" ht="15">
      <c r="A197" s="172">
        <v>50</v>
      </c>
      <c r="B197" s="171" t="s">
        <v>601</v>
      </c>
      <c r="C197" s="170" t="s">
        <v>500</v>
      </c>
      <c r="D197" s="170">
        <v>140</v>
      </c>
      <c r="E197" s="170">
        <v>10</v>
      </c>
      <c r="F197" s="173" t="s">
        <v>237</v>
      </c>
      <c r="G197" s="172">
        <v>1</v>
      </c>
      <c r="H197" s="172"/>
      <c r="I197" s="172">
        <v>1</v>
      </c>
      <c r="J197" s="172"/>
      <c r="K197" s="172"/>
      <c r="L197" s="172"/>
      <c r="M197" s="172"/>
      <c r="N197" s="172"/>
      <c r="O197" s="172"/>
      <c r="P197" s="172"/>
      <c r="Q197" s="172">
        <f>SUM(I197:P197)</f>
        <v>1</v>
      </c>
    </row>
    <row r="198" spans="1:17" ht="15">
      <c r="A198" s="172">
        <v>51</v>
      </c>
      <c r="B198" s="171" t="s">
        <v>569</v>
      </c>
      <c r="C198" s="170" t="s">
        <v>500</v>
      </c>
      <c r="D198" s="170">
        <v>140</v>
      </c>
      <c r="E198" s="170">
        <v>20</v>
      </c>
      <c r="F198" s="173" t="s">
        <v>237</v>
      </c>
      <c r="G198" s="172">
        <v>2</v>
      </c>
      <c r="H198" s="172"/>
      <c r="I198" s="172">
        <v>1</v>
      </c>
      <c r="J198" s="172"/>
      <c r="K198" s="172"/>
      <c r="L198" s="172"/>
      <c r="M198" s="172"/>
      <c r="N198" s="172"/>
      <c r="O198" s="172">
        <v>1</v>
      </c>
      <c r="P198" s="172"/>
      <c r="Q198" s="172"/>
    </row>
    <row r="199" spans="1:17" ht="15">
      <c r="A199" s="172">
        <v>52</v>
      </c>
      <c r="B199" s="171" t="s">
        <v>602</v>
      </c>
      <c r="C199" s="170" t="s">
        <v>500</v>
      </c>
      <c r="D199" s="170">
        <v>150</v>
      </c>
      <c r="E199" s="170">
        <v>10</v>
      </c>
      <c r="F199" s="173" t="s">
        <v>237</v>
      </c>
      <c r="G199" s="172">
        <v>1</v>
      </c>
      <c r="H199" s="172"/>
      <c r="I199" s="172">
        <v>1</v>
      </c>
      <c r="J199" s="172"/>
      <c r="K199" s="172"/>
      <c r="L199" s="172"/>
      <c r="M199" s="172"/>
      <c r="N199" s="172"/>
      <c r="O199" s="172"/>
      <c r="P199" s="172"/>
      <c r="Q199" s="172">
        <f>SUM(I199:P199)</f>
        <v>1</v>
      </c>
    </row>
    <row r="200" spans="1:17" ht="15">
      <c r="A200" s="172">
        <v>53</v>
      </c>
      <c r="B200" s="171" t="s">
        <v>603</v>
      </c>
      <c r="C200" s="170" t="s">
        <v>500</v>
      </c>
      <c r="D200" s="170">
        <v>140</v>
      </c>
      <c r="E200" s="170">
        <v>10</v>
      </c>
      <c r="F200" s="173" t="s">
        <v>237</v>
      </c>
      <c r="G200" s="172">
        <v>1</v>
      </c>
      <c r="H200" s="172"/>
      <c r="I200" s="172">
        <v>1</v>
      </c>
      <c r="J200" s="172"/>
      <c r="K200" s="172"/>
      <c r="L200" s="172"/>
      <c r="M200" s="172"/>
      <c r="N200" s="172"/>
      <c r="O200" s="172"/>
      <c r="P200" s="172"/>
      <c r="Q200" s="172">
        <f>SUM(I200:P200)</f>
        <v>1</v>
      </c>
    </row>
    <row r="201" spans="1:17" ht="15">
      <c r="A201" s="172">
        <v>54</v>
      </c>
      <c r="B201" s="171" t="s">
        <v>604</v>
      </c>
      <c r="C201" s="170" t="s">
        <v>500</v>
      </c>
      <c r="D201" s="170">
        <v>150</v>
      </c>
      <c r="E201" s="170">
        <v>10</v>
      </c>
      <c r="F201" s="173" t="s">
        <v>237</v>
      </c>
      <c r="G201" s="172">
        <v>1</v>
      </c>
      <c r="H201" s="172"/>
      <c r="I201" s="172">
        <v>1</v>
      </c>
      <c r="J201" s="172"/>
      <c r="K201" s="172"/>
      <c r="L201" s="172"/>
      <c r="M201" s="172"/>
      <c r="N201" s="172"/>
      <c r="O201" s="172"/>
      <c r="P201" s="172"/>
      <c r="Q201" s="172">
        <f>SUM(I201:P201)</f>
        <v>1</v>
      </c>
    </row>
    <row r="202" spans="1:17" ht="15">
      <c r="A202" s="172">
        <v>55</v>
      </c>
      <c r="B202" s="171" t="s">
        <v>605</v>
      </c>
      <c r="C202" s="170" t="s">
        <v>500</v>
      </c>
      <c r="D202" s="170">
        <v>135</v>
      </c>
      <c r="E202" s="170">
        <v>10</v>
      </c>
      <c r="F202" s="173" t="s">
        <v>237</v>
      </c>
      <c r="G202" s="172">
        <v>1</v>
      </c>
      <c r="H202" s="172"/>
      <c r="I202" s="172">
        <v>1</v>
      </c>
      <c r="J202" s="172"/>
      <c r="K202" s="172"/>
      <c r="L202" s="172"/>
      <c r="M202" s="172"/>
      <c r="N202" s="172"/>
      <c r="O202" s="172"/>
      <c r="P202" s="172"/>
      <c r="Q202" s="172">
        <f>SUM(I202:P202)</f>
        <v>1</v>
      </c>
    </row>
    <row r="203" spans="1:17" ht="15">
      <c r="A203" s="172">
        <v>56</v>
      </c>
      <c r="B203" s="171" t="s">
        <v>606</v>
      </c>
      <c r="C203" s="170" t="s">
        <v>500</v>
      </c>
      <c r="D203" s="170">
        <v>135</v>
      </c>
      <c r="E203" s="170">
        <v>20</v>
      </c>
      <c r="F203" s="173" t="s">
        <v>237</v>
      </c>
      <c r="G203" s="172">
        <v>2</v>
      </c>
      <c r="H203" s="172"/>
      <c r="I203" s="172">
        <v>1</v>
      </c>
      <c r="J203" s="172"/>
      <c r="K203" s="172"/>
      <c r="L203" s="172"/>
      <c r="M203" s="172"/>
      <c r="N203" s="172"/>
      <c r="O203" s="172">
        <v>1</v>
      </c>
      <c r="P203" s="172"/>
      <c r="Q203" s="172"/>
    </row>
    <row r="204" spans="1:17" ht="15">
      <c r="A204" s="172">
        <v>57</v>
      </c>
      <c r="B204" s="171" t="s">
        <v>607</v>
      </c>
      <c r="C204" s="170" t="s">
        <v>500</v>
      </c>
      <c r="D204" s="170">
        <v>135</v>
      </c>
      <c r="E204" s="170">
        <v>20</v>
      </c>
      <c r="F204" s="173" t="s">
        <v>237</v>
      </c>
      <c r="G204" s="172">
        <v>2</v>
      </c>
      <c r="H204" s="172"/>
      <c r="I204" s="172">
        <v>1</v>
      </c>
      <c r="J204" s="172"/>
      <c r="K204" s="172"/>
      <c r="L204" s="172"/>
      <c r="M204" s="172"/>
      <c r="N204" s="172"/>
      <c r="O204" s="172">
        <v>1</v>
      </c>
      <c r="P204" s="172"/>
      <c r="Q204" s="172"/>
    </row>
    <row r="205" spans="1:17" ht="15">
      <c r="A205" s="172">
        <v>58</v>
      </c>
      <c r="B205" s="171" t="s">
        <v>608</v>
      </c>
      <c r="C205" s="170" t="s">
        <v>500</v>
      </c>
      <c r="D205" s="170">
        <v>150</v>
      </c>
      <c r="E205" s="170">
        <v>10</v>
      </c>
      <c r="F205" s="173" t="s">
        <v>237</v>
      </c>
      <c r="G205" s="172">
        <v>1</v>
      </c>
      <c r="H205" s="172"/>
      <c r="I205" s="172">
        <v>1</v>
      </c>
      <c r="J205" s="172"/>
      <c r="K205" s="172"/>
      <c r="L205" s="172"/>
      <c r="M205" s="172"/>
      <c r="N205" s="172"/>
      <c r="O205" s="172"/>
      <c r="P205" s="172"/>
      <c r="Q205" s="172">
        <f>SUM(I205:P205)</f>
        <v>1</v>
      </c>
    </row>
    <row r="206" spans="1:17" ht="15">
      <c r="A206" s="172">
        <v>59</v>
      </c>
      <c r="B206" s="171" t="s">
        <v>609</v>
      </c>
      <c r="C206" s="170" t="s">
        <v>512</v>
      </c>
      <c r="D206" s="170">
        <v>130</v>
      </c>
      <c r="E206" s="170">
        <v>20</v>
      </c>
      <c r="F206" s="173" t="s">
        <v>237</v>
      </c>
      <c r="G206" s="172">
        <v>2</v>
      </c>
      <c r="H206" s="172"/>
      <c r="I206" s="172">
        <v>1</v>
      </c>
      <c r="J206" s="172"/>
      <c r="K206" s="172"/>
      <c r="L206" s="172"/>
      <c r="M206" s="172">
        <v>1</v>
      </c>
      <c r="N206" s="172"/>
      <c r="O206" s="172"/>
      <c r="P206" s="172"/>
      <c r="Q206" s="172"/>
    </row>
    <row r="207" spans="1:17" ht="15">
      <c r="A207" s="172">
        <v>60</v>
      </c>
      <c r="B207" s="171" t="s">
        <v>610</v>
      </c>
      <c r="C207" s="170" t="s">
        <v>512</v>
      </c>
      <c r="D207" s="170">
        <v>145</v>
      </c>
      <c r="E207" s="170">
        <v>20</v>
      </c>
      <c r="F207" s="173" t="s">
        <v>237</v>
      </c>
      <c r="G207" s="172">
        <v>2</v>
      </c>
      <c r="H207" s="172"/>
      <c r="I207" s="172"/>
      <c r="J207" s="172"/>
      <c r="K207" s="172"/>
      <c r="L207" s="172"/>
      <c r="M207" s="172">
        <v>1</v>
      </c>
      <c r="N207" s="172"/>
      <c r="O207" s="172">
        <v>1</v>
      </c>
      <c r="P207" s="172"/>
      <c r="Q207" s="172"/>
    </row>
    <row r="208" spans="1:17" ht="15">
      <c r="A208" s="172">
        <v>61</v>
      </c>
      <c r="B208" s="171" t="s">
        <v>611</v>
      </c>
      <c r="C208" s="170" t="s">
        <v>512</v>
      </c>
      <c r="D208" s="170">
        <v>135</v>
      </c>
      <c r="E208" s="170">
        <v>20</v>
      </c>
      <c r="F208" s="173" t="s">
        <v>237</v>
      </c>
      <c r="G208" s="172">
        <v>2</v>
      </c>
      <c r="H208" s="172"/>
      <c r="I208" s="172"/>
      <c r="J208" s="172"/>
      <c r="K208" s="172"/>
      <c r="L208" s="172"/>
      <c r="M208" s="172">
        <v>1</v>
      </c>
      <c r="N208" s="172"/>
      <c r="O208" s="172"/>
      <c r="P208" s="172">
        <v>1</v>
      </c>
      <c r="Q208" s="172"/>
    </row>
    <row r="209" spans="1:17" ht="15">
      <c r="A209" s="172">
        <v>62</v>
      </c>
      <c r="B209" s="171" t="s">
        <v>612</v>
      </c>
      <c r="C209" s="170" t="s">
        <v>512</v>
      </c>
      <c r="D209" s="170">
        <v>150</v>
      </c>
      <c r="E209" s="170">
        <v>20</v>
      </c>
      <c r="F209" s="173" t="s">
        <v>237</v>
      </c>
      <c r="G209" s="172">
        <v>2</v>
      </c>
      <c r="H209" s="172"/>
      <c r="I209" s="172">
        <v>1</v>
      </c>
      <c r="J209" s="172"/>
      <c r="K209" s="172"/>
      <c r="L209" s="172"/>
      <c r="M209" s="172"/>
      <c r="N209" s="172"/>
      <c r="O209" s="172"/>
      <c r="P209" s="172">
        <v>1</v>
      </c>
      <c r="Q209" s="172"/>
    </row>
    <row r="210" spans="1:17" ht="15">
      <c r="A210" s="172">
        <v>63</v>
      </c>
      <c r="B210" s="171" t="s">
        <v>613</v>
      </c>
      <c r="C210" s="170" t="s">
        <v>512</v>
      </c>
      <c r="D210" s="170">
        <v>140</v>
      </c>
      <c r="E210" s="170">
        <v>20</v>
      </c>
      <c r="F210" s="173" t="s">
        <v>237</v>
      </c>
      <c r="G210" s="172">
        <v>2</v>
      </c>
      <c r="H210" s="172"/>
      <c r="I210" s="172">
        <v>1</v>
      </c>
      <c r="J210" s="172"/>
      <c r="K210" s="172"/>
      <c r="L210" s="172"/>
      <c r="M210" s="172"/>
      <c r="N210" s="172"/>
      <c r="O210" s="172"/>
      <c r="P210" s="172">
        <v>1</v>
      </c>
      <c r="Q210" s="172"/>
    </row>
    <row r="211" spans="1:17" ht="15">
      <c r="A211" s="172">
        <v>64</v>
      </c>
      <c r="B211" s="171" t="s">
        <v>614</v>
      </c>
      <c r="C211" s="170" t="s">
        <v>512</v>
      </c>
      <c r="D211" s="170">
        <v>125</v>
      </c>
      <c r="E211" s="170">
        <v>10</v>
      </c>
      <c r="F211" s="173" t="s">
        <v>237</v>
      </c>
      <c r="G211" s="172">
        <v>1</v>
      </c>
      <c r="H211" s="172"/>
      <c r="I211" s="172"/>
      <c r="J211" s="172"/>
      <c r="K211" s="172"/>
      <c r="L211" s="172"/>
      <c r="M211" s="172"/>
      <c r="N211" s="172"/>
      <c r="O211" s="172"/>
      <c r="P211" s="172">
        <v>1</v>
      </c>
      <c r="Q211" s="172">
        <f>SUM(I211:P211)</f>
        <v>1</v>
      </c>
    </row>
    <row r="212" spans="1:17" ht="15">
      <c r="A212" s="172">
        <v>65</v>
      </c>
      <c r="B212" s="171" t="s">
        <v>615</v>
      </c>
      <c r="C212" s="170" t="s">
        <v>512</v>
      </c>
      <c r="D212" s="170">
        <v>120</v>
      </c>
      <c r="E212" s="170">
        <v>10</v>
      </c>
      <c r="F212" s="173" t="s">
        <v>237</v>
      </c>
      <c r="G212" s="172">
        <v>1</v>
      </c>
      <c r="H212" s="172"/>
      <c r="I212" s="172">
        <v>1</v>
      </c>
      <c r="J212" s="172"/>
      <c r="K212" s="172"/>
      <c r="L212" s="172"/>
      <c r="M212" s="172"/>
      <c r="N212" s="172"/>
      <c r="O212" s="172"/>
      <c r="P212" s="172"/>
      <c r="Q212" s="172">
        <f>SUM(I212:P212)</f>
        <v>1</v>
      </c>
    </row>
    <row r="213" spans="1:17" ht="15">
      <c r="A213" s="172">
        <v>66</v>
      </c>
      <c r="B213" s="171" t="s">
        <v>616</v>
      </c>
      <c r="C213" s="170" t="s">
        <v>512</v>
      </c>
      <c r="D213" s="170">
        <v>135</v>
      </c>
      <c r="E213" s="170">
        <v>20</v>
      </c>
      <c r="F213" s="173" t="s">
        <v>237</v>
      </c>
      <c r="G213" s="172">
        <v>2</v>
      </c>
      <c r="H213" s="172"/>
      <c r="I213" s="172">
        <v>1</v>
      </c>
      <c r="J213" s="172"/>
      <c r="K213" s="172"/>
      <c r="L213" s="172"/>
      <c r="M213" s="172"/>
      <c r="N213" s="172">
        <v>1</v>
      </c>
      <c r="O213" s="172"/>
      <c r="P213" s="172"/>
      <c r="Q213" s="172"/>
    </row>
    <row r="214" spans="1:17" ht="15">
      <c r="A214" s="172">
        <v>67</v>
      </c>
      <c r="B214" s="171" t="s">
        <v>617</v>
      </c>
      <c r="C214" s="170" t="s">
        <v>526</v>
      </c>
      <c r="D214" s="170">
        <v>145</v>
      </c>
      <c r="E214" s="170">
        <v>10</v>
      </c>
      <c r="F214" s="173" t="s">
        <v>237</v>
      </c>
      <c r="G214" s="172">
        <v>1</v>
      </c>
      <c r="H214" s="172"/>
      <c r="I214" s="172"/>
      <c r="J214" s="172"/>
      <c r="K214" s="172"/>
      <c r="L214" s="172"/>
      <c r="M214" s="172"/>
      <c r="N214" s="172"/>
      <c r="O214" s="172">
        <v>1</v>
      </c>
      <c r="P214" s="172"/>
      <c r="Q214" s="172">
        <f aca="true" t="shared" si="4" ref="Q214:Q221">SUM(I214:P214)</f>
        <v>1</v>
      </c>
    </row>
    <row r="215" spans="1:17" ht="15">
      <c r="A215" s="172">
        <v>68</v>
      </c>
      <c r="B215" s="171" t="s">
        <v>618</v>
      </c>
      <c r="C215" s="170" t="s">
        <v>526</v>
      </c>
      <c r="D215" s="170">
        <v>145</v>
      </c>
      <c r="E215" s="170">
        <v>10</v>
      </c>
      <c r="F215" s="173" t="s">
        <v>237</v>
      </c>
      <c r="G215" s="172">
        <v>1</v>
      </c>
      <c r="H215" s="172"/>
      <c r="I215" s="172"/>
      <c r="J215" s="172"/>
      <c r="K215" s="172"/>
      <c r="L215" s="172"/>
      <c r="M215" s="172"/>
      <c r="N215" s="172"/>
      <c r="O215" s="172">
        <v>1</v>
      </c>
      <c r="P215" s="172"/>
      <c r="Q215" s="172">
        <f t="shared" si="4"/>
        <v>1</v>
      </c>
    </row>
    <row r="216" spans="1:17" ht="15">
      <c r="A216" s="172">
        <v>69</v>
      </c>
      <c r="B216" s="171" t="s">
        <v>513</v>
      </c>
      <c r="C216" s="170" t="s">
        <v>526</v>
      </c>
      <c r="D216" s="170">
        <v>135</v>
      </c>
      <c r="E216" s="170">
        <v>10</v>
      </c>
      <c r="F216" s="173" t="s">
        <v>237</v>
      </c>
      <c r="G216" s="172">
        <v>1</v>
      </c>
      <c r="H216" s="172"/>
      <c r="I216" s="172"/>
      <c r="J216" s="172"/>
      <c r="K216" s="172"/>
      <c r="L216" s="172"/>
      <c r="M216" s="172"/>
      <c r="N216" s="172"/>
      <c r="O216" s="172">
        <v>1</v>
      </c>
      <c r="P216" s="172"/>
      <c r="Q216" s="172">
        <f t="shared" si="4"/>
        <v>1</v>
      </c>
    </row>
    <row r="217" spans="1:17" ht="15">
      <c r="A217" s="172">
        <v>70</v>
      </c>
      <c r="B217" s="171" t="s">
        <v>619</v>
      </c>
      <c r="C217" s="170" t="s">
        <v>526</v>
      </c>
      <c r="D217" s="170">
        <v>150</v>
      </c>
      <c r="E217" s="170">
        <v>10</v>
      </c>
      <c r="F217" s="173" t="s">
        <v>237</v>
      </c>
      <c r="G217" s="172">
        <v>1</v>
      </c>
      <c r="H217" s="172"/>
      <c r="I217" s="172"/>
      <c r="J217" s="172"/>
      <c r="K217" s="172"/>
      <c r="L217" s="172"/>
      <c r="M217" s="172"/>
      <c r="N217" s="172"/>
      <c r="O217" s="172">
        <v>1</v>
      </c>
      <c r="P217" s="172"/>
      <c r="Q217" s="172">
        <f t="shared" si="4"/>
        <v>1</v>
      </c>
    </row>
    <row r="218" spans="1:17" ht="15">
      <c r="A218" s="172">
        <v>71</v>
      </c>
      <c r="B218" s="171" t="s">
        <v>620</v>
      </c>
      <c r="C218" s="170" t="s">
        <v>526</v>
      </c>
      <c r="D218" s="170">
        <v>150</v>
      </c>
      <c r="E218" s="170">
        <v>10</v>
      </c>
      <c r="F218" s="173" t="s">
        <v>237</v>
      </c>
      <c r="G218" s="172">
        <v>1</v>
      </c>
      <c r="H218" s="172"/>
      <c r="I218" s="172"/>
      <c r="J218" s="172"/>
      <c r="K218" s="172"/>
      <c r="L218" s="172"/>
      <c r="M218" s="172"/>
      <c r="N218" s="172"/>
      <c r="O218" s="172">
        <v>1</v>
      </c>
      <c r="P218" s="172"/>
      <c r="Q218" s="172">
        <f t="shared" si="4"/>
        <v>1</v>
      </c>
    </row>
    <row r="219" spans="1:17" ht="15">
      <c r="A219" s="172">
        <v>72</v>
      </c>
      <c r="B219" s="171" t="s">
        <v>621</v>
      </c>
      <c r="C219" s="170" t="s">
        <v>526</v>
      </c>
      <c r="D219" s="170">
        <v>145</v>
      </c>
      <c r="E219" s="170">
        <v>10</v>
      </c>
      <c r="F219" s="173" t="s">
        <v>237</v>
      </c>
      <c r="G219" s="172">
        <v>1</v>
      </c>
      <c r="H219" s="172"/>
      <c r="I219" s="172"/>
      <c r="J219" s="172"/>
      <c r="K219" s="172"/>
      <c r="L219" s="172"/>
      <c r="M219" s="172"/>
      <c r="N219" s="172"/>
      <c r="O219" s="172">
        <v>1</v>
      </c>
      <c r="P219" s="172"/>
      <c r="Q219" s="172">
        <f t="shared" si="4"/>
        <v>1</v>
      </c>
    </row>
    <row r="220" spans="1:17" ht="15">
      <c r="A220" s="172">
        <v>73</v>
      </c>
      <c r="B220" s="171" t="s">
        <v>622</v>
      </c>
      <c r="C220" s="170" t="s">
        <v>535</v>
      </c>
      <c r="D220" s="170">
        <v>150</v>
      </c>
      <c r="E220" s="170">
        <v>10</v>
      </c>
      <c r="F220" s="173" t="s">
        <v>237</v>
      </c>
      <c r="G220" s="172">
        <v>1</v>
      </c>
      <c r="H220" s="172"/>
      <c r="I220" s="172">
        <v>1</v>
      </c>
      <c r="J220" s="172"/>
      <c r="K220" s="172"/>
      <c r="L220" s="172"/>
      <c r="M220" s="172"/>
      <c r="N220" s="172"/>
      <c r="O220" s="172"/>
      <c r="P220" s="172"/>
      <c r="Q220" s="172">
        <f t="shared" si="4"/>
        <v>1</v>
      </c>
    </row>
    <row r="221" spans="1:17" ht="15">
      <c r="A221" s="172">
        <v>74</v>
      </c>
      <c r="B221" s="171" t="s">
        <v>623</v>
      </c>
      <c r="C221" s="170" t="s">
        <v>535</v>
      </c>
      <c r="D221" s="170">
        <v>150</v>
      </c>
      <c r="E221" s="170">
        <v>10</v>
      </c>
      <c r="F221" s="173" t="s">
        <v>237</v>
      </c>
      <c r="G221" s="172">
        <v>1</v>
      </c>
      <c r="H221" s="172"/>
      <c r="I221" s="172">
        <v>1</v>
      </c>
      <c r="J221" s="172"/>
      <c r="K221" s="172"/>
      <c r="L221" s="172"/>
      <c r="M221" s="172"/>
      <c r="N221" s="172"/>
      <c r="O221" s="172"/>
      <c r="P221" s="172"/>
      <c r="Q221" s="172">
        <f t="shared" si="4"/>
        <v>1</v>
      </c>
    </row>
    <row r="222" spans="1:17" ht="15">
      <c r="A222" s="172">
        <v>75</v>
      </c>
      <c r="B222" s="171" t="s">
        <v>624</v>
      </c>
      <c r="C222" s="170" t="s">
        <v>535</v>
      </c>
      <c r="D222" s="170">
        <v>150</v>
      </c>
      <c r="E222" s="170">
        <v>20</v>
      </c>
      <c r="F222" s="173" t="s">
        <v>237</v>
      </c>
      <c r="G222" s="172">
        <v>2</v>
      </c>
      <c r="H222" s="172"/>
      <c r="I222" s="172">
        <v>1</v>
      </c>
      <c r="J222" s="172"/>
      <c r="K222" s="172"/>
      <c r="L222" s="172"/>
      <c r="M222" s="172"/>
      <c r="N222" s="172"/>
      <c r="O222" s="172">
        <v>1</v>
      </c>
      <c r="P222" s="172"/>
      <c r="Q222" s="172"/>
    </row>
    <row r="223" spans="1:17" ht="15">
      <c r="A223" s="172">
        <v>76</v>
      </c>
      <c r="B223" s="171" t="s">
        <v>625</v>
      </c>
      <c r="C223" s="170" t="s">
        <v>535</v>
      </c>
      <c r="D223" s="170">
        <v>150</v>
      </c>
      <c r="E223" s="170">
        <v>20</v>
      </c>
      <c r="F223" s="173" t="s">
        <v>237</v>
      </c>
      <c r="G223" s="172">
        <v>2</v>
      </c>
      <c r="H223" s="172"/>
      <c r="I223" s="172">
        <v>1</v>
      </c>
      <c r="J223" s="172"/>
      <c r="K223" s="172"/>
      <c r="L223" s="172"/>
      <c r="M223" s="172"/>
      <c r="N223" s="172"/>
      <c r="O223" s="172"/>
      <c r="P223" s="172">
        <v>1</v>
      </c>
      <c r="Q223" s="172"/>
    </row>
    <row r="224" spans="1:17" ht="15">
      <c r="A224" s="172">
        <v>77</v>
      </c>
      <c r="B224" s="171" t="s">
        <v>626</v>
      </c>
      <c r="C224" s="170" t="s">
        <v>535</v>
      </c>
      <c r="D224" s="170">
        <v>150</v>
      </c>
      <c r="E224" s="170">
        <v>20</v>
      </c>
      <c r="F224" s="173" t="s">
        <v>237</v>
      </c>
      <c r="G224" s="172">
        <v>1</v>
      </c>
      <c r="H224" s="172"/>
      <c r="I224" s="172">
        <v>1</v>
      </c>
      <c r="J224" s="172"/>
      <c r="K224" s="172"/>
      <c r="L224" s="172"/>
      <c r="M224" s="172">
        <v>1</v>
      </c>
      <c r="N224" s="172"/>
      <c r="O224" s="172"/>
      <c r="P224" s="172"/>
      <c r="Q224" s="172"/>
    </row>
    <row r="225" spans="1:17" ht="15">
      <c r="A225" s="172">
        <v>78</v>
      </c>
      <c r="B225" s="171" t="s">
        <v>627</v>
      </c>
      <c r="C225" s="170" t="s">
        <v>535</v>
      </c>
      <c r="D225" s="170">
        <v>150</v>
      </c>
      <c r="E225" s="170">
        <v>10</v>
      </c>
      <c r="F225" s="173" t="s">
        <v>237</v>
      </c>
      <c r="G225" s="172">
        <v>1</v>
      </c>
      <c r="H225" s="172"/>
      <c r="I225" s="172">
        <v>1</v>
      </c>
      <c r="J225" s="172"/>
      <c r="K225" s="172"/>
      <c r="L225" s="172"/>
      <c r="M225" s="172"/>
      <c r="N225" s="172"/>
      <c r="O225" s="172"/>
      <c r="P225" s="172"/>
      <c r="Q225" s="172">
        <f>SUM(I225:P225)</f>
        <v>1</v>
      </c>
    </row>
    <row r="226" spans="1:17" ht="15">
      <c r="A226" s="172">
        <v>79</v>
      </c>
      <c r="B226" s="171" t="s">
        <v>628</v>
      </c>
      <c r="C226" s="170" t="s">
        <v>535</v>
      </c>
      <c r="D226" s="170">
        <v>150</v>
      </c>
      <c r="E226" s="170">
        <v>10</v>
      </c>
      <c r="F226" s="173" t="s">
        <v>237</v>
      </c>
      <c r="G226" s="172">
        <v>2</v>
      </c>
      <c r="H226" s="172"/>
      <c r="I226" s="172">
        <v>1</v>
      </c>
      <c r="J226" s="172"/>
      <c r="K226" s="172"/>
      <c r="L226" s="172"/>
      <c r="M226" s="172"/>
      <c r="N226" s="172"/>
      <c r="O226" s="172">
        <v>1</v>
      </c>
      <c r="P226" s="172"/>
      <c r="Q226" s="172"/>
    </row>
    <row r="227" spans="1:17" ht="15">
      <c r="A227" s="172">
        <v>80</v>
      </c>
      <c r="B227" s="171" t="s">
        <v>629</v>
      </c>
      <c r="C227" s="170" t="s">
        <v>535</v>
      </c>
      <c r="D227" s="170">
        <v>150</v>
      </c>
      <c r="E227" s="170">
        <v>10</v>
      </c>
      <c r="F227" s="173" t="s">
        <v>237</v>
      </c>
      <c r="G227" s="172">
        <v>1</v>
      </c>
      <c r="H227" s="172"/>
      <c r="I227" s="172">
        <v>1</v>
      </c>
      <c r="J227" s="172"/>
      <c r="K227" s="172"/>
      <c r="L227" s="172"/>
      <c r="M227" s="172"/>
      <c r="N227" s="172"/>
      <c r="O227" s="172"/>
      <c r="P227" s="172"/>
      <c r="Q227" s="172">
        <f>SUM(I227:P227)</f>
        <v>1</v>
      </c>
    </row>
    <row r="228" spans="1:17" ht="15">
      <c r="A228" s="172">
        <v>81</v>
      </c>
      <c r="B228" s="171" t="s">
        <v>630</v>
      </c>
      <c r="C228" s="170" t="s">
        <v>535</v>
      </c>
      <c r="D228" s="170">
        <v>150</v>
      </c>
      <c r="E228" s="170">
        <v>10</v>
      </c>
      <c r="F228" s="173" t="s">
        <v>237</v>
      </c>
      <c r="G228" s="172">
        <v>1</v>
      </c>
      <c r="H228" s="172"/>
      <c r="I228" s="172">
        <v>1</v>
      </c>
      <c r="J228" s="172"/>
      <c r="K228" s="172"/>
      <c r="L228" s="172"/>
      <c r="M228" s="172"/>
      <c r="N228" s="172"/>
      <c r="O228" s="172"/>
      <c r="P228" s="172"/>
      <c r="Q228" s="172">
        <f>SUM(I228:P228)</f>
        <v>1</v>
      </c>
    </row>
    <row r="229" spans="1:17" ht="15">
      <c r="A229" s="172">
        <v>82</v>
      </c>
      <c r="B229" s="171" t="s">
        <v>631</v>
      </c>
      <c r="C229" s="170" t="s">
        <v>535</v>
      </c>
      <c r="D229" s="170">
        <v>150</v>
      </c>
      <c r="E229" s="170">
        <v>10</v>
      </c>
      <c r="F229" s="173" t="s">
        <v>237</v>
      </c>
      <c r="G229" s="172">
        <v>1</v>
      </c>
      <c r="H229" s="172"/>
      <c r="I229" s="172">
        <v>1</v>
      </c>
      <c r="J229" s="172"/>
      <c r="K229" s="172"/>
      <c r="L229" s="172"/>
      <c r="M229" s="172"/>
      <c r="N229" s="172"/>
      <c r="O229" s="172"/>
      <c r="P229" s="172"/>
      <c r="Q229" s="172">
        <f>SUM(I229:P229)</f>
        <v>1</v>
      </c>
    </row>
    <row r="230" spans="1:17" ht="15">
      <c r="A230" s="172">
        <v>83</v>
      </c>
      <c r="B230" s="171" t="s">
        <v>632</v>
      </c>
      <c r="C230" s="170" t="s">
        <v>542</v>
      </c>
      <c r="D230" s="170">
        <v>145</v>
      </c>
      <c r="E230" s="170">
        <v>20</v>
      </c>
      <c r="F230" s="173" t="s">
        <v>237</v>
      </c>
      <c r="G230" s="172">
        <v>2</v>
      </c>
      <c r="H230" s="172"/>
      <c r="I230" s="172">
        <v>1</v>
      </c>
      <c r="J230" s="172"/>
      <c r="K230" s="172"/>
      <c r="L230" s="172"/>
      <c r="M230" s="172">
        <v>1</v>
      </c>
      <c r="N230" s="172"/>
      <c r="O230" s="172"/>
      <c r="P230" s="172"/>
      <c r="Q230" s="172"/>
    </row>
    <row r="231" spans="1:17" ht="15">
      <c r="A231" s="172">
        <v>84</v>
      </c>
      <c r="B231" s="171" t="s">
        <v>633</v>
      </c>
      <c r="C231" s="170" t="s">
        <v>542</v>
      </c>
      <c r="D231" s="170">
        <v>140</v>
      </c>
      <c r="E231" s="170">
        <v>20</v>
      </c>
      <c r="F231" s="173" t="s">
        <v>237</v>
      </c>
      <c r="G231" s="172">
        <v>2</v>
      </c>
      <c r="H231" s="172"/>
      <c r="I231" s="172">
        <v>1</v>
      </c>
      <c r="J231" s="172"/>
      <c r="K231" s="172"/>
      <c r="L231" s="172"/>
      <c r="M231" s="172"/>
      <c r="N231" s="172"/>
      <c r="O231" s="172">
        <v>1</v>
      </c>
      <c r="P231" s="172"/>
      <c r="Q231" s="172"/>
    </row>
    <row r="232" spans="1:17" ht="15">
      <c r="A232" s="172">
        <v>85</v>
      </c>
      <c r="B232" s="171" t="s">
        <v>634</v>
      </c>
      <c r="C232" s="170" t="s">
        <v>542</v>
      </c>
      <c r="D232" s="170">
        <v>140</v>
      </c>
      <c r="E232" s="170">
        <v>20</v>
      </c>
      <c r="F232" s="173" t="s">
        <v>237</v>
      </c>
      <c r="G232" s="172">
        <v>2</v>
      </c>
      <c r="H232" s="172"/>
      <c r="I232" s="172">
        <v>1</v>
      </c>
      <c r="J232" s="172"/>
      <c r="K232" s="172"/>
      <c r="L232" s="172"/>
      <c r="M232" s="172">
        <v>1</v>
      </c>
      <c r="N232" s="172"/>
      <c r="O232" s="172"/>
      <c r="P232" s="172"/>
      <c r="Q232" s="172"/>
    </row>
    <row r="233" spans="1:17" ht="15">
      <c r="A233" s="172">
        <v>86</v>
      </c>
      <c r="B233" s="171" t="s">
        <v>635</v>
      </c>
      <c r="C233" s="170" t="s">
        <v>542</v>
      </c>
      <c r="D233" s="170">
        <v>145</v>
      </c>
      <c r="E233" s="170">
        <v>20</v>
      </c>
      <c r="F233" s="173" t="s">
        <v>237</v>
      </c>
      <c r="G233" s="172">
        <v>2</v>
      </c>
      <c r="H233" s="172"/>
      <c r="I233" s="172">
        <v>1</v>
      </c>
      <c r="J233" s="172"/>
      <c r="K233" s="172"/>
      <c r="L233" s="172"/>
      <c r="M233" s="172">
        <v>1</v>
      </c>
      <c r="N233" s="172"/>
      <c r="O233" s="172"/>
      <c r="P233" s="172"/>
      <c r="Q233" s="172"/>
    </row>
    <row r="234" spans="1:17" ht="15">
      <c r="A234" s="172">
        <v>87</v>
      </c>
      <c r="B234" s="171" t="s">
        <v>636</v>
      </c>
      <c r="C234" s="170" t="s">
        <v>542</v>
      </c>
      <c r="D234" s="170">
        <v>140</v>
      </c>
      <c r="E234" s="170">
        <v>20</v>
      </c>
      <c r="F234" s="173" t="s">
        <v>237</v>
      </c>
      <c r="G234" s="172">
        <v>2</v>
      </c>
      <c r="H234" s="172"/>
      <c r="I234" s="172">
        <v>1</v>
      </c>
      <c r="J234" s="172"/>
      <c r="K234" s="172"/>
      <c r="L234" s="172"/>
      <c r="M234" s="172">
        <v>1</v>
      </c>
      <c r="N234" s="172"/>
      <c r="O234" s="172"/>
      <c r="P234" s="172"/>
      <c r="Q234" s="172"/>
    </row>
    <row r="235" spans="1:17" ht="15">
      <c r="A235" s="172">
        <v>88</v>
      </c>
      <c r="B235" s="171" t="s">
        <v>637</v>
      </c>
      <c r="C235" s="170" t="s">
        <v>542</v>
      </c>
      <c r="D235" s="170">
        <v>140</v>
      </c>
      <c r="E235" s="170">
        <v>20</v>
      </c>
      <c r="F235" s="173" t="s">
        <v>237</v>
      </c>
      <c r="G235" s="172">
        <v>2</v>
      </c>
      <c r="H235" s="172"/>
      <c r="I235" s="172">
        <v>1</v>
      </c>
      <c r="J235" s="172"/>
      <c r="K235" s="172"/>
      <c r="L235" s="172"/>
      <c r="M235" s="172">
        <v>1</v>
      </c>
      <c r="N235" s="172"/>
      <c r="O235" s="172"/>
      <c r="P235" s="172"/>
      <c r="Q235" s="172"/>
    </row>
    <row r="236" spans="1:17" ht="15">
      <c r="A236" s="172">
        <v>89</v>
      </c>
      <c r="B236" s="171" t="s">
        <v>638</v>
      </c>
      <c r="C236" s="170" t="s">
        <v>542</v>
      </c>
      <c r="D236" s="170">
        <v>145</v>
      </c>
      <c r="E236" s="170">
        <v>20</v>
      </c>
      <c r="F236" s="173" t="s">
        <v>237</v>
      </c>
      <c r="G236" s="172">
        <v>2</v>
      </c>
      <c r="H236" s="172"/>
      <c r="I236" s="172">
        <v>1</v>
      </c>
      <c r="J236" s="172"/>
      <c r="K236" s="172"/>
      <c r="L236" s="172"/>
      <c r="M236" s="172"/>
      <c r="N236" s="172"/>
      <c r="O236" s="172">
        <v>1</v>
      </c>
      <c r="P236" s="172"/>
      <c r="Q236" s="172"/>
    </row>
    <row r="237" spans="1:17" ht="15">
      <c r="A237" s="172">
        <v>90</v>
      </c>
      <c r="B237" s="171" t="s">
        <v>639</v>
      </c>
      <c r="C237" s="170" t="s">
        <v>542</v>
      </c>
      <c r="D237" s="170">
        <v>145</v>
      </c>
      <c r="E237" s="170">
        <v>20</v>
      </c>
      <c r="F237" s="173" t="s">
        <v>237</v>
      </c>
      <c r="G237" s="172">
        <v>2</v>
      </c>
      <c r="H237" s="172"/>
      <c r="I237" s="172">
        <v>1</v>
      </c>
      <c r="J237" s="172"/>
      <c r="K237" s="172"/>
      <c r="L237" s="172"/>
      <c r="M237" s="172"/>
      <c r="N237" s="172"/>
      <c r="O237" s="172">
        <v>1</v>
      </c>
      <c r="P237" s="172"/>
      <c r="Q237" s="172"/>
    </row>
    <row r="238" spans="1:17" ht="15">
      <c r="A238" s="172">
        <v>91</v>
      </c>
      <c r="B238" s="171" t="s">
        <v>640</v>
      </c>
      <c r="C238" s="170" t="s">
        <v>542</v>
      </c>
      <c r="D238" s="170">
        <v>140</v>
      </c>
      <c r="E238" s="170">
        <v>20</v>
      </c>
      <c r="F238" s="173" t="s">
        <v>237</v>
      </c>
      <c r="G238" s="172">
        <v>2</v>
      </c>
      <c r="H238" s="172"/>
      <c r="I238" s="172">
        <v>1</v>
      </c>
      <c r="J238" s="172"/>
      <c r="K238" s="172"/>
      <c r="L238" s="172"/>
      <c r="M238" s="172"/>
      <c r="N238" s="172"/>
      <c r="O238" s="172">
        <v>1</v>
      </c>
      <c r="P238" s="172"/>
      <c r="Q238" s="172"/>
    </row>
    <row r="239" spans="1:17" ht="15">
      <c r="A239" s="172">
        <v>92</v>
      </c>
      <c r="B239" s="171" t="s">
        <v>641</v>
      </c>
      <c r="C239" s="170" t="s">
        <v>549</v>
      </c>
      <c r="D239" s="170">
        <v>150</v>
      </c>
      <c r="E239" s="170">
        <v>20</v>
      </c>
      <c r="F239" s="173" t="s">
        <v>237</v>
      </c>
      <c r="G239" s="172">
        <v>2</v>
      </c>
      <c r="H239" s="172"/>
      <c r="I239" s="172">
        <v>1</v>
      </c>
      <c r="J239" s="172"/>
      <c r="K239" s="172"/>
      <c r="L239" s="172"/>
      <c r="M239" s="172"/>
      <c r="N239" s="172"/>
      <c r="O239" s="172">
        <v>1</v>
      </c>
      <c r="P239" s="172"/>
      <c r="Q239" s="172"/>
    </row>
    <row r="240" spans="1:17" ht="15">
      <c r="A240" s="172">
        <v>93</v>
      </c>
      <c r="B240" s="171" t="s">
        <v>507</v>
      </c>
      <c r="C240" s="170" t="s">
        <v>549</v>
      </c>
      <c r="D240" s="170">
        <v>145</v>
      </c>
      <c r="E240" s="170">
        <v>20</v>
      </c>
      <c r="F240" s="173" t="s">
        <v>237</v>
      </c>
      <c r="G240" s="172">
        <v>2</v>
      </c>
      <c r="H240" s="172"/>
      <c r="I240" s="172">
        <v>1</v>
      </c>
      <c r="J240" s="172"/>
      <c r="K240" s="172"/>
      <c r="L240" s="172"/>
      <c r="M240" s="172">
        <v>1</v>
      </c>
      <c r="N240" s="172"/>
      <c r="O240" s="172"/>
      <c r="P240" s="172"/>
      <c r="Q240" s="172"/>
    </row>
    <row r="241" spans="1:17" ht="15">
      <c r="A241" s="172">
        <v>94</v>
      </c>
      <c r="B241" s="171" t="s">
        <v>642</v>
      </c>
      <c r="C241" s="170" t="s">
        <v>549</v>
      </c>
      <c r="D241" s="170">
        <v>140</v>
      </c>
      <c r="E241" s="170">
        <v>20</v>
      </c>
      <c r="F241" s="173" t="s">
        <v>237</v>
      </c>
      <c r="G241" s="172">
        <v>2</v>
      </c>
      <c r="H241" s="172"/>
      <c r="I241" s="172">
        <v>1</v>
      </c>
      <c r="J241" s="172"/>
      <c r="K241" s="172"/>
      <c r="L241" s="172"/>
      <c r="M241" s="172"/>
      <c r="N241" s="172"/>
      <c r="O241" s="172">
        <v>1</v>
      </c>
      <c r="P241" s="172"/>
      <c r="Q241" s="172"/>
    </row>
    <row r="242" spans="1:17" ht="30" customHeight="1">
      <c r="A242" s="259" t="s">
        <v>708</v>
      </c>
      <c r="B242" s="260" t="s">
        <v>686</v>
      </c>
      <c r="C242" s="259"/>
      <c r="D242" s="259"/>
      <c r="E242" s="259"/>
      <c r="F242" s="259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</row>
    <row r="243" spans="1:17" ht="15">
      <c r="A243" s="170">
        <v>1</v>
      </c>
      <c r="B243" s="171" t="s">
        <v>687</v>
      </c>
      <c r="C243" s="170" t="s">
        <v>644</v>
      </c>
      <c r="D243" s="170">
        <v>145</v>
      </c>
      <c r="E243" s="170">
        <v>20</v>
      </c>
      <c r="F243" s="173" t="s">
        <v>237</v>
      </c>
      <c r="G243" s="172">
        <v>2</v>
      </c>
      <c r="H243" s="172"/>
      <c r="I243" s="172">
        <v>1</v>
      </c>
      <c r="J243" s="172"/>
      <c r="K243" s="172"/>
      <c r="L243" s="172"/>
      <c r="M243" s="172">
        <v>1</v>
      </c>
      <c r="N243" s="172"/>
      <c r="O243" s="172"/>
      <c r="P243" s="172"/>
      <c r="Q243" s="172"/>
    </row>
    <row r="244" spans="1:17" ht="15">
      <c r="A244" s="170">
        <v>2</v>
      </c>
      <c r="B244" s="171" t="s">
        <v>688</v>
      </c>
      <c r="C244" s="170" t="s">
        <v>644</v>
      </c>
      <c r="D244" s="170">
        <v>135</v>
      </c>
      <c r="E244" s="170">
        <v>10</v>
      </c>
      <c r="F244" s="173" t="s">
        <v>237</v>
      </c>
      <c r="G244" s="172">
        <v>1</v>
      </c>
      <c r="H244" s="172"/>
      <c r="I244" s="172">
        <v>1</v>
      </c>
      <c r="J244" s="172"/>
      <c r="K244" s="172"/>
      <c r="L244" s="172"/>
      <c r="M244" s="172"/>
      <c r="N244" s="172"/>
      <c r="O244" s="172"/>
      <c r="P244" s="172"/>
      <c r="Q244" s="172"/>
    </row>
    <row r="245" spans="1:17" ht="15">
      <c r="A245" s="170">
        <v>3</v>
      </c>
      <c r="B245" s="171" t="s">
        <v>689</v>
      </c>
      <c r="C245" s="170" t="s">
        <v>644</v>
      </c>
      <c r="D245" s="170">
        <v>130</v>
      </c>
      <c r="E245" s="170">
        <v>10</v>
      </c>
      <c r="F245" s="173" t="s">
        <v>237</v>
      </c>
      <c r="G245" s="172">
        <v>1</v>
      </c>
      <c r="H245" s="172"/>
      <c r="I245" s="172">
        <v>1</v>
      </c>
      <c r="J245" s="172"/>
      <c r="K245" s="172"/>
      <c r="L245" s="172"/>
      <c r="M245" s="172"/>
      <c r="N245" s="172"/>
      <c r="O245" s="172"/>
      <c r="P245" s="172"/>
      <c r="Q245" s="172"/>
    </row>
    <row r="246" spans="1:17" ht="15">
      <c r="A246" s="170">
        <v>4</v>
      </c>
      <c r="B246" s="171" t="s">
        <v>690</v>
      </c>
      <c r="C246" s="170" t="s">
        <v>644</v>
      </c>
      <c r="D246" s="170">
        <v>145</v>
      </c>
      <c r="E246" s="170">
        <v>20</v>
      </c>
      <c r="F246" s="173" t="s">
        <v>237</v>
      </c>
      <c r="G246" s="172">
        <v>2</v>
      </c>
      <c r="H246" s="172"/>
      <c r="I246" s="172">
        <v>1</v>
      </c>
      <c r="J246" s="172">
        <v>1</v>
      </c>
      <c r="K246" s="172"/>
      <c r="L246" s="172"/>
      <c r="M246" s="172"/>
      <c r="N246" s="172"/>
      <c r="O246" s="172"/>
      <c r="P246" s="172"/>
      <c r="Q246" s="172"/>
    </row>
    <row r="247" spans="1:17" ht="15">
      <c r="A247" s="170">
        <v>5</v>
      </c>
      <c r="B247" s="171" t="s">
        <v>691</v>
      </c>
      <c r="C247" s="170" t="s">
        <v>660</v>
      </c>
      <c r="D247" s="170">
        <v>135</v>
      </c>
      <c r="E247" s="170">
        <v>20</v>
      </c>
      <c r="F247" s="173" t="s">
        <v>237</v>
      </c>
      <c r="G247" s="172">
        <v>2</v>
      </c>
      <c r="H247" s="172"/>
      <c r="I247" s="172">
        <v>1</v>
      </c>
      <c r="J247" s="172">
        <v>1</v>
      </c>
      <c r="K247" s="172"/>
      <c r="L247" s="172"/>
      <c r="M247" s="172"/>
      <c r="N247" s="172"/>
      <c r="O247" s="172"/>
      <c r="P247" s="172"/>
      <c r="Q247" s="172"/>
    </row>
    <row r="248" spans="1:17" ht="15">
      <c r="A248" s="170">
        <v>6</v>
      </c>
      <c r="B248" s="171" t="s">
        <v>692</v>
      </c>
      <c r="C248" s="170" t="s">
        <v>660</v>
      </c>
      <c r="D248" s="170">
        <v>145</v>
      </c>
      <c r="E248" s="170">
        <v>20</v>
      </c>
      <c r="F248" s="173" t="s">
        <v>237</v>
      </c>
      <c r="G248" s="172">
        <v>2</v>
      </c>
      <c r="H248" s="172"/>
      <c r="I248" s="172">
        <v>1</v>
      </c>
      <c r="J248" s="172"/>
      <c r="K248" s="172"/>
      <c r="L248" s="172"/>
      <c r="M248" s="172"/>
      <c r="N248" s="172"/>
      <c r="O248" s="172">
        <v>1</v>
      </c>
      <c r="P248" s="172"/>
      <c r="Q248" s="172"/>
    </row>
    <row r="249" spans="1:17" ht="15">
      <c r="A249" s="170">
        <v>7</v>
      </c>
      <c r="B249" s="171" t="s">
        <v>693</v>
      </c>
      <c r="C249" s="170" t="s">
        <v>660</v>
      </c>
      <c r="D249" s="170">
        <v>130</v>
      </c>
      <c r="E249" s="170">
        <v>20</v>
      </c>
      <c r="F249" s="173" t="s">
        <v>237</v>
      </c>
      <c r="G249" s="172">
        <v>2</v>
      </c>
      <c r="H249" s="172"/>
      <c r="I249" s="172">
        <v>1</v>
      </c>
      <c r="J249" s="172"/>
      <c r="K249" s="172"/>
      <c r="L249" s="172"/>
      <c r="M249" s="172"/>
      <c r="N249" s="172"/>
      <c r="O249" s="172">
        <v>1</v>
      </c>
      <c r="P249" s="172"/>
      <c r="Q249" s="172"/>
    </row>
    <row r="250" spans="1:17" ht="15">
      <c r="A250" s="170">
        <v>8</v>
      </c>
      <c r="B250" s="171" t="s">
        <v>694</v>
      </c>
      <c r="C250" s="170" t="s">
        <v>660</v>
      </c>
      <c r="D250" s="170">
        <v>145</v>
      </c>
      <c r="E250" s="170">
        <v>20</v>
      </c>
      <c r="F250" s="173" t="s">
        <v>237</v>
      </c>
      <c r="G250" s="172">
        <v>2</v>
      </c>
      <c r="H250" s="172"/>
      <c r="I250" s="172">
        <v>1</v>
      </c>
      <c r="J250" s="172"/>
      <c r="K250" s="172"/>
      <c r="L250" s="172"/>
      <c r="M250" s="172"/>
      <c r="N250" s="172"/>
      <c r="O250" s="172"/>
      <c r="P250" s="172">
        <v>1</v>
      </c>
      <c r="Q250" s="172"/>
    </row>
    <row r="251" spans="1:17" ht="15">
      <c r="A251" s="170">
        <v>9</v>
      </c>
      <c r="B251" s="171" t="s">
        <v>360</v>
      </c>
      <c r="C251" s="170" t="s">
        <v>669</v>
      </c>
      <c r="D251" s="170">
        <v>145</v>
      </c>
      <c r="E251" s="170">
        <v>20</v>
      </c>
      <c r="F251" s="173" t="s">
        <v>237</v>
      </c>
      <c r="G251" s="172">
        <v>2</v>
      </c>
      <c r="H251" s="172"/>
      <c r="I251" s="172">
        <v>1</v>
      </c>
      <c r="J251" s="172"/>
      <c r="K251" s="172"/>
      <c r="L251" s="172"/>
      <c r="M251" s="172">
        <v>1</v>
      </c>
      <c r="N251" s="172"/>
      <c r="O251" s="172"/>
      <c r="P251" s="172"/>
      <c r="Q251" s="172"/>
    </row>
    <row r="252" spans="1:17" ht="15">
      <c r="A252" s="170">
        <v>10</v>
      </c>
      <c r="B252" s="171" t="s">
        <v>695</v>
      </c>
      <c r="C252" s="170" t="s">
        <v>669</v>
      </c>
      <c r="D252" s="170">
        <v>145</v>
      </c>
      <c r="E252" s="170">
        <v>20</v>
      </c>
      <c r="F252" s="173" t="s">
        <v>237</v>
      </c>
      <c r="G252" s="172">
        <v>2</v>
      </c>
      <c r="H252" s="172"/>
      <c r="I252" s="172">
        <v>1</v>
      </c>
      <c r="J252" s="172"/>
      <c r="K252" s="172"/>
      <c r="L252" s="172"/>
      <c r="M252" s="172">
        <v>1</v>
      </c>
      <c r="N252" s="172"/>
      <c r="O252" s="172"/>
      <c r="P252" s="172"/>
      <c r="Q252" s="172"/>
    </row>
    <row r="253" spans="1:17" ht="15">
      <c r="A253" s="170">
        <v>11</v>
      </c>
      <c r="B253" s="171" t="s">
        <v>696</v>
      </c>
      <c r="C253" s="170" t="s">
        <v>669</v>
      </c>
      <c r="D253" s="170">
        <v>130</v>
      </c>
      <c r="E253" s="170">
        <v>10</v>
      </c>
      <c r="F253" s="173" t="s">
        <v>237</v>
      </c>
      <c r="G253" s="172">
        <v>1</v>
      </c>
      <c r="H253" s="172"/>
      <c r="I253" s="172">
        <v>1</v>
      </c>
      <c r="J253" s="172"/>
      <c r="K253" s="172"/>
      <c r="L253" s="172"/>
      <c r="M253" s="172"/>
      <c r="N253" s="172"/>
      <c r="O253" s="172"/>
      <c r="P253" s="172"/>
      <c r="Q253" s="172"/>
    </row>
    <row r="254" spans="1:17" ht="15">
      <c r="A254" s="170">
        <v>12</v>
      </c>
      <c r="B254" s="171" t="s">
        <v>697</v>
      </c>
      <c r="C254" s="170" t="s">
        <v>669</v>
      </c>
      <c r="D254" s="170">
        <v>150</v>
      </c>
      <c r="E254" s="170">
        <v>10</v>
      </c>
      <c r="F254" s="173" t="s">
        <v>237</v>
      </c>
      <c r="G254" s="172">
        <v>1</v>
      </c>
      <c r="H254" s="172"/>
      <c r="I254" s="172">
        <v>1</v>
      </c>
      <c r="J254" s="172"/>
      <c r="K254" s="172"/>
      <c r="L254" s="172"/>
      <c r="M254" s="172"/>
      <c r="N254" s="172"/>
      <c r="O254" s="172"/>
      <c r="P254" s="172"/>
      <c r="Q254" s="172"/>
    </row>
    <row r="255" spans="1:17" ht="15">
      <c r="A255" s="170">
        <v>13</v>
      </c>
      <c r="B255" s="171" t="s">
        <v>698</v>
      </c>
      <c r="C255" s="170" t="s">
        <v>669</v>
      </c>
      <c r="D255" s="170">
        <v>150</v>
      </c>
      <c r="E255" s="170">
        <v>0</v>
      </c>
      <c r="F255" s="173" t="s">
        <v>237</v>
      </c>
      <c r="G255" s="172">
        <v>1</v>
      </c>
      <c r="H255" s="172"/>
      <c r="I255" s="172">
        <v>1</v>
      </c>
      <c r="J255" s="172"/>
      <c r="K255" s="172"/>
      <c r="L255" s="172"/>
      <c r="M255" s="172"/>
      <c r="N255" s="172"/>
      <c r="O255" s="172"/>
      <c r="P255" s="172"/>
      <c r="Q255" s="172"/>
    </row>
    <row r="256" spans="1:17" ht="15">
      <c r="A256" s="170">
        <v>14</v>
      </c>
      <c r="B256" s="171" t="s">
        <v>699</v>
      </c>
      <c r="C256" s="170" t="s">
        <v>669</v>
      </c>
      <c r="D256" s="170">
        <v>145</v>
      </c>
      <c r="E256" s="170">
        <v>20</v>
      </c>
      <c r="F256" s="173" t="s">
        <v>237</v>
      </c>
      <c r="G256" s="172">
        <v>2</v>
      </c>
      <c r="H256" s="172"/>
      <c r="I256" s="172">
        <v>1</v>
      </c>
      <c r="J256" s="172"/>
      <c r="K256" s="172"/>
      <c r="L256" s="172"/>
      <c r="M256" s="172"/>
      <c r="N256" s="172"/>
      <c r="O256" s="172"/>
      <c r="P256" s="172"/>
      <c r="Q256" s="172"/>
    </row>
    <row r="257" spans="1:17" ht="15">
      <c r="A257" s="170">
        <v>15</v>
      </c>
      <c r="B257" s="171" t="s">
        <v>700</v>
      </c>
      <c r="C257" s="170" t="s">
        <v>669</v>
      </c>
      <c r="D257" s="170">
        <v>150</v>
      </c>
      <c r="E257" s="170">
        <v>10</v>
      </c>
      <c r="F257" s="173" t="s">
        <v>237</v>
      </c>
      <c r="G257" s="172">
        <v>1</v>
      </c>
      <c r="H257" s="172"/>
      <c r="I257" s="172">
        <v>1</v>
      </c>
      <c r="J257" s="172"/>
      <c r="K257" s="172"/>
      <c r="L257" s="172"/>
      <c r="M257" s="172"/>
      <c r="N257" s="172"/>
      <c r="O257" s="172"/>
      <c r="P257" s="172"/>
      <c r="Q257" s="172"/>
    </row>
    <row r="258" spans="1:17" ht="15">
      <c r="A258" s="170">
        <v>16</v>
      </c>
      <c r="B258" s="171" t="s">
        <v>701</v>
      </c>
      <c r="C258" s="170" t="s">
        <v>669</v>
      </c>
      <c r="D258" s="170">
        <v>130</v>
      </c>
      <c r="E258" s="170">
        <v>20</v>
      </c>
      <c r="F258" s="173" t="s">
        <v>237</v>
      </c>
      <c r="G258" s="172">
        <v>2</v>
      </c>
      <c r="H258" s="172"/>
      <c r="I258" s="172">
        <v>1</v>
      </c>
      <c r="J258" s="172"/>
      <c r="K258" s="172"/>
      <c r="L258" s="172"/>
      <c r="M258" s="172"/>
      <c r="N258" s="172"/>
      <c r="O258" s="172">
        <v>1</v>
      </c>
      <c r="P258" s="172"/>
      <c r="Q258" s="172"/>
    </row>
    <row r="259" spans="1:17" ht="15">
      <c r="A259" s="170">
        <v>17</v>
      </c>
      <c r="B259" s="171" t="s">
        <v>702</v>
      </c>
      <c r="C259" s="170" t="s">
        <v>669</v>
      </c>
      <c r="D259" s="170">
        <v>130</v>
      </c>
      <c r="E259" s="170">
        <v>20</v>
      </c>
      <c r="F259" s="173" t="s">
        <v>237</v>
      </c>
      <c r="G259" s="172">
        <v>2</v>
      </c>
      <c r="H259" s="172"/>
      <c r="I259" s="172">
        <v>1</v>
      </c>
      <c r="J259" s="172"/>
      <c r="K259" s="172"/>
      <c r="L259" s="172">
        <v>1</v>
      </c>
      <c r="M259" s="172"/>
      <c r="N259" s="172"/>
      <c r="O259" s="172"/>
      <c r="P259" s="172"/>
      <c r="Q259" s="172"/>
    </row>
    <row r="260" spans="1:17" ht="15">
      <c r="A260" s="170">
        <v>18</v>
      </c>
      <c r="B260" s="171" t="s">
        <v>703</v>
      </c>
      <c r="C260" s="170" t="s">
        <v>669</v>
      </c>
      <c r="D260" s="170">
        <v>140</v>
      </c>
      <c r="E260" s="170">
        <v>10</v>
      </c>
      <c r="F260" s="173" t="s">
        <v>237</v>
      </c>
      <c r="G260" s="172">
        <v>1</v>
      </c>
      <c r="H260" s="172"/>
      <c r="I260" s="172">
        <v>1</v>
      </c>
      <c r="J260" s="172"/>
      <c r="K260" s="172"/>
      <c r="L260" s="172"/>
      <c r="M260" s="172"/>
      <c r="N260" s="172"/>
      <c r="O260" s="172"/>
      <c r="P260" s="172"/>
      <c r="Q260" s="172"/>
    </row>
    <row r="261" spans="1:17" ht="15">
      <c r="A261" s="170">
        <v>19</v>
      </c>
      <c r="B261" s="171" t="s">
        <v>704</v>
      </c>
      <c r="C261" s="170" t="s">
        <v>669</v>
      </c>
      <c r="D261" s="170">
        <v>150</v>
      </c>
      <c r="E261" s="170">
        <v>10</v>
      </c>
      <c r="F261" s="173" t="s">
        <v>237</v>
      </c>
      <c r="G261" s="172">
        <v>1</v>
      </c>
      <c r="H261" s="172"/>
      <c r="I261" s="172">
        <v>1</v>
      </c>
      <c r="J261" s="172"/>
      <c r="K261" s="172"/>
      <c r="L261" s="172"/>
      <c r="M261" s="172"/>
      <c r="N261" s="172"/>
      <c r="O261" s="172"/>
      <c r="P261" s="172"/>
      <c r="Q261" s="172"/>
    </row>
    <row r="262" spans="1:17" s="253" customFormat="1" ht="32.25" customHeight="1">
      <c r="A262" s="259" t="s">
        <v>758</v>
      </c>
      <c r="B262" s="260" t="s">
        <v>796</v>
      </c>
      <c r="C262" s="259"/>
      <c r="D262" s="259"/>
      <c r="E262" s="259"/>
      <c r="F262" s="259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</row>
    <row r="263" spans="1:17" ht="15">
      <c r="A263" s="254">
        <v>1</v>
      </c>
      <c r="B263" s="153" t="s">
        <v>797</v>
      </c>
      <c r="C263" s="154" t="s">
        <v>759</v>
      </c>
      <c r="D263" s="257">
        <v>130</v>
      </c>
      <c r="E263" s="257">
        <v>10</v>
      </c>
      <c r="F263" s="173" t="s">
        <v>237</v>
      </c>
      <c r="G263" s="256"/>
      <c r="H263" s="255"/>
      <c r="I263" s="255">
        <v>1</v>
      </c>
      <c r="J263" s="255"/>
      <c r="K263" s="255"/>
      <c r="L263" s="255"/>
      <c r="M263" s="255"/>
      <c r="N263" s="255"/>
      <c r="O263" s="255"/>
      <c r="P263" s="255"/>
      <c r="Q263" s="255"/>
    </row>
    <row r="264" spans="1:17" ht="15">
      <c r="A264" s="254">
        <v>2</v>
      </c>
      <c r="B264" s="153" t="s">
        <v>697</v>
      </c>
      <c r="C264" s="154" t="s">
        <v>759</v>
      </c>
      <c r="D264" s="257">
        <v>150</v>
      </c>
      <c r="E264" s="257">
        <v>20</v>
      </c>
      <c r="F264" s="173" t="s">
        <v>237</v>
      </c>
      <c r="G264" s="256"/>
      <c r="H264" s="255"/>
      <c r="I264" s="255">
        <v>1</v>
      </c>
      <c r="J264" s="255"/>
      <c r="K264" s="255"/>
      <c r="L264" s="255"/>
      <c r="M264" s="255"/>
      <c r="N264" s="255"/>
      <c r="O264" s="255">
        <v>1</v>
      </c>
      <c r="P264" s="255"/>
      <c r="Q264" s="255"/>
    </row>
    <row r="265" spans="1:17" ht="15">
      <c r="A265" s="254">
        <v>3</v>
      </c>
      <c r="B265" s="157" t="s">
        <v>798</v>
      </c>
      <c r="C265" s="154" t="s">
        <v>759</v>
      </c>
      <c r="D265" s="257">
        <v>135</v>
      </c>
      <c r="E265" s="257">
        <v>20</v>
      </c>
      <c r="F265" s="173" t="s">
        <v>237</v>
      </c>
      <c r="G265" s="256"/>
      <c r="H265" s="255"/>
      <c r="I265" s="255">
        <v>1</v>
      </c>
      <c r="J265" s="255"/>
      <c r="K265" s="255"/>
      <c r="L265" s="255"/>
      <c r="M265" s="255"/>
      <c r="N265" s="255"/>
      <c r="O265" s="255">
        <v>1</v>
      </c>
      <c r="P265" s="255"/>
      <c r="Q265" s="255"/>
    </row>
    <row r="266" spans="1:17" ht="15">
      <c r="A266" s="254">
        <v>4</v>
      </c>
      <c r="B266" s="157" t="s">
        <v>799</v>
      </c>
      <c r="C266" s="154" t="s">
        <v>759</v>
      </c>
      <c r="D266" s="257">
        <v>130</v>
      </c>
      <c r="E266" s="257">
        <v>20</v>
      </c>
      <c r="F266" s="173" t="s">
        <v>237</v>
      </c>
      <c r="G266" s="256"/>
      <c r="H266" s="255"/>
      <c r="I266" s="255">
        <v>1</v>
      </c>
      <c r="J266" s="255"/>
      <c r="K266" s="255"/>
      <c r="L266" s="255"/>
      <c r="M266" s="255"/>
      <c r="N266" s="255"/>
      <c r="O266" s="255">
        <v>1</v>
      </c>
      <c r="P266" s="255"/>
      <c r="Q266" s="255"/>
    </row>
    <row r="267" spans="1:17" ht="15">
      <c r="A267" s="254">
        <v>5</v>
      </c>
      <c r="B267" s="157" t="s">
        <v>800</v>
      </c>
      <c r="C267" s="154" t="s">
        <v>759</v>
      </c>
      <c r="D267" s="257">
        <f>30+10+20+25+5+5+20+20</f>
        <v>135</v>
      </c>
      <c r="E267" s="257">
        <v>20</v>
      </c>
      <c r="F267" s="173" t="s">
        <v>237</v>
      </c>
      <c r="G267" s="256"/>
      <c r="H267" s="255"/>
      <c r="I267" s="255">
        <v>1</v>
      </c>
      <c r="J267" s="255"/>
      <c r="K267" s="255"/>
      <c r="L267" s="255"/>
      <c r="M267" s="255"/>
      <c r="N267" s="255"/>
      <c r="O267" s="255">
        <v>1</v>
      </c>
      <c r="P267" s="255"/>
      <c r="Q267" s="255"/>
    </row>
    <row r="268" spans="1:17" ht="15">
      <c r="A268" s="254">
        <v>6</v>
      </c>
      <c r="B268" s="157" t="s">
        <v>801</v>
      </c>
      <c r="C268" s="154" t="s">
        <v>759</v>
      </c>
      <c r="D268" s="257">
        <v>150</v>
      </c>
      <c r="E268" s="257">
        <v>20</v>
      </c>
      <c r="F268" s="173" t="s">
        <v>237</v>
      </c>
      <c r="G268" s="256"/>
      <c r="H268" s="255"/>
      <c r="I268" s="255">
        <v>1</v>
      </c>
      <c r="J268" s="255"/>
      <c r="K268" s="255"/>
      <c r="L268" s="255"/>
      <c r="M268" s="255">
        <v>1</v>
      </c>
      <c r="N268" s="255"/>
      <c r="O268" s="255"/>
      <c r="P268" s="255"/>
      <c r="Q268" s="255"/>
    </row>
    <row r="269" spans="1:17" ht="15">
      <c r="A269" s="254">
        <v>7</v>
      </c>
      <c r="B269" s="157" t="s">
        <v>802</v>
      </c>
      <c r="C269" s="154" t="s">
        <v>759</v>
      </c>
      <c r="D269" s="257">
        <v>130</v>
      </c>
      <c r="E269" s="257">
        <v>20</v>
      </c>
      <c r="F269" s="173" t="s">
        <v>237</v>
      </c>
      <c r="G269" s="256"/>
      <c r="H269" s="255"/>
      <c r="I269" s="255">
        <v>1</v>
      </c>
      <c r="J269" s="255"/>
      <c r="K269" s="255"/>
      <c r="L269" s="255"/>
      <c r="M269" s="255"/>
      <c r="N269" s="255"/>
      <c r="O269" s="255">
        <v>1</v>
      </c>
      <c r="P269" s="255"/>
      <c r="Q269" s="255"/>
    </row>
    <row r="270" spans="1:17" ht="15">
      <c r="A270" s="254">
        <v>8</v>
      </c>
      <c r="B270" s="157" t="s">
        <v>803</v>
      </c>
      <c r="C270" s="154" t="s">
        <v>759</v>
      </c>
      <c r="D270" s="257">
        <v>150</v>
      </c>
      <c r="E270" s="257">
        <v>20</v>
      </c>
      <c r="F270" s="173" t="s">
        <v>237</v>
      </c>
      <c r="G270" s="256"/>
      <c r="H270" s="255"/>
      <c r="I270" s="255">
        <v>1</v>
      </c>
      <c r="J270" s="255"/>
      <c r="K270" s="255"/>
      <c r="L270" s="255"/>
      <c r="M270" s="255"/>
      <c r="N270" s="255"/>
      <c r="O270" s="255"/>
      <c r="P270" s="255"/>
      <c r="Q270" s="255"/>
    </row>
    <row r="271" spans="1:17" ht="15">
      <c r="A271" s="254">
        <v>9</v>
      </c>
      <c r="B271" s="157" t="s">
        <v>804</v>
      </c>
      <c r="C271" s="154" t="s">
        <v>759</v>
      </c>
      <c r="D271" s="257">
        <v>145</v>
      </c>
      <c r="E271" s="257">
        <v>10</v>
      </c>
      <c r="F271" s="173" t="s">
        <v>237</v>
      </c>
      <c r="G271" s="256"/>
      <c r="H271" s="255"/>
      <c r="I271" s="255">
        <v>1</v>
      </c>
      <c r="J271" s="255"/>
      <c r="K271" s="255"/>
      <c r="L271" s="255"/>
      <c r="M271" s="255"/>
      <c r="N271" s="255"/>
      <c r="O271" s="255"/>
      <c r="P271" s="255"/>
      <c r="Q271" s="255"/>
    </row>
    <row r="272" spans="1:17" ht="15">
      <c r="A272" s="254">
        <v>10</v>
      </c>
      <c r="B272" s="157" t="s">
        <v>805</v>
      </c>
      <c r="C272" s="154" t="s">
        <v>763</v>
      </c>
      <c r="D272" s="257">
        <v>140</v>
      </c>
      <c r="E272" s="257">
        <v>20</v>
      </c>
      <c r="F272" s="173" t="s">
        <v>237</v>
      </c>
      <c r="G272" s="256"/>
      <c r="H272" s="255"/>
      <c r="I272" s="255">
        <v>1</v>
      </c>
      <c r="J272" s="255"/>
      <c r="K272" s="255"/>
      <c r="L272" s="255"/>
      <c r="M272" s="255"/>
      <c r="N272" s="255"/>
      <c r="O272" s="255">
        <v>1</v>
      </c>
      <c r="P272" s="255"/>
      <c r="Q272" s="255"/>
    </row>
    <row r="273" spans="1:17" ht="15">
      <c r="A273" s="254">
        <v>11</v>
      </c>
      <c r="B273" s="157" t="s">
        <v>806</v>
      </c>
      <c r="C273" s="154" t="s">
        <v>763</v>
      </c>
      <c r="D273" s="257">
        <v>135</v>
      </c>
      <c r="E273" s="257">
        <v>20</v>
      </c>
      <c r="F273" s="173" t="s">
        <v>237</v>
      </c>
      <c r="G273" s="256"/>
      <c r="H273" s="255"/>
      <c r="I273" s="255">
        <v>1</v>
      </c>
      <c r="J273" s="255"/>
      <c r="K273" s="255"/>
      <c r="L273" s="255"/>
      <c r="M273" s="255"/>
      <c r="N273" s="255"/>
      <c r="O273" s="255">
        <v>1</v>
      </c>
      <c r="P273" s="255"/>
      <c r="Q273" s="255"/>
    </row>
    <row r="274" spans="1:17" ht="15">
      <c r="A274" s="254">
        <v>12</v>
      </c>
      <c r="B274" s="200" t="s">
        <v>807</v>
      </c>
      <c r="C274" s="154" t="s">
        <v>767</v>
      </c>
      <c r="D274" s="257">
        <v>145</v>
      </c>
      <c r="E274" s="257">
        <v>20</v>
      </c>
      <c r="F274" s="173" t="s">
        <v>237</v>
      </c>
      <c r="G274" s="256"/>
      <c r="H274" s="255"/>
      <c r="I274" s="255">
        <v>1</v>
      </c>
      <c r="J274" s="255"/>
      <c r="K274" s="255"/>
      <c r="L274" s="255"/>
      <c r="M274" s="255"/>
      <c r="N274" s="255"/>
      <c r="O274" s="255">
        <v>1</v>
      </c>
      <c r="P274" s="255"/>
      <c r="Q274" s="255"/>
    </row>
    <row r="275" spans="1:17" ht="15">
      <c r="A275" s="254">
        <v>13</v>
      </c>
      <c r="B275" s="157" t="s">
        <v>808</v>
      </c>
      <c r="C275" s="154" t="s">
        <v>767</v>
      </c>
      <c r="D275" s="257">
        <v>135</v>
      </c>
      <c r="E275" s="257">
        <v>20</v>
      </c>
      <c r="F275" s="173" t="s">
        <v>237</v>
      </c>
      <c r="G275" s="256"/>
      <c r="H275" s="255"/>
      <c r="I275" s="255">
        <v>1</v>
      </c>
      <c r="J275" s="255"/>
      <c r="K275" s="255"/>
      <c r="L275" s="255"/>
      <c r="M275" s="255"/>
      <c r="N275" s="255"/>
      <c r="O275" s="255">
        <v>1</v>
      </c>
      <c r="P275" s="255"/>
      <c r="Q275" s="255"/>
    </row>
    <row r="276" spans="1:17" ht="15">
      <c r="A276" s="254">
        <v>14</v>
      </c>
      <c r="B276" s="157" t="s">
        <v>809</v>
      </c>
      <c r="C276" s="154" t="s">
        <v>767</v>
      </c>
      <c r="D276" s="257">
        <v>135</v>
      </c>
      <c r="E276" s="257">
        <v>10</v>
      </c>
      <c r="F276" s="173" t="s">
        <v>237</v>
      </c>
      <c r="G276" s="256"/>
      <c r="H276" s="255"/>
      <c r="I276" s="255">
        <v>1</v>
      </c>
      <c r="J276" s="255"/>
      <c r="K276" s="255"/>
      <c r="L276" s="255"/>
      <c r="M276" s="255"/>
      <c r="N276" s="255"/>
      <c r="O276" s="255"/>
      <c r="P276" s="255"/>
      <c r="Q276" s="255"/>
    </row>
    <row r="277" spans="1:17" ht="15">
      <c r="A277" s="254">
        <v>15</v>
      </c>
      <c r="B277" s="157" t="s">
        <v>810</v>
      </c>
      <c r="C277" s="154" t="s">
        <v>767</v>
      </c>
      <c r="D277" s="257">
        <v>125</v>
      </c>
      <c r="E277" s="257">
        <v>20</v>
      </c>
      <c r="F277" s="173" t="s">
        <v>237</v>
      </c>
      <c r="G277" s="256"/>
      <c r="H277" s="255"/>
      <c r="I277" s="255">
        <v>1</v>
      </c>
      <c r="J277" s="255"/>
      <c r="K277" s="255"/>
      <c r="L277" s="255"/>
      <c r="M277" s="255"/>
      <c r="N277" s="255"/>
      <c r="O277" s="255">
        <v>1</v>
      </c>
      <c r="P277" s="255"/>
      <c r="Q277" s="255"/>
    </row>
    <row r="278" spans="1:17" ht="15">
      <c r="A278" s="254">
        <v>16</v>
      </c>
      <c r="B278" s="157" t="s">
        <v>811</v>
      </c>
      <c r="C278" s="154" t="s">
        <v>767</v>
      </c>
      <c r="D278" s="257">
        <v>130</v>
      </c>
      <c r="E278" s="257">
        <v>10</v>
      </c>
      <c r="F278" s="173" t="s">
        <v>237</v>
      </c>
      <c r="G278" s="256"/>
      <c r="H278" s="255"/>
      <c r="I278" s="255"/>
      <c r="J278" s="255"/>
      <c r="K278" s="255"/>
      <c r="L278" s="255"/>
      <c r="M278" s="255"/>
      <c r="N278" s="255"/>
      <c r="O278" s="255"/>
      <c r="P278" s="255">
        <v>1</v>
      </c>
      <c r="Q278" s="255"/>
    </row>
    <row r="279" spans="1:17" ht="15">
      <c r="A279" s="254">
        <v>17</v>
      </c>
      <c r="B279" s="157" t="s">
        <v>812</v>
      </c>
      <c r="C279" s="154" t="s">
        <v>767</v>
      </c>
      <c r="D279" s="257">
        <v>130</v>
      </c>
      <c r="E279" s="257">
        <v>10</v>
      </c>
      <c r="F279" s="173" t="s">
        <v>237</v>
      </c>
      <c r="G279" s="256"/>
      <c r="H279" s="255"/>
      <c r="I279" s="255">
        <v>1</v>
      </c>
      <c r="J279" s="255"/>
      <c r="K279" s="255"/>
      <c r="L279" s="255"/>
      <c r="M279" s="255"/>
      <c r="N279" s="255"/>
      <c r="O279" s="255"/>
      <c r="P279" s="255"/>
      <c r="Q279" s="255"/>
    </row>
    <row r="280" spans="1:17" ht="15">
      <c r="A280" s="254">
        <v>18</v>
      </c>
      <c r="B280" s="157" t="s">
        <v>813</v>
      </c>
      <c r="C280" s="166" t="s">
        <v>775</v>
      </c>
      <c r="D280" s="257">
        <v>135</v>
      </c>
      <c r="E280" s="257">
        <v>20</v>
      </c>
      <c r="F280" s="173" t="s">
        <v>237</v>
      </c>
      <c r="G280" s="256"/>
      <c r="H280" s="255"/>
      <c r="I280" s="255">
        <v>1</v>
      </c>
      <c r="J280" s="255"/>
      <c r="K280" s="255"/>
      <c r="L280" s="255"/>
      <c r="M280" s="255"/>
      <c r="N280" s="255"/>
      <c r="O280" s="255">
        <v>1</v>
      </c>
      <c r="P280" s="255"/>
      <c r="Q280" s="255"/>
    </row>
    <row r="281" spans="1:17" ht="15">
      <c r="A281" s="254">
        <v>19</v>
      </c>
      <c r="B281" s="157" t="s">
        <v>814</v>
      </c>
      <c r="C281" s="166" t="s">
        <v>775</v>
      </c>
      <c r="D281" s="257">
        <v>135</v>
      </c>
      <c r="E281" s="257">
        <v>20</v>
      </c>
      <c r="F281" s="173" t="s">
        <v>237</v>
      </c>
      <c r="G281" s="256"/>
      <c r="H281" s="255"/>
      <c r="I281" s="255">
        <v>1</v>
      </c>
      <c r="J281" s="255"/>
      <c r="K281" s="255"/>
      <c r="L281" s="255"/>
      <c r="M281" s="255"/>
      <c r="N281" s="255"/>
      <c r="O281" s="255">
        <v>1</v>
      </c>
      <c r="P281" s="255"/>
      <c r="Q281" s="255"/>
    </row>
    <row r="282" spans="1:17" ht="15">
      <c r="A282" s="254">
        <v>20</v>
      </c>
      <c r="B282" s="157" t="s">
        <v>815</v>
      </c>
      <c r="C282" s="154" t="s">
        <v>775</v>
      </c>
      <c r="D282" s="257">
        <v>140</v>
      </c>
      <c r="E282" s="257">
        <v>20</v>
      </c>
      <c r="F282" s="173" t="s">
        <v>237</v>
      </c>
      <c r="G282" s="256"/>
      <c r="H282" s="255"/>
      <c r="I282" s="255">
        <v>1</v>
      </c>
      <c r="J282" s="255"/>
      <c r="K282" s="255"/>
      <c r="L282" s="255"/>
      <c r="M282" s="255"/>
      <c r="N282" s="255"/>
      <c r="O282" s="255">
        <v>1</v>
      </c>
      <c r="P282" s="255"/>
      <c r="Q282" s="255"/>
    </row>
    <row r="283" spans="1:17" ht="15">
      <c r="A283" s="254">
        <v>21</v>
      </c>
      <c r="B283" s="157" t="s">
        <v>649</v>
      </c>
      <c r="C283" s="154" t="s">
        <v>775</v>
      </c>
      <c r="D283" s="257">
        <v>145</v>
      </c>
      <c r="E283" s="257">
        <v>20</v>
      </c>
      <c r="F283" s="173" t="s">
        <v>237</v>
      </c>
      <c r="G283" s="256"/>
      <c r="H283" s="255"/>
      <c r="I283" s="255">
        <v>1</v>
      </c>
      <c r="J283" s="255"/>
      <c r="K283" s="255"/>
      <c r="L283" s="255"/>
      <c r="M283" s="255"/>
      <c r="N283" s="255"/>
      <c r="O283" s="255">
        <v>1</v>
      </c>
      <c r="P283" s="255"/>
      <c r="Q283" s="255"/>
    </row>
    <row r="284" spans="1:17" ht="15">
      <c r="A284" s="254">
        <v>22</v>
      </c>
      <c r="B284" s="157" t="s">
        <v>816</v>
      </c>
      <c r="C284" s="154" t="s">
        <v>775</v>
      </c>
      <c r="D284" s="257">
        <v>145</v>
      </c>
      <c r="E284" s="257">
        <v>10</v>
      </c>
      <c r="F284" s="173" t="s">
        <v>237</v>
      </c>
      <c r="G284" s="256"/>
      <c r="H284" s="255"/>
      <c r="I284" s="255">
        <v>1</v>
      </c>
      <c r="J284" s="255"/>
      <c r="K284" s="255"/>
      <c r="L284" s="255"/>
      <c r="M284" s="255"/>
      <c r="N284" s="255"/>
      <c r="O284" s="255"/>
      <c r="P284" s="255"/>
      <c r="Q284" s="255"/>
    </row>
    <row r="285" spans="1:17" ht="15">
      <c r="A285" s="254">
        <v>23</v>
      </c>
      <c r="B285" s="157" t="s">
        <v>817</v>
      </c>
      <c r="C285" s="166" t="s">
        <v>777</v>
      </c>
      <c r="D285" s="257">
        <v>125</v>
      </c>
      <c r="E285" s="257">
        <v>20</v>
      </c>
      <c r="F285" s="173" t="s">
        <v>237</v>
      </c>
      <c r="G285" s="256"/>
      <c r="H285" s="255"/>
      <c r="I285" s="255">
        <v>1</v>
      </c>
      <c r="J285" s="255"/>
      <c r="K285" s="255"/>
      <c r="L285" s="255"/>
      <c r="M285" s="255"/>
      <c r="N285" s="255"/>
      <c r="O285" s="255">
        <v>1</v>
      </c>
      <c r="P285" s="255"/>
      <c r="Q285" s="255"/>
    </row>
    <row r="286" spans="1:17" ht="15">
      <c r="A286" s="254">
        <v>24</v>
      </c>
      <c r="B286" s="157" t="s">
        <v>818</v>
      </c>
      <c r="C286" s="166" t="s">
        <v>777</v>
      </c>
      <c r="D286" s="257">
        <v>140</v>
      </c>
      <c r="E286" s="257">
        <v>10</v>
      </c>
      <c r="F286" s="173" t="s">
        <v>237</v>
      </c>
      <c r="G286" s="256"/>
      <c r="H286" s="255"/>
      <c r="I286" s="255">
        <v>1</v>
      </c>
      <c r="J286" s="255"/>
      <c r="K286" s="255"/>
      <c r="L286" s="255"/>
      <c r="M286" s="255"/>
      <c r="N286" s="255"/>
      <c r="O286" s="255"/>
      <c r="P286" s="255"/>
      <c r="Q286" s="255"/>
    </row>
    <row r="287" spans="1:17" ht="15">
      <c r="A287" s="254">
        <v>25</v>
      </c>
      <c r="B287" s="157" t="s">
        <v>819</v>
      </c>
      <c r="C287" s="166" t="s">
        <v>777</v>
      </c>
      <c r="D287" s="257">
        <v>145</v>
      </c>
      <c r="E287" s="257">
        <v>10</v>
      </c>
      <c r="F287" s="173" t="s">
        <v>237</v>
      </c>
      <c r="G287" s="256"/>
      <c r="H287" s="255"/>
      <c r="I287" s="255">
        <v>1</v>
      </c>
      <c r="J287" s="255"/>
      <c r="K287" s="255"/>
      <c r="L287" s="255"/>
      <c r="M287" s="255"/>
      <c r="N287" s="255"/>
      <c r="O287" s="255"/>
      <c r="P287" s="255"/>
      <c r="Q287" s="255"/>
    </row>
    <row r="288" spans="1:17" ht="15">
      <c r="A288" s="254">
        <v>26</v>
      </c>
      <c r="B288" s="157" t="s">
        <v>820</v>
      </c>
      <c r="C288" s="166" t="s">
        <v>777</v>
      </c>
      <c r="D288" s="257">
        <v>125</v>
      </c>
      <c r="E288" s="257">
        <v>10</v>
      </c>
      <c r="F288" s="173" t="s">
        <v>237</v>
      </c>
      <c r="G288" s="256"/>
      <c r="H288" s="255"/>
      <c r="I288" s="255">
        <v>1</v>
      </c>
      <c r="J288" s="255"/>
      <c r="K288" s="255"/>
      <c r="L288" s="255"/>
      <c r="M288" s="255"/>
      <c r="N288" s="255"/>
      <c r="O288" s="255"/>
      <c r="P288" s="255"/>
      <c r="Q288" s="255"/>
    </row>
    <row r="289" spans="1:17" ht="15">
      <c r="A289" s="254">
        <v>27</v>
      </c>
      <c r="B289" s="157" t="s">
        <v>685</v>
      </c>
      <c r="C289" s="166" t="s">
        <v>782</v>
      </c>
      <c r="D289" s="257">
        <f>50+10+20+20+25+5</f>
        <v>130</v>
      </c>
      <c r="E289" s="257">
        <v>20</v>
      </c>
      <c r="F289" s="173" t="s">
        <v>237</v>
      </c>
      <c r="G289" s="256"/>
      <c r="H289" s="255"/>
      <c r="I289" s="255">
        <v>1</v>
      </c>
      <c r="J289" s="255"/>
      <c r="K289" s="255"/>
      <c r="L289" s="255"/>
      <c r="M289" s="255"/>
      <c r="N289" s="255"/>
      <c r="O289" s="255">
        <v>1</v>
      </c>
      <c r="P289" s="255"/>
      <c r="Q289" s="255"/>
    </row>
    <row r="290" spans="1:17" ht="15">
      <c r="A290" s="254">
        <v>28</v>
      </c>
      <c r="B290" s="157" t="s">
        <v>821</v>
      </c>
      <c r="C290" s="166" t="s">
        <v>822</v>
      </c>
      <c r="D290" s="257">
        <f>20+45+10+5+20+15+5+15</f>
        <v>135</v>
      </c>
      <c r="E290" s="257">
        <v>10</v>
      </c>
      <c r="F290" s="173" t="s">
        <v>237</v>
      </c>
      <c r="G290" s="256"/>
      <c r="H290" s="255"/>
      <c r="I290" s="255">
        <v>1</v>
      </c>
      <c r="J290" s="255"/>
      <c r="K290" s="255"/>
      <c r="L290" s="255"/>
      <c r="M290" s="255"/>
      <c r="N290" s="255"/>
      <c r="O290" s="255"/>
      <c r="P290" s="255"/>
      <c r="Q290" s="255"/>
    </row>
    <row r="291" spans="1:17" ht="15">
      <c r="A291" s="254">
        <v>29</v>
      </c>
      <c r="B291" s="157" t="s">
        <v>813</v>
      </c>
      <c r="C291" s="166" t="s">
        <v>726</v>
      </c>
      <c r="D291" s="257">
        <v>150</v>
      </c>
      <c r="E291" s="257">
        <v>20</v>
      </c>
      <c r="F291" s="173" t="s">
        <v>237</v>
      </c>
      <c r="G291" s="256"/>
      <c r="H291" s="255"/>
      <c r="I291" s="255">
        <v>1</v>
      </c>
      <c r="J291" s="255"/>
      <c r="K291" s="255"/>
      <c r="L291" s="255"/>
      <c r="M291" s="255"/>
      <c r="N291" s="255"/>
      <c r="O291" s="255">
        <v>1</v>
      </c>
      <c r="P291" s="255"/>
      <c r="Q291" s="255"/>
    </row>
    <row r="292" spans="1:17" ht="15">
      <c r="A292" s="254">
        <v>30</v>
      </c>
      <c r="B292" s="157" t="s">
        <v>296</v>
      </c>
      <c r="C292" s="166" t="s">
        <v>726</v>
      </c>
      <c r="D292" s="257">
        <v>150</v>
      </c>
      <c r="E292" s="257">
        <v>20</v>
      </c>
      <c r="F292" s="173" t="s">
        <v>237</v>
      </c>
      <c r="G292" s="256"/>
      <c r="H292" s="255"/>
      <c r="I292" s="255">
        <v>1</v>
      </c>
      <c r="J292" s="255"/>
      <c r="K292" s="255"/>
      <c r="L292" s="255"/>
      <c r="M292" s="255"/>
      <c r="N292" s="255"/>
      <c r="O292" s="255">
        <v>1</v>
      </c>
      <c r="P292" s="255"/>
      <c r="Q292" s="255"/>
    </row>
    <row r="293" spans="1:17" ht="15">
      <c r="A293" s="254">
        <v>31</v>
      </c>
      <c r="B293" s="157" t="s">
        <v>823</v>
      </c>
      <c r="C293" s="166" t="s">
        <v>726</v>
      </c>
      <c r="D293" s="257">
        <v>150</v>
      </c>
      <c r="E293" s="257">
        <v>10</v>
      </c>
      <c r="F293" s="173" t="s">
        <v>237</v>
      </c>
      <c r="G293" s="256"/>
      <c r="H293" s="255"/>
      <c r="I293" s="255">
        <v>1</v>
      </c>
      <c r="J293" s="255"/>
      <c r="K293" s="255"/>
      <c r="L293" s="255"/>
      <c r="M293" s="255"/>
      <c r="N293" s="255"/>
      <c r="O293" s="255"/>
      <c r="P293" s="255"/>
      <c r="Q293" s="255"/>
    </row>
    <row r="294" spans="1:17" ht="15">
      <c r="A294" s="254">
        <v>32</v>
      </c>
      <c r="B294" s="157" t="s">
        <v>824</v>
      </c>
      <c r="C294" s="166" t="s">
        <v>726</v>
      </c>
      <c r="D294" s="257">
        <v>145</v>
      </c>
      <c r="E294" s="257">
        <v>20</v>
      </c>
      <c r="F294" s="173" t="s">
        <v>237</v>
      </c>
      <c r="G294" s="256"/>
      <c r="H294" s="255"/>
      <c r="I294" s="255">
        <v>1</v>
      </c>
      <c r="J294" s="255"/>
      <c r="K294" s="255"/>
      <c r="L294" s="255"/>
      <c r="M294" s="255"/>
      <c r="N294" s="255"/>
      <c r="O294" s="255">
        <v>1</v>
      </c>
      <c r="P294" s="255"/>
      <c r="Q294" s="255"/>
    </row>
    <row r="295" spans="1:17" ht="15">
      <c r="A295" s="254">
        <v>33</v>
      </c>
      <c r="B295" s="157" t="s">
        <v>825</v>
      </c>
      <c r="C295" s="166" t="s">
        <v>726</v>
      </c>
      <c r="D295" s="257">
        <v>140</v>
      </c>
      <c r="E295" s="257">
        <v>20</v>
      </c>
      <c r="F295" s="173" t="s">
        <v>237</v>
      </c>
      <c r="G295" s="256"/>
      <c r="H295" s="255"/>
      <c r="I295" s="255">
        <v>1</v>
      </c>
      <c r="J295" s="255"/>
      <c r="K295" s="255"/>
      <c r="L295" s="255"/>
      <c r="M295" s="255"/>
      <c r="N295" s="255"/>
      <c r="O295" s="255">
        <v>1</v>
      </c>
      <c r="P295" s="255"/>
      <c r="Q295" s="255"/>
    </row>
    <row r="296" spans="1:17" ht="15">
      <c r="A296" s="254">
        <v>34</v>
      </c>
      <c r="B296" s="157" t="s">
        <v>826</v>
      </c>
      <c r="C296" s="166" t="s">
        <v>789</v>
      </c>
      <c r="D296" s="257">
        <f>30+20+20+45+5+5+20+5</f>
        <v>150</v>
      </c>
      <c r="E296" s="257">
        <v>20</v>
      </c>
      <c r="F296" s="173" t="s">
        <v>237</v>
      </c>
      <c r="G296" s="256"/>
      <c r="H296" s="255"/>
      <c r="I296" s="255">
        <v>1</v>
      </c>
      <c r="J296" s="255"/>
      <c r="K296" s="255"/>
      <c r="L296" s="255"/>
      <c r="M296" s="255"/>
      <c r="N296" s="255"/>
      <c r="O296" s="255">
        <v>1</v>
      </c>
      <c r="P296" s="255"/>
      <c r="Q296" s="255"/>
    </row>
    <row r="297" spans="1:17" ht="15">
      <c r="A297" s="254">
        <v>35</v>
      </c>
      <c r="B297" s="157" t="s">
        <v>827</v>
      </c>
      <c r="C297" s="166" t="s">
        <v>789</v>
      </c>
      <c r="D297" s="257">
        <v>140</v>
      </c>
      <c r="E297" s="257">
        <v>20</v>
      </c>
      <c r="F297" s="173" t="s">
        <v>237</v>
      </c>
      <c r="G297" s="256"/>
      <c r="H297" s="255"/>
      <c r="I297" s="255">
        <v>1</v>
      </c>
      <c r="J297" s="255"/>
      <c r="K297" s="255"/>
      <c r="L297" s="255"/>
      <c r="M297" s="255"/>
      <c r="N297" s="255"/>
      <c r="O297" s="255">
        <v>1</v>
      </c>
      <c r="P297" s="255"/>
      <c r="Q297" s="255"/>
    </row>
    <row r="298" spans="1:17" ht="15">
      <c r="A298" s="254">
        <v>36</v>
      </c>
      <c r="B298" s="157" t="s">
        <v>828</v>
      </c>
      <c r="C298" s="166" t="s">
        <v>789</v>
      </c>
      <c r="D298" s="257">
        <f>20+20+55+10+5+20+5</f>
        <v>135</v>
      </c>
      <c r="E298" s="257">
        <v>20</v>
      </c>
      <c r="F298" s="173" t="s">
        <v>237</v>
      </c>
      <c r="G298" s="256"/>
      <c r="H298" s="255"/>
      <c r="I298" s="255">
        <v>1</v>
      </c>
      <c r="J298" s="255"/>
      <c r="K298" s="255"/>
      <c r="L298" s="255"/>
      <c r="M298" s="255"/>
      <c r="N298" s="255"/>
      <c r="O298" s="255"/>
      <c r="P298" s="255"/>
      <c r="Q298" s="255"/>
    </row>
    <row r="299" spans="1:17" ht="15">
      <c r="A299" s="254">
        <v>37</v>
      </c>
      <c r="B299" s="157" t="s">
        <v>829</v>
      </c>
      <c r="C299" s="166" t="s">
        <v>789</v>
      </c>
      <c r="D299" s="257">
        <f>40+10+20+45+15</f>
        <v>130</v>
      </c>
      <c r="E299" s="257">
        <v>20</v>
      </c>
      <c r="F299" s="173" t="s">
        <v>237</v>
      </c>
      <c r="G299" s="256"/>
      <c r="H299" s="255"/>
      <c r="I299" s="255">
        <v>1</v>
      </c>
      <c r="J299" s="255"/>
      <c r="K299" s="255"/>
      <c r="L299" s="255"/>
      <c r="M299" s="255"/>
      <c r="N299" s="255"/>
      <c r="O299" s="255">
        <v>1</v>
      </c>
      <c r="P299" s="255"/>
      <c r="Q299" s="255"/>
    </row>
    <row r="300" spans="1:17" ht="15">
      <c r="A300" s="254">
        <v>38</v>
      </c>
      <c r="B300" s="157" t="s">
        <v>830</v>
      </c>
      <c r="C300" s="166" t="s">
        <v>789</v>
      </c>
      <c r="D300" s="257">
        <f>50+10+20+10+25+5+20+5</f>
        <v>145</v>
      </c>
      <c r="E300" s="257">
        <v>20</v>
      </c>
      <c r="F300" s="173" t="s">
        <v>237</v>
      </c>
      <c r="G300" s="256"/>
      <c r="H300" s="255"/>
      <c r="I300" s="255">
        <v>1</v>
      </c>
      <c r="J300" s="255"/>
      <c r="K300" s="255"/>
      <c r="L300" s="255"/>
      <c r="M300" s="255"/>
      <c r="N300" s="255"/>
      <c r="O300" s="255">
        <v>1</v>
      </c>
      <c r="P300" s="255"/>
      <c r="Q300" s="255"/>
    </row>
    <row r="301" spans="1:17" ht="15">
      <c r="A301" s="254">
        <v>39</v>
      </c>
      <c r="B301" s="157" t="s">
        <v>831</v>
      </c>
      <c r="C301" s="166" t="s">
        <v>789</v>
      </c>
      <c r="D301" s="257">
        <f>50+10+20+20+25+5+5</f>
        <v>135</v>
      </c>
      <c r="E301" s="257">
        <v>20</v>
      </c>
      <c r="F301" s="173" t="s">
        <v>237</v>
      </c>
      <c r="G301" s="256"/>
      <c r="H301" s="255"/>
      <c r="I301" s="255">
        <v>1</v>
      </c>
      <c r="J301" s="255"/>
      <c r="K301" s="255"/>
      <c r="L301" s="255"/>
      <c r="M301" s="255"/>
      <c r="N301" s="255"/>
      <c r="O301" s="255">
        <v>1</v>
      </c>
      <c r="P301" s="255"/>
      <c r="Q301" s="255"/>
    </row>
    <row r="302" spans="1:17" ht="15">
      <c r="A302" s="254">
        <v>40</v>
      </c>
      <c r="B302" s="157" t="s">
        <v>832</v>
      </c>
      <c r="C302" s="166" t="s">
        <v>789</v>
      </c>
      <c r="D302" s="257">
        <f>15+20+20+25+5+20+5+5+10</f>
        <v>125</v>
      </c>
      <c r="E302" s="257">
        <v>20</v>
      </c>
      <c r="F302" s="173" t="s">
        <v>237</v>
      </c>
      <c r="G302" s="256"/>
      <c r="H302" s="255"/>
      <c r="I302" s="255">
        <v>1</v>
      </c>
      <c r="J302" s="255"/>
      <c r="K302" s="255"/>
      <c r="L302" s="255"/>
      <c r="M302" s="255"/>
      <c r="N302" s="255"/>
      <c r="O302" s="255">
        <v>1</v>
      </c>
      <c r="P302" s="255"/>
      <c r="Q302" s="255"/>
    </row>
    <row r="303" spans="1:17" ht="15">
      <c r="A303" s="254">
        <v>41</v>
      </c>
      <c r="B303" s="157" t="s">
        <v>833</v>
      </c>
      <c r="C303" s="166" t="s">
        <v>834</v>
      </c>
      <c r="D303" s="257">
        <v>135</v>
      </c>
      <c r="E303" s="257">
        <v>20</v>
      </c>
      <c r="F303" s="173" t="s">
        <v>237</v>
      </c>
      <c r="G303" s="256"/>
      <c r="H303" s="255"/>
      <c r="I303" s="255">
        <v>1</v>
      </c>
      <c r="J303" s="255"/>
      <c r="K303" s="255"/>
      <c r="L303" s="255"/>
      <c r="M303" s="255"/>
      <c r="N303" s="255"/>
      <c r="O303" s="255">
        <v>1</v>
      </c>
      <c r="P303" s="255"/>
      <c r="Q303" s="255"/>
    </row>
    <row r="304" spans="1:17" ht="35.25" customHeight="1">
      <c r="A304" s="259" t="s">
        <v>795</v>
      </c>
      <c r="B304" s="260" t="s">
        <v>899</v>
      </c>
      <c r="C304" s="259"/>
      <c r="D304" s="259"/>
      <c r="E304" s="259"/>
      <c r="F304" s="259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</row>
    <row r="305" spans="1:17" ht="15">
      <c r="A305" s="167">
        <v>1</v>
      </c>
      <c r="B305" s="168" t="s">
        <v>900</v>
      </c>
      <c r="C305" s="173" t="s">
        <v>836</v>
      </c>
      <c r="D305" s="167">
        <v>170</v>
      </c>
      <c r="E305" s="167">
        <v>10</v>
      </c>
      <c r="F305" s="173" t="s">
        <v>237</v>
      </c>
      <c r="G305" s="173">
        <v>1</v>
      </c>
      <c r="H305" s="173"/>
      <c r="I305" s="173">
        <v>1</v>
      </c>
      <c r="J305" s="173"/>
      <c r="K305" s="173"/>
      <c r="L305" s="173"/>
      <c r="M305" s="173"/>
      <c r="N305" s="173"/>
      <c r="O305" s="173"/>
      <c r="P305" s="173"/>
      <c r="Q305" s="173"/>
    </row>
    <row r="306" spans="1:17" ht="15">
      <c r="A306" s="170">
        <v>2</v>
      </c>
      <c r="B306" s="171" t="s">
        <v>901</v>
      </c>
      <c r="C306" s="172" t="s">
        <v>836</v>
      </c>
      <c r="D306" s="170">
        <v>165</v>
      </c>
      <c r="E306" s="170">
        <v>10</v>
      </c>
      <c r="F306" s="172" t="s">
        <v>237</v>
      </c>
      <c r="G306" s="172">
        <v>1</v>
      </c>
      <c r="H306" s="172"/>
      <c r="I306" s="172">
        <v>1</v>
      </c>
      <c r="J306" s="172"/>
      <c r="K306" s="172"/>
      <c r="L306" s="172"/>
      <c r="M306" s="172"/>
      <c r="N306" s="172"/>
      <c r="O306" s="172"/>
      <c r="P306" s="172"/>
      <c r="Q306" s="172"/>
    </row>
    <row r="307" spans="1:17" ht="15">
      <c r="A307" s="167">
        <v>3</v>
      </c>
      <c r="B307" s="171" t="s">
        <v>902</v>
      </c>
      <c r="C307" s="172" t="s">
        <v>836</v>
      </c>
      <c r="D307" s="170">
        <v>155</v>
      </c>
      <c r="E307" s="170">
        <v>10</v>
      </c>
      <c r="F307" s="172" t="s">
        <v>237</v>
      </c>
      <c r="G307" s="172">
        <v>1</v>
      </c>
      <c r="H307" s="172"/>
      <c r="I307" s="172">
        <v>1</v>
      </c>
      <c r="J307" s="172"/>
      <c r="K307" s="172"/>
      <c r="L307" s="172"/>
      <c r="M307" s="172"/>
      <c r="N307" s="172"/>
      <c r="O307" s="172"/>
      <c r="P307" s="172"/>
      <c r="Q307" s="172"/>
    </row>
    <row r="308" spans="1:17" ht="15">
      <c r="A308" s="170">
        <v>4</v>
      </c>
      <c r="B308" s="171" t="s">
        <v>903</v>
      </c>
      <c r="C308" s="172" t="s">
        <v>839</v>
      </c>
      <c r="D308" s="170">
        <v>155</v>
      </c>
      <c r="E308" s="170">
        <v>10</v>
      </c>
      <c r="F308" s="172" t="s">
        <v>237</v>
      </c>
      <c r="G308" s="172">
        <v>1</v>
      </c>
      <c r="H308" s="172"/>
      <c r="I308" s="172">
        <v>1</v>
      </c>
      <c r="J308" s="172"/>
      <c r="K308" s="172"/>
      <c r="L308" s="172"/>
      <c r="M308" s="172"/>
      <c r="N308" s="172"/>
      <c r="O308" s="172"/>
      <c r="P308" s="172"/>
      <c r="Q308" s="172"/>
    </row>
    <row r="309" spans="1:17" ht="15">
      <c r="A309" s="167">
        <v>5</v>
      </c>
      <c r="B309" s="171" t="s">
        <v>904</v>
      </c>
      <c r="C309" s="172" t="s">
        <v>839</v>
      </c>
      <c r="D309" s="170">
        <v>150</v>
      </c>
      <c r="E309" s="170">
        <v>10</v>
      </c>
      <c r="F309" s="172" t="s">
        <v>237</v>
      </c>
      <c r="G309" s="172">
        <v>1</v>
      </c>
      <c r="H309" s="172"/>
      <c r="I309" s="172">
        <v>1</v>
      </c>
      <c r="J309" s="172"/>
      <c r="K309" s="172"/>
      <c r="L309" s="172"/>
      <c r="M309" s="172"/>
      <c r="N309" s="172"/>
      <c r="O309" s="172"/>
      <c r="P309" s="172"/>
      <c r="Q309" s="172"/>
    </row>
    <row r="310" spans="1:17" ht="15">
      <c r="A310" s="170">
        <v>6</v>
      </c>
      <c r="B310" s="171" t="s">
        <v>905</v>
      </c>
      <c r="C310" s="172" t="s">
        <v>839</v>
      </c>
      <c r="D310" s="170">
        <v>170</v>
      </c>
      <c r="E310" s="170">
        <v>10</v>
      </c>
      <c r="F310" s="172" t="s">
        <v>237</v>
      </c>
      <c r="G310" s="172">
        <v>1</v>
      </c>
      <c r="H310" s="172"/>
      <c r="I310" s="172">
        <v>1</v>
      </c>
      <c r="J310" s="172"/>
      <c r="K310" s="172"/>
      <c r="L310" s="172"/>
      <c r="M310" s="172"/>
      <c r="N310" s="172"/>
      <c r="O310" s="172"/>
      <c r="P310" s="172"/>
      <c r="Q310" s="172"/>
    </row>
    <row r="311" spans="1:17" ht="15">
      <c r="A311" s="167">
        <v>7</v>
      </c>
      <c r="B311" s="171" t="s">
        <v>906</v>
      </c>
      <c r="C311" s="172" t="s">
        <v>842</v>
      </c>
      <c r="D311" s="170">
        <v>170</v>
      </c>
      <c r="E311" s="170">
        <v>10</v>
      </c>
      <c r="F311" s="172" t="s">
        <v>237</v>
      </c>
      <c r="G311" s="172">
        <v>1</v>
      </c>
      <c r="H311" s="172"/>
      <c r="I311" s="172">
        <v>1</v>
      </c>
      <c r="J311" s="172"/>
      <c r="K311" s="172"/>
      <c r="L311" s="172"/>
      <c r="M311" s="172"/>
      <c r="N311" s="172"/>
      <c r="O311" s="172"/>
      <c r="P311" s="172"/>
      <c r="Q311" s="172"/>
    </row>
    <row r="312" spans="1:17" ht="15">
      <c r="A312" s="170">
        <v>8</v>
      </c>
      <c r="B312" s="171" t="s">
        <v>907</v>
      </c>
      <c r="C312" s="172" t="s">
        <v>842</v>
      </c>
      <c r="D312" s="170">
        <v>160</v>
      </c>
      <c r="E312" s="170">
        <v>20</v>
      </c>
      <c r="F312" s="172" t="s">
        <v>237</v>
      </c>
      <c r="G312" s="172">
        <v>2</v>
      </c>
      <c r="H312" s="172"/>
      <c r="I312" s="172">
        <v>1</v>
      </c>
      <c r="J312" s="172"/>
      <c r="K312" s="172"/>
      <c r="L312" s="172"/>
      <c r="M312" s="172">
        <v>1</v>
      </c>
      <c r="N312" s="172"/>
      <c r="O312" s="172"/>
      <c r="P312" s="172"/>
      <c r="Q312" s="172"/>
    </row>
    <row r="313" spans="1:17" ht="15">
      <c r="A313" s="167">
        <v>9</v>
      </c>
      <c r="B313" s="171" t="s">
        <v>908</v>
      </c>
      <c r="C313" s="172" t="s">
        <v>842</v>
      </c>
      <c r="D313" s="170">
        <v>145</v>
      </c>
      <c r="E313" s="170">
        <v>20</v>
      </c>
      <c r="F313" s="172" t="s">
        <v>237</v>
      </c>
      <c r="G313" s="172">
        <v>2</v>
      </c>
      <c r="H313" s="172"/>
      <c r="I313" s="172">
        <v>1</v>
      </c>
      <c r="J313" s="172"/>
      <c r="K313" s="172"/>
      <c r="L313" s="172"/>
      <c r="M313" s="172">
        <v>1</v>
      </c>
      <c r="N313" s="172"/>
      <c r="O313" s="172"/>
      <c r="P313" s="172"/>
      <c r="Q313" s="172"/>
    </row>
    <row r="314" spans="1:17" ht="15">
      <c r="A314" s="170">
        <v>10</v>
      </c>
      <c r="B314" s="171" t="s">
        <v>909</v>
      </c>
      <c r="C314" s="172" t="s">
        <v>842</v>
      </c>
      <c r="D314" s="170">
        <v>160</v>
      </c>
      <c r="E314" s="170">
        <v>20</v>
      </c>
      <c r="F314" s="172" t="s">
        <v>237</v>
      </c>
      <c r="G314" s="172">
        <v>2</v>
      </c>
      <c r="H314" s="172"/>
      <c r="I314" s="172">
        <v>1</v>
      </c>
      <c r="J314" s="172"/>
      <c r="K314" s="172"/>
      <c r="L314" s="172">
        <v>1</v>
      </c>
      <c r="M314" s="172"/>
      <c r="N314" s="172"/>
      <c r="O314" s="172"/>
      <c r="P314" s="172"/>
      <c r="Q314" s="172"/>
    </row>
    <row r="315" spans="1:17" ht="15">
      <c r="A315" s="167">
        <v>11</v>
      </c>
      <c r="B315" s="171" t="s">
        <v>910</v>
      </c>
      <c r="C315" s="172" t="s">
        <v>842</v>
      </c>
      <c r="D315" s="170">
        <v>160</v>
      </c>
      <c r="E315" s="170">
        <v>10</v>
      </c>
      <c r="F315" s="172" t="s">
        <v>237</v>
      </c>
      <c r="G315" s="172">
        <v>1</v>
      </c>
      <c r="H315" s="172"/>
      <c r="I315" s="172">
        <v>1</v>
      </c>
      <c r="J315" s="172"/>
      <c r="K315" s="172"/>
      <c r="L315" s="172"/>
      <c r="M315" s="172"/>
      <c r="N315" s="172"/>
      <c r="O315" s="172"/>
      <c r="P315" s="172"/>
      <c r="Q315" s="172"/>
    </row>
    <row r="316" spans="1:17" ht="15">
      <c r="A316" s="170">
        <v>12</v>
      </c>
      <c r="B316" s="171" t="s">
        <v>911</v>
      </c>
      <c r="C316" s="172" t="s">
        <v>842</v>
      </c>
      <c r="D316" s="170">
        <v>150</v>
      </c>
      <c r="E316" s="170">
        <v>10</v>
      </c>
      <c r="F316" s="172" t="s">
        <v>237</v>
      </c>
      <c r="G316" s="172">
        <v>1</v>
      </c>
      <c r="H316" s="172"/>
      <c r="I316" s="172">
        <v>1</v>
      </c>
      <c r="J316" s="172"/>
      <c r="K316" s="172"/>
      <c r="L316" s="172"/>
      <c r="M316" s="172"/>
      <c r="N316" s="172"/>
      <c r="O316" s="172"/>
      <c r="P316" s="172"/>
      <c r="Q316" s="172"/>
    </row>
    <row r="317" spans="1:17" ht="15">
      <c r="A317" s="167">
        <v>13</v>
      </c>
      <c r="B317" s="171" t="s">
        <v>912</v>
      </c>
      <c r="C317" s="172" t="s">
        <v>842</v>
      </c>
      <c r="D317" s="170">
        <v>160</v>
      </c>
      <c r="E317" s="170">
        <v>10</v>
      </c>
      <c r="F317" s="172" t="s">
        <v>237</v>
      </c>
      <c r="G317" s="172">
        <v>1</v>
      </c>
      <c r="H317" s="172"/>
      <c r="I317" s="172">
        <v>1</v>
      </c>
      <c r="J317" s="172"/>
      <c r="K317" s="172"/>
      <c r="L317" s="172"/>
      <c r="M317" s="172"/>
      <c r="N317" s="172"/>
      <c r="O317" s="172"/>
      <c r="P317" s="172"/>
      <c r="Q317" s="172"/>
    </row>
    <row r="318" spans="1:17" ht="15">
      <c r="A318" s="170">
        <v>14</v>
      </c>
      <c r="B318" s="171" t="s">
        <v>913</v>
      </c>
      <c r="C318" s="172" t="s">
        <v>842</v>
      </c>
      <c r="D318" s="170">
        <v>155</v>
      </c>
      <c r="E318" s="170">
        <v>20</v>
      </c>
      <c r="F318" s="172" t="s">
        <v>237</v>
      </c>
      <c r="G318" s="172">
        <v>2</v>
      </c>
      <c r="H318" s="172"/>
      <c r="I318" s="172">
        <v>1</v>
      </c>
      <c r="J318" s="172"/>
      <c r="K318" s="172"/>
      <c r="L318" s="172"/>
      <c r="M318" s="172">
        <v>1</v>
      </c>
      <c r="N318" s="172"/>
      <c r="O318" s="172"/>
      <c r="P318" s="172"/>
      <c r="Q318" s="172"/>
    </row>
    <row r="319" spans="1:17" ht="15">
      <c r="A319" s="167">
        <v>15</v>
      </c>
      <c r="B319" s="171" t="s">
        <v>914</v>
      </c>
      <c r="C319" s="172" t="s">
        <v>847</v>
      </c>
      <c r="D319" s="170">
        <v>150</v>
      </c>
      <c r="E319" s="170">
        <v>10</v>
      </c>
      <c r="F319" s="172" t="s">
        <v>237</v>
      </c>
      <c r="G319" s="172">
        <v>1</v>
      </c>
      <c r="H319" s="172"/>
      <c r="I319" s="172">
        <v>1</v>
      </c>
      <c r="J319" s="172"/>
      <c r="K319" s="172"/>
      <c r="L319" s="172"/>
      <c r="M319" s="172">
        <v>1</v>
      </c>
      <c r="N319" s="172"/>
      <c r="O319" s="172"/>
      <c r="P319" s="172"/>
      <c r="Q319" s="172"/>
    </row>
    <row r="320" spans="1:17" ht="15">
      <c r="A320" s="170">
        <v>16</v>
      </c>
      <c r="B320" s="171" t="s">
        <v>915</v>
      </c>
      <c r="C320" s="172" t="s">
        <v>847</v>
      </c>
      <c r="D320" s="170">
        <v>160</v>
      </c>
      <c r="E320" s="170">
        <v>10</v>
      </c>
      <c r="F320" s="172" t="s">
        <v>237</v>
      </c>
      <c r="G320" s="172">
        <v>1</v>
      </c>
      <c r="H320" s="172"/>
      <c r="I320" s="172">
        <v>1</v>
      </c>
      <c r="J320" s="172"/>
      <c r="K320" s="172"/>
      <c r="L320" s="172"/>
      <c r="M320" s="172">
        <v>1</v>
      </c>
      <c r="N320" s="172"/>
      <c r="O320" s="172"/>
      <c r="P320" s="172"/>
      <c r="Q320" s="172"/>
    </row>
    <row r="321" spans="1:17" ht="15">
      <c r="A321" s="167">
        <v>17</v>
      </c>
      <c r="B321" s="171" t="s">
        <v>916</v>
      </c>
      <c r="C321" s="172" t="s">
        <v>847</v>
      </c>
      <c r="D321" s="170">
        <v>170</v>
      </c>
      <c r="E321" s="170">
        <v>10</v>
      </c>
      <c r="F321" s="172" t="s">
        <v>237</v>
      </c>
      <c r="G321" s="172">
        <v>1</v>
      </c>
      <c r="H321" s="172"/>
      <c r="I321" s="172">
        <v>1</v>
      </c>
      <c r="J321" s="172"/>
      <c r="K321" s="172"/>
      <c r="L321" s="172"/>
      <c r="M321" s="172"/>
      <c r="N321" s="172"/>
      <c r="O321" s="172"/>
      <c r="P321" s="172"/>
      <c r="Q321" s="172"/>
    </row>
    <row r="322" spans="1:17" ht="15">
      <c r="A322" s="170">
        <v>18</v>
      </c>
      <c r="B322" s="171" t="s">
        <v>917</v>
      </c>
      <c r="C322" s="172" t="s">
        <v>850</v>
      </c>
      <c r="D322" s="170">
        <v>170</v>
      </c>
      <c r="E322" s="170">
        <v>10</v>
      </c>
      <c r="F322" s="172" t="s">
        <v>237</v>
      </c>
      <c r="G322" s="172">
        <v>1</v>
      </c>
      <c r="H322" s="172"/>
      <c r="I322" s="172">
        <v>1</v>
      </c>
      <c r="J322" s="172"/>
      <c r="K322" s="172"/>
      <c r="L322" s="172"/>
      <c r="M322" s="172"/>
      <c r="N322" s="172"/>
      <c r="O322" s="172"/>
      <c r="P322" s="172"/>
      <c r="Q322" s="172"/>
    </row>
    <row r="323" spans="1:17" ht="15">
      <c r="A323" s="167">
        <v>19</v>
      </c>
      <c r="B323" s="171" t="s">
        <v>918</v>
      </c>
      <c r="C323" s="172" t="s">
        <v>850</v>
      </c>
      <c r="D323" s="170">
        <v>160</v>
      </c>
      <c r="E323" s="170">
        <v>20</v>
      </c>
      <c r="F323" s="172" t="s">
        <v>237</v>
      </c>
      <c r="G323" s="172">
        <v>2</v>
      </c>
      <c r="H323" s="172"/>
      <c r="I323" s="172">
        <v>1</v>
      </c>
      <c r="J323" s="172"/>
      <c r="K323" s="172"/>
      <c r="L323" s="172"/>
      <c r="M323" s="172">
        <v>1</v>
      </c>
      <c r="N323" s="172"/>
      <c r="O323" s="172"/>
      <c r="P323" s="172"/>
      <c r="Q323" s="172"/>
    </row>
    <row r="324" spans="1:17" ht="15">
      <c r="A324" s="170">
        <v>20</v>
      </c>
      <c r="B324" s="171" t="s">
        <v>919</v>
      </c>
      <c r="C324" s="172" t="s">
        <v>850</v>
      </c>
      <c r="D324" s="170">
        <v>170</v>
      </c>
      <c r="E324" s="170">
        <v>10</v>
      </c>
      <c r="F324" s="172" t="s">
        <v>237</v>
      </c>
      <c r="G324" s="172">
        <v>1</v>
      </c>
      <c r="H324" s="172"/>
      <c r="I324" s="172">
        <v>1</v>
      </c>
      <c r="J324" s="172"/>
      <c r="K324" s="172"/>
      <c r="L324" s="172"/>
      <c r="M324" s="172"/>
      <c r="N324" s="172"/>
      <c r="O324" s="172"/>
      <c r="P324" s="172"/>
      <c r="Q324" s="172"/>
    </row>
    <row r="325" spans="1:17" ht="15">
      <c r="A325" s="167">
        <v>21</v>
      </c>
      <c r="B325" s="171" t="s">
        <v>920</v>
      </c>
      <c r="C325" s="172" t="s">
        <v>850</v>
      </c>
      <c r="D325" s="170">
        <v>160</v>
      </c>
      <c r="E325" s="170">
        <v>20</v>
      </c>
      <c r="F325" s="172" t="s">
        <v>237</v>
      </c>
      <c r="G325" s="172">
        <v>2</v>
      </c>
      <c r="H325" s="172"/>
      <c r="I325" s="172">
        <v>1</v>
      </c>
      <c r="J325" s="172"/>
      <c r="K325" s="172"/>
      <c r="L325" s="172"/>
      <c r="M325" s="172">
        <v>1</v>
      </c>
      <c r="N325" s="172"/>
      <c r="O325" s="172"/>
      <c r="P325" s="172"/>
      <c r="Q325" s="172"/>
    </row>
    <row r="326" spans="1:17" ht="15">
      <c r="A326" s="170">
        <v>22</v>
      </c>
      <c r="B326" s="171" t="s">
        <v>921</v>
      </c>
      <c r="C326" s="172" t="s">
        <v>850</v>
      </c>
      <c r="D326" s="170">
        <v>160</v>
      </c>
      <c r="E326" s="170">
        <v>10</v>
      </c>
      <c r="F326" s="172" t="s">
        <v>237</v>
      </c>
      <c r="G326" s="172">
        <v>1</v>
      </c>
      <c r="H326" s="172"/>
      <c r="I326" s="172">
        <v>1</v>
      </c>
      <c r="J326" s="172"/>
      <c r="K326" s="172"/>
      <c r="L326" s="172"/>
      <c r="M326" s="172"/>
      <c r="N326" s="172"/>
      <c r="O326" s="172"/>
      <c r="P326" s="172"/>
      <c r="Q326" s="172"/>
    </row>
    <row r="327" spans="1:17" ht="15">
      <c r="A327" s="167">
        <v>23</v>
      </c>
      <c r="B327" s="171" t="s">
        <v>417</v>
      </c>
      <c r="C327" s="172" t="s">
        <v>850</v>
      </c>
      <c r="D327" s="170">
        <v>165</v>
      </c>
      <c r="E327" s="170">
        <v>10</v>
      </c>
      <c r="F327" s="172" t="s">
        <v>237</v>
      </c>
      <c r="G327" s="172">
        <v>1</v>
      </c>
      <c r="H327" s="172"/>
      <c r="I327" s="172">
        <v>1</v>
      </c>
      <c r="J327" s="172"/>
      <c r="K327" s="172"/>
      <c r="L327" s="172"/>
      <c r="M327" s="172"/>
      <c r="N327" s="172"/>
      <c r="O327" s="172"/>
      <c r="P327" s="172"/>
      <c r="Q327" s="172"/>
    </row>
    <row r="328" spans="1:17" ht="15">
      <c r="A328" s="170">
        <v>24</v>
      </c>
      <c r="B328" s="171" t="s">
        <v>922</v>
      </c>
      <c r="C328" s="172" t="s">
        <v>850</v>
      </c>
      <c r="D328" s="170">
        <v>155</v>
      </c>
      <c r="E328" s="170">
        <v>10</v>
      </c>
      <c r="F328" s="172" t="s">
        <v>237</v>
      </c>
      <c r="G328" s="172">
        <v>1</v>
      </c>
      <c r="H328" s="172"/>
      <c r="I328" s="172">
        <v>1</v>
      </c>
      <c r="J328" s="172"/>
      <c r="K328" s="172"/>
      <c r="L328" s="172"/>
      <c r="M328" s="172"/>
      <c r="N328" s="172"/>
      <c r="O328" s="172"/>
      <c r="P328" s="172"/>
      <c r="Q328" s="172"/>
    </row>
    <row r="329" spans="1:17" ht="15">
      <c r="A329" s="167">
        <v>25</v>
      </c>
      <c r="B329" s="171" t="s">
        <v>923</v>
      </c>
      <c r="C329" s="172" t="s">
        <v>850</v>
      </c>
      <c r="D329" s="170">
        <v>170</v>
      </c>
      <c r="E329" s="170">
        <v>10</v>
      </c>
      <c r="F329" s="172" t="s">
        <v>237</v>
      </c>
      <c r="G329" s="172">
        <v>1</v>
      </c>
      <c r="H329" s="172"/>
      <c r="I329" s="172">
        <v>1</v>
      </c>
      <c r="J329" s="172"/>
      <c r="K329" s="172"/>
      <c r="L329" s="172"/>
      <c r="M329" s="172"/>
      <c r="N329" s="172"/>
      <c r="O329" s="172"/>
      <c r="P329" s="172"/>
      <c r="Q329" s="172"/>
    </row>
    <row r="330" spans="1:17" ht="15">
      <c r="A330" s="170">
        <v>26</v>
      </c>
      <c r="B330" s="171" t="s">
        <v>835</v>
      </c>
      <c r="C330" s="172" t="s">
        <v>850</v>
      </c>
      <c r="D330" s="170">
        <v>170</v>
      </c>
      <c r="E330" s="170">
        <v>10</v>
      </c>
      <c r="F330" s="172" t="s">
        <v>237</v>
      </c>
      <c r="G330" s="172">
        <v>1</v>
      </c>
      <c r="H330" s="172"/>
      <c r="I330" s="172">
        <v>1</v>
      </c>
      <c r="J330" s="172"/>
      <c r="K330" s="172"/>
      <c r="L330" s="172"/>
      <c r="M330" s="172"/>
      <c r="N330" s="172"/>
      <c r="O330" s="172"/>
      <c r="P330" s="172"/>
      <c r="Q330" s="172"/>
    </row>
    <row r="331" spans="1:17" ht="15">
      <c r="A331" s="167">
        <v>27</v>
      </c>
      <c r="B331" s="171" t="s">
        <v>924</v>
      </c>
      <c r="C331" s="172" t="s">
        <v>850</v>
      </c>
      <c r="D331" s="170">
        <v>160</v>
      </c>
      <c r="E331" s="170">
        <v>10</v>
      </c>
      <c r="F331" s="172" t="s">
        <v>237</v>
      </c>
      <c r="G331" s="172">
        <v>1</v>
      </c>
      <c r="H331" s="172"/>
      <c r="I331" s="172">
        <v>1</v>
      </c>
      <c r="J331" s="172"/>
      <c r="K331" s="172"/>
      <c r="L331" s="172"/>
      <c r="M331" s="172"/>
      <c r="N331" s="172"/>
      <c r="O331" s="172"/>
      <c r="P331" s="172"/>
      <c r="Q331" s="172"/>
    </row>
    <row r="332" spans="1:17" ht="15">
      <c r="A332" s="170">
        <v>28</v>
      </c>
      <c r="B332" s="171" t="s">
        <v>925</v>
      </c>
      <c r="C332" s="172" t="s">
        <v>850</v>
      </c>
      <c r="D332" s="170">
        <v>160</v>
      </c>
      <c r="E332" s="170">
        <v>10</v>
      </c>
      <c r="F332" s="172" t="s">
        <v>237</v>
      </c>
      <c r="G332" s="172">
        <v>1</v>
      </c>
      <c r="H332" s="172"/>
      <c r="I332" s="172">
        <v>1</v>
      </c>
      <c r="J332" s="172"/>
      <c r="K332" s="172"/>
      <c r="L332" s="172"/>
      <c r="M332" s="172"/>
      <c r="N332" s="172"/>
      <c r="O332" s="172"/>
      <c r="P332" s="172"/>
      <c r="Q332" s="172"/>
    </row>
    <row r="333" spans="1:17" ht="15">
      <c r="A333" s="167">
        <v>29</v>
      </c>
      <c r="B333" s="171" t="s">
        <v>926</v>
      </c>
      <c r="C333" s="172" t="s">
        <v>850</v>
      </c>
      <c r="D333" s="170">
        <v>165</v>
      </c>
      <c r="E333" s="170">
        <v>10</v>
      </c>
      <c r="F333" s="172" t="s">
        <v>237</v>
      </c>
      <c r="G333" s="172">
        <v>1</v>
      </c>
      <c r="H333" s="172"/>
      <c r="I333" s="172">
        <v>1</v>
      </c>
      <c r="J333" s="172"/>
      <c r="K333" s="172"/>
      <c r="L333" s="172"/>
      <c r="M333" s="172"/>
      <c r="N333" s="172"/>
      <c r="O333" s="172"/>
      <c r="P333" s="172"/>
      <c r="Q333" s="172"/>
    </row>
    <row r="334" spans="1:17" ht="15">
      <c r="A334" s="170">
        <v>30</v>
      </c>
      <c r="B334" s="171" t="s">
        <v>927</v>
      </c>
      <c r="C334" s="172" t="s">
        <v>861</v>
      </c>
      <c r="D334" s="170">
        <v>145</v>
      </c>
      <c r="E334" s="170">
        <v>10</v>
      </c>
      <c r="F334" s="172" t="s">
        <v>237</v>
      </c>
      <c r="G334" s="172">
        <v>1</v>
      </c>
      <c r="H334" s="172"/>
      <c r="I334" s="172">
        <v>1</v>
      </c>
      <c r="J334" s="172"/>
      <c r="K334" s="172"/>
      <c r="L334" s="172"/>
      <c r="M334" s="172"/>
      <c r="N334" s="172"/>
      <c r="O334" s="172"/>
      <c r="P334" s="172"/>
      <c r="Q334" s="172"/>
    </row>
    <row r="335" spans="1:17" ht="15">
      <c r="A335" s="167">
        <v>31</v>
      </c>
      <c r="B335" s="171" t="s">
        <v>928</v>
      </c>
      <c r="C335" s="172" t="s">
        <v>861</v>
      </c>
      <c r="D335" s="170">
        <v>170</v>
      </c>
      <c r="E335" s="170">
        <v>10</v>
      </c>
      <c r="F335" s="172" t="s">
        <v>237</v>
      </c>
      <c r="G335" s="172">
        <v>1</v>
      </c>
      <c r="H335" s="172"/>
      <c r="I335" s="172">
        <v>1</v>
      </c>
      <c r="J335" s="172"/>
      <c r="K335" s="172"/>
      <c r="L335" s="172"/>
      <c r="M335" s="172"/>
      <c r="N335" s="172"/>
      <c r="O335" s="172"/>
      <c r="P335" s="172"/>
      <c r="Q335" s="172"/>
    </row>
    <row r="336" spans="1:17" ht="15">
      <c r="A336" s="170">
        <v>32</v>
      </c>
      <c r="B336" s="171" t="s">
        <v>721</v>
      </c>
      <c r="C336" s="172" t="s">
        <v>861</v>
      </c>
      <c r="D336" s="170">
        <v>160</v>
      </c>
      <c r="E336" s="170">
        <v>10</v>
      </c>
      <c r="F336" s="172" t="s">
        <v>237</v>
      </c>
      <c r="G336" s="172">
        <v>1</v>
      </c>
      <c r="H336" s="172"/>
      <c r="I336" s="172">
        <v>1</v>
      </c>
      <c r="J336" s="172"/>
      <c r="K336" s="172"/>
      <c r="L336" s="172"/>
      <c r="M336" s="172"/>
      <c r="N336" s="172"/>
      <c r="O336" s="172"/>
      <c r="P336" s="172"/>
      <c r="Q336" s="172"/>
    </row>
    <row r="337" spans="1:17" ht="15">
      <c r="A337" s="167">
        <v>33</v>
      </c>
      <c r="B337" s="171" t="s">
        <v>929</v>
      </c>
      <c r="C337" s="172" t="s">
        <v>861</v>
      </c>
      <c r="D337" s="170">
        <v>165</v>
      </c>
      <c r="E337" s="170">
        <v>20</v>
      </c>
      <c r="F337" s="172" t="s">
        <v>237</v>
      </c>
      <c r="G337" s="172">
        <v>2</v>
      </c>
      <c r="H337" s="172"/>
      <c r="I337" s="172">
        <v>1</v>
      </c>
      <c r="J337" s="172"/>
      <c r="K337" s="172"/>
      <c r="L337" s="172">
        <v>1</v>
      </c>
      <c r="M337" s="172">
        <v>1</v>
      </c>
      <c r="N337" s="172"/>
      <c r="O337" s="172">
        <v>1</v>
      </c>
      <c r="P337" s="172"/>
      <c r="Q337" s="172"/>
    </row>
    <row r="338" spans="1:17" ht="15">
      <c r="A338" s="170">
        <v>34</v>
      </c>
      <c r="B338" s="171" t="s">
        <v>930</v>
      </c>
      <c r="C338" s="172" t="s">
        <v>861</v>
      </c>
      <c r="D338" s="170">
        <v>150</v>
      </c>
      <c r="E338" s="170">
        <v>10</v>
      </c>
      <c r="F338" s="172" t="s">
        <v>237</v>
      </c>
      <c r="G338" s="172">
        <v>1</v>
      </c>
      <c r="H338" s="172"/>
      <c r="I338" s="172">
        <v>1</v>
      </c>
      <c r="J338" s="172"/>
      <c r="K338" s="172"/>
      <c r="L338" s="172"/>
      <c r="M338" s="172"/>
      <c r="N338" s="172"/>
      <c r="O338" s="172"/>
      <c r="P338" s="172"/>
      <c r="Q338" s="172"/>
    </row>
    <row r="339" spans="1:17" ht="15">
      <c r="A339" s="167">
        <v>35</v>
      </c>
      <c r="B339" s="171" t="s">
        <v>931</v>
      </c>
      <c r="C339" s="172" t="s">
        <v>861</v>
      </c>
      <c r="D339" s="170">
        <v>160</v>
      </c>
      <c r="E339" s="170">
        <v>10</v>
      </c>
      <c r="F339" s="172" t="s">
        <v>237</v>
      </c>
      <c r="G339" s="172">
        <v>1</v>
      </c>
      <c r="H339" s="172"/>
      <c r="I339" s="172">
        <v>1</v>
      </c>
      <c r="J339" s="172"/>
      <c r="K339" s="172"/>
      <c r="L339" s="172"/>
      <c r="M339" s="172"/>
      <c r="N339" s="172"/>
      <c r="O339" s="172"/>
      <c r="P339" s="172"/>
      <c r="Q339" s="172"/>
    </row>
    <row r="340" spans="1:17" ht="15">
      <c r="A340" s="170">
        <v>36</v>
      </c>
      <c r="B340" s="171" t="s">
        <v>932</v>
      </c>
      <c r="C340" s="172" t="s">
        <v>861</v>
      </c>
      <c r="D340" s="170">
        <v>155</v>
      </c>
      <c r="E340" s="170">
        <v>10</v>
      </c>
      <c r="F340" s="172" t="s">
        <v>237</v>
      </c>
      <c r="G340" s="172">
        <v>1</v>
      </c>
      <c r="H340" s="172"/>
      <c r="I340" s="172">
        <v>1</v>
      </c>
      <c r="J340" s="172"/>
      <c r="K340" s="172"/>
      <c r="L340" s="172"/>
      <c r="M340" s="172"/>
      <c r="N340" s="172"/>
      <c r="O340" s="172"/>
      <c r="P340" s="172"/>
      <c r="Q340" s="172"/>
    </row>
    <row r="341" spans="1:17" ht="15">
      <c r="A341" s="167">
        <v>37</v>
      </c>
      <c r="B341" s="171" t="s">
        <v>933</v>
      </c>
      <c r="C341" s="172" t="s">
        <v>861</v>
      </c>
      <c r="D341" s="170">
        <v>145</v>
      </c>
      <c r="E341" s="170">
        <v>10</v>
      </c>
      <c r="F341" s="172" t="s">
        <v>237</v>
      </c>
      <c r="G341" s="172">
        <v>1</v>
      </c>
      <c r="H341" s="172"/>
      <c r="I341" s="172">
        <v>1</v>
      </c>
      <c r="J341" s="172"/>
      <c r="K341" s="172"/>
      <c r="L341" s="172"/>
      <c r="M341" s="172"/>
      <c r="N341" s="172"/>
      <c r="O341" s="172"/>
      <c r="P341" s="172"/>
      <c r="Q341" s="172"/>
    </row>
    <row r="342" spans="1:17" ht="15">
      <c r="A342" s="170">
        <v>38</v>
      </c>
      <c r="B342" s="171" t="s">
        <v>934</v>
      </c>
      <c r="C342" s="172" t="s">
        <v>861</v>
      </c>
      <c r="D342" s="170">
        <v>165</v>
      </c>
      <c r="E342" s="170">
        <v>10</v>
      </c>
      <c r="F342" s="172" t="s">
        <v>237</v>
      </c>
      <c r="G342" s="172">
        <v>1</v>
      </c>
      <c r="H342" s="172"/>
      <c r="I342" s="172">
        <v>1</v>
      </c>
      <c r="J342" s="172"/>
      <c r="K342" s="172"/>
      <c r="L342" s="172"/>
      <c r="M342" s="172"/>
      <c r="N342" s="172"/>
      <c r="O342" s="172"/>
      <c r="P342" s="172"/>
      <c r="Q342" s="172"/>
    </row>
    <row r="343" spans="1:17" ht="15">
      <c r="A343" s="167">
        <v>39</v>
      </c>
      <c r="B343" s="171" t="s">
        <v>935</v>
      </c>
      <c r="C343" s="172" t="s">
        <v>866</v>
      </c>
      <c r="D343" s="170">
        <v>165</v>
      </c>
      <c r="E343" s="170">
        <v>10</v>
      </c>
      <c r="F343" s="172" t="s">
        <v>237</v>
      </c>
      <c r="G343" s="172">
        <v>1</v>
      </c>
      <c r="H343" s="172"/>
      <c r="I343" s="172">
        <v>1</v>
      </c>
      <c r="J343" s="172"/>
      <c r="K343" s="172"/>
      <c r="L343" s="172"/>
      <c r="M343" s="172"/>
      <c r="N343" s="172"/>
      <c r="O343" s="172"/>
      <c r="P343" s="172"/>
      <c r="Q343" s="172"/>
    </row>
    <row r="344" spans="1:17" ht="15">
      <c r="A344" s="170">
        <v>40</v>
      </c>
      <c r="B344" s="171" t="s">
        <v>936</v>
      </c>
      <c r="C344" s="172" t="s">
        <v>866</v>
      </c>
      <c r="D344" s="170">
        <v>155</v>
      </c>
      <c r="E344" s="170">
        <v>10</v>
      </c>
      <c r="F344" s="172" t="s">
        <v>237</v>
      </c>
      <c r="G344" s="172">
        <v>1</v>
      </c>
      <c r="H344" s="172"/>
      <c r="I344" s="172">
        <v>1</v>
      </c>
      <c r="J344" s="172"/>
      <c r="K344" s="172"/>
      <c r="L344" s="172"/>
      <c r="M344" s="172"/>
      <c r="N344" s="172"/>
      <c r="O344" s="172"/>
      <c r="P344" s="172"/>
      <c r="Q344" s="172"/>
    </row>
    <row r="345" spans="1:17" ht="15">
      <c r="A345" s="167">
        <v>41</v>
      </c>
      <c r="B345" s="171" t="s">
        <v>937</v>
      </c>
      <c r="C345" s="172" t="s">
        <v>866</v>
      </c>
      <c r="D345" s="170">
        <v>150</v>
      </c>
      <c r="E345" s="170">
        <v>10</v>
      </c>
      <c r="F345" s="172" t="s">
        <v>237</v>
      </c>
      <c r="G345" s="172">
        <v>1</v>
      </c>
      <c r="H345" s="172"/>
      <c r="I345" s="172">
        <v>1</v>
      </c>
      <c r="J345" s="172"/>
      <c r="K345" s="172"/>
      <c r="L345" s="172"/>
      <c r="M345" s="172"/>
      <c r="N345" s="172"/>
      <c r="O345" s="172"/>
      <c r="P345" s="172"/>
      <c r="Q345" s="172"/>
    </row>
    <row r="346" spans="1:17" ht="15">
      <c r="A346" s="170">
        <v>42</v>
      </c>
      <c r="B346" s="171" t="s">
        <v>938</v>
      </c>
      <c r="C346" s="172" t="s">
        <v>866</v>
      </c>
      <c r="D346" s="170">
        <v>145</v>
      </c>
      <c r="E346" s="170">
        <v>10</v>
      </c>
      <c r="F346" s="172" t="s">
        <v>237</v>
      </c>
      <c r="G346" s="172">
        <v>1</v>
      </c>
      <c r="H346" s="172"/>
      <c r="I346" s="172">
        <v>1</v>
      </c>
      <c r="J346" s="172"/>
      <c r="K346" s="172"/>
      <c r="L346" s="172"/>
      <c r="M346" s="172"/>
      <c r="N346" s="172"/>
      <c r="O346" s="172"/>
      <c r="P346" s="172"/>
      <c r="Q346" s="172"/>
    </row>
    <row r="347" spans="1:17" ht="15">
      <c r="A347" s="167">
        <v>43</v>
      </c>
      <c r="B347" s="171" t="s">
        <v>939</v>
      </c>
      <c r="C347" s="172" t="s">
        <v>866</v>
      </c>
      <c r="D347" s="170">
        <v>160</v>
      </c>
      <c r="E347" s="170">
        <v>10</v>
      </c>
      <c r="F347" s="172" t="s">
        <v>237</v>
      </c>
      <c r="G347" s="172">
        <v>1</v>
      </c>
      <c r="H347" s="172"/>
      <c r="I347" s="172">
        <v>1</v>
      </c>
      <c r="J347" s="172"/>
      <c r="K347" s="172"/>
      <c r="L347" s="172"/>
      <c r="M347" s="172"/>
      <c r="N347" s="172"/>
      <c r="O347" s="172"/>
      <c r="P347" s="172"/>
      <c r="Q347" s="172"/>
    </row>
    <row r="348" spans="1:17" ht="15">
      <c r="A348" s="170">
        <v>44</v>
      </c>
      <c r="B348" s="171" t="s">
        <v>940</v>
      </c>
      <c r="C348" s="172" t="s">
        <v>866</v>
      </c>
      <c r="D348" s="170">
        <v>165</v>
      </c>
      <c r="E348" s="170">
        <v>10</v>
      </c>
      <c r="F348" s="172" t="s">
        <v>237</v>
      </c>
      <c r="G348" s="172">
        <v>1</v>
      </c>
      <c r="H348" s="172"/>
      <c r="I348" s="172">
        <v>1</v>
      </c>
      <c r="J348" s="172"/>
      <c r="K348" s="172"/>
      <c r="L348" s="172"/>
      <c r="M348" s="172"/>
      <c r="N348" s="172"/>
      <c r="O348" s="172"/>
      <c r="P348" s="172"/>
      <c r="Q348" s="172"/>
    </row>
    <row r="349" spans="1:17" ht="15">
      <c r="A349" s="167">
        <v>45</v>
      </c>
      <c r="B349" s="171" t="s">
        <v>941</v>
      </c>
      <c r="C349" s="172" t="s">
        <v>866</v>
      </c>
      <c r="D349" s="170">
        <v>145</v>
      </c>
      <c r="E349" s="170">
        <v>10</v>
      </c>
      <c r="F349" s="172" t="s">
        <v>237</v>
      </c>
      <c r="G349" s="172">
        <v>1</v>
      </c>
      <c r="H349" s="172"/>
      <c r="I349" s="172">
        <v>1</v>
      </c>
      <c r="J349" s="172"/>
      <c r="K349" s="172"/>
      <c r="L349" s="172"/>
      <c r="M349" s="172"/>
      <c r="N349" s="172"/>
      <c r="O349" s="172"/>
      <c r="P349" s="172"/>
      <c r="Q349" s="172"/>
    </row>
    <row r="350" spans="1:17" ht="15">
      <c r="A350" s="170">
        <v>46</v>
      </c>
      <c r="B350" s="171" t="s">
        <v>942</v>
      </c>
      <c r="C350" s="172" t="s">
        <v>872</v>
      </c>
      <c r="D350" s="170">
        <v>160</v>
      </c>
      <c r="E350" s="170">
        <v>10</v>
      </c>
      <c r="F350" s="172" t="s">
        <v>237</v>
      </c>
      <c r="G350" s="172">
        <v>1</v>
      </c>
      <c r="H350" s="172"/>
      <c r="I350" s="172">
        <v>1</v>
      </c>
      <c r="J350" s="172"/>
      <c r="K350" s="172"/>
      <c r="L350" s="172"/>
      <c r="M350" s="172"/>
      <c r="N350" s="172"/>
      <c r="O350" s="172"/>
      <c r="P350" s="172"/>
      <c r="Q350" s="172"/>
    </row>
    <row r="351" spans="1:17" ht="15">
      <c r="A351" s="167">
        <v>47</v>
      </c>
      <c r="B351" s="171" t="s">
        <v>943</v>
      </c>
      <c r="C351" s="172" t="s">
        <v>872</v>
      </c>
      <c r="D351" s="170">
        <v>150</v>
      </c>
      <c r="E351" s="170">
        <v>10</v>
      </c>
      <c r="F351" s="172" t="s">
        <v>237</v>
      </c>
      <c r="G351" s="172">
        <v>1</v>
      </c>
      <c r="H351" s="172"/>
      <c r="I351" s="172">
        <v>1</v>
      </c>
      <c r="J351" s="172"/>
      <c r="K351" s="172"/>
      <c r="L351" s="172"/>
      <c r="M351" s="172"/>
      <c r="N351" s="172"/>
      <c r="O351" s="172"/>
      <c r="P351" s="172"/>
      <c r="Q351" s="172"/>
    </row>
    <row r="352" spans="1:17" ht="15">
      <c r="A352" s="170">
        <v>48</v>
      </c>
      <c r="B352" s="171" t="s">
        <v>944</v>
      </c>
      <c r="C352" s="172" t="s">
        <v>872</v>
      </c>
      <c r="D352" s="170">
        <v>155</v>
      </c>
      <c r="E352" s="170">
        <v>10</v>
      </c>
      <c r="F352" s="172" t="s">
        <v>237</v>
      </c>
      <c r="G352" s="172">
        <v>1</v>
      </c>
      <c r="H352" s="172"/>
      <c r="I352" s="172">
        <v>1</v>
      </c>
      <c r="J352" s="172"/>
      <c r="K352" s="172"/>
      <c r="L352" s="172"/>
      <c r="M352" s="172"/>
      <c r="N352" s="172"/>
      <c r="O352" s="172"/>
      <c r="P352" s="172"/>
      <c r="Q352" s="172"/>
    </row>
    <row r="353" spans="1:17" ht="15">
      <c r="A353" s="167">
        <v>49</v>
      </c>
      <c r="B353" s="171" t="s">
        <v>945</v>
      </c>
      <c r="C353" s="172" t="s">
        <v>872</v>
      </c>
      <c r="D353" s="170">
        <v>160</v>
      </c>
      <c r="E353" s="170">
        <v>10</v>
      </c>
      <c r="F353" s="172" t="s">
        <v>237</v>
      </c>
      <c r="G353" s="172">
        <v>1</v>
      </c>
      <c r="H353" s="172"/>
      <c r="I353" s="172">
        <v>1</v>
      </c>
      <c r="J353" s="172"/>
      <c r="K353" s="172"/>
      <c r="L353" s="172"/>
      <c r="M353" s="172"/>
      <c r="N353" s="172"/>
      <c r="O353" s="172"/>
      <c r="P353" s="172"/>
      <c r="Q353" s="172"/>
    </row>
    <row r="354" spans="1:17" ht="15">
      <c r="A354" s="170">
        <v>50</v>
      </c>
      <c r="B354" s="171" t="s">
        <v>946</v>
      </c>
      <c r="C354" s="172" t="s">
        <v>872</v>
      </c>
      <c r="D354" s="170">
        <v>155</v>
      </c>
      <c r="E354" s="170">
        <v>10</v>
      </c>
      <c r="F354" s="172" t="s">
        <v>237</v>
      </c>
      <c r="G354" s="172">
        <v>1</v>
      </c>
      <c r="H354" s="172"/>
      <c r="I354" s="172">
        <v>1</v>
      </c>
      <c r="J354" s="172"/>
      <c r="K354" s="172"/>
      <c r="L354" s="172"/>
      <c r="M354" s="172"/>
      <c r="N354" s="172"/>
      <c r="O354" s="172"/>
      <c r="P354" s="172"/>
      <c r="Q354" s="172"/>
    </row>
    <row r="355" spans="1:17" ht="15">
      <c r="A355" s="167">
        <v>51</v>
      </c>
      <c r="B355" s="171" t="s">
        <v>947</v>
      </c>
      <c r="C355" s="172" t="s">
        <v>875</v>
      </c>
      <c r="D355" s="170">
        <v>160</v>
      </c>
      <c r="E355" s="170">
        <v>10</v>
      </c>
      <c r="F355" s="172" t="s">
        <v>237</v>
      </c>
      <c r="G355" s="172">
        <v>1</v>
      </c>
      <c r="H355" s="172"/>
      <c r="I355" s="172">
        <v>1</v>
      </c>
      <c r="J355" s="172"/>
      <c r="K355" s="172"/>
      <c r="L355" s="172"/>
      <c r="M355" s="172"/>
      <c r="N355" s="172"/>
      <c r="O355" s="172"/>
      <c r="P355" s="172"/>
      <c r="Q355" s="172"/>
    </row>
    <row r="356" spans="1:17" ht="15">
      <c r="A356" s="170">
        <v>52</v>
      </c>
      <c r="B356" s="171" t="s">
        <v>948</v>
      </c>
      <c r="C356" s="172" t="s">
        <v>875</v>
      </c>
      <c r="D356" s="170">
        <v>165</v>
      </c>
      <c r="E356" s="170">
        <v>10</v>
      </c>
      <c r="F356" s="172" t="s">
        <v>237</v>
      </c>
      <c r="G356" s="172">
        <v>1</v>
      </c>
      <c r="H356" s="172"/>
      <c r="I356" s="172">
        <v>1</v>
      </c>
      <c r="J356" s="172"/>
      <c r="K356" s="172"/>
      <c r="L356" s="172"/>
      <c r="M356" s="172"/>
      <c r="N356" s="172"/>
      <c r="O356" s="172"/>
      <c r="P356" s="172"/>
      <c r="Q356" s="172"/>
    </row>
    <row r="357" spans="1:17" ht="15">
      <c r="A357" s="167">
        <v>53</v>
      </c>
      <c r="B357" s="171" t="s">
        <v>949</v>
      </c>
      <c r="C357" s="172" t="s">
        <v>875</v>
      </c>
      <c r="D357" s="170">
        <v>155</v>
      </c>
      <c r="E357" s="170">
        <v>10</v>
      </c>
      <c r="F357" s="172" t="s">
        <v>237</v>
      </c>
      <c r="G357" s="172">
        <v>1</v>
      </c>
      <c r="H357" s="172"/>
      <c r="I357" s="172">
        <v>1</v>
      </c>
      <c r="J357" s="172"/>
      <c r="K357" s="172"/>
      <c r="L357" s="172"/>
      <c r="M357" s="172"/>
      <c r="N357" s="172"/>
      <c r="O357" s="172"/>
      <c r="P357" s="172"/>
      <c r="Q357" s="172"/>
    </row>
    <row r="358" spans="1:17" ht="15">
      <c r="A358" s="170">
        <v>54</v>
      </c>
      <c r="B358" s="171" t="s">
        <v>950</v>
      </c>
      <c r="C358" s="172" t="s">
        <v>875</v>
      </c>
      <c r="D358" s="170">
        <v>165</v>
      </c>
      <c r="E358" s="170">
        <v>10</v>
      </c>
      <c r="F358" s="172" t="s">
        <v>237</v>
      </c>
      <c r="G358" s="172">
        <v>1</v>
      </c>
      <c r="H358" s="172"/>
      <c r="I358" s="172">
        <v>1</v>
      </c>
      <c r="J358" s="172"/>
      <c r="K358" s="172"/>
      <c r="L358" s="172"/>
      <c r="M358" s="172"/>
      <c r="N358" s="172"/>
      <c r="O358" s="172">
        <v>1</v>
      </c>
      <c r="P358" s="172"/>
      <c r="Q358" s="172"/>
    </row>
    <row r="359" spans="1:17" ht="15">
      <c r="A359" s="167">
        <v>55</v>
      </c>
      <c r="B359" s="171" t="s">
        <v>951</v>
      </c>
      <c r="C359" s="172" t="s">
        <v>875</v>
      </c>
      <c r="D359" s="170">
        <v>170</v>
      </c>
      <c r="E359" s="170">
        <v>10</v>
      </c>
      <c r="F359" s="172" t="s">
        <v>237</v>
      </c>
      <c r="G359" s="172">
        <v>1</v>
      </c>
      <c r="H359" s="172"/>
      <c r="I359" s="172">
        <v>1</v>
      </c>
      <c r="J359" s="172"/>
      <c r="K359" s="172"/>
      <c r="L359" s="172"/>
      <c r="M359" s="172"/>
      <c r="N359" s="172"/>
      <c r="O359" s="172"/>
      <c r="P359" s="172"/>
      <c r="Q359" s="172"/>
    </row>
    <row r="360" spans="1:17" ht="15">
      <c r="A360" s="170">
        <v>56</v>
      </c>
      <c r="B360" s="171" t="s">
        <v>952</v>
      </c>
      <c r="C360" s="172" t="s">
        <v>877</v>
      </c>
      <c r="D360" s="170">
        <v>155</v>
      </c>
      <c r="E360" s="170">
        <v>20</v>
      </c>
      <c r="F360" s="172" t="s">
        <v>237</v>
      </c>
      <c r="G360" s="172">
        <v>2</v>
      </c>
      <c r="H360" s="172"/>
      <c r="I360" s="172">
        <v>1</v>
      </c>
      <c r="J360" s="172"/>
      <c r="K360" s="172"/>
      <c r="L360" s="172"/>
      <c r="M360" s="172"/>
      <c r="N360" s="172"/>
      <c r="O360" s="172">
        <v>1</v>
      </c>
      <c r="P360" s="172"/>
      <c r="Q360" s="172"/>
    </row>
    <row r="361" spans="1:17" ht="15">
      <c r="A361" s="167">
        <v>57</v>
      </c>
      <c r="B361" s="171" t="s">
        <v>953</v>
      </c>
      <c r="C361" s="172" t="s">
        <v>877</v>
      </c>
      <c r="D361" s="170">
        <v>170</v>
      </c>
      <c r="E361" s="170">
        <v>10</v>
      </c>
      <c r="F361" s="172" t="s">
        <v>237</v>
      </c>
      <c r="G361" s="172">
        <v>1</v>
      </c>
      <c r="H361" s="172"/>
      <c r="I361" s="172">
        <v>1</v>
      </c>
      <c r="J361" s="172"/>
      <c r="K361" s="172"/>
      <c r="L361" s="172"/>
      <c r="M361" s="172"/>
      <c r="N361" s="172"/>
      <c r="O361" s="172"/>
      <c r="P361" s="172"/>
      <c r="Q361" s="172"/>
    </row>
    <row r="362" spans="1:17" ht="15">
      <c r="A362" s="170">
        <v>58</v>
      </c>
      <c r="B362" s="171" t="s">
        <v>954</v>
      </c>
      <c r="C362" s="172" t="s">
        <v>881</v>
      </c>
      <c r="D362" s="170">
        <v>170</v>
      </c>
      <c r="E362" s="170">
        <v>10</v>
      </c>
      <c r="F362" s="172" t="s">
        <v>237</v>
      </c>
      <c r="G362" s="172">
        <v>1</v>
      </c>
      <c r="H362" s="172"/>
      <c r="I362" s="172">
        <v>1</v>
      </c>
      <c r="J362" s="172"/>
      <c r="K362" s="172"/>
      <c r="L362" s="172"/>
      <c r="M362" s="172"/>
      <c r="N362" s="172"/>
      <c r="O362" s="172"/>
      <c r="P362" s="172"/>
      <c r="Q362" s="172"/>
    </row>
    <row r="363" spans="1:17" ht="15">
      <c r="A363" s="167">
        <v>59</v>
      </c>
      <c r="B363" s="171" t="s">
        <v>955</v>
      </c>
      <c r="C363" s="172" t="s">
        <v>881</v>
      </c>
      <c r="D363" s="170">
        <v>175</v>
      </c>
      <c r="E363" s="170">
        <v>10</v>
      </c>
      <c r="F363" s="172" t="s">
        <v>237</v>
      </c>
      <c r="G363" s="172">
        <v>1</v>
      </c>
      <c r="H363" s="172"/>
      <c r="I363" s="172">
        <v>1</v>
      </c>
      <c r="J363" s="172"/>
      <c r="K363" s="172"/>
      <c r="L363" s="172"/>
      <c r="M363" s="172"/>
      <c r="N363" s="172"/>
      <c r="O363" s="172"/>
      <c r="P363" s="172"/>
      <c r="Q363" s="172"/>
    </row>
    <row r="364" spans="1:17" ht="15">
      <c r="A364" s="170">
        <v>60</v>
      </c>
      <c r="B364" s="171" t="s">
        <v>956</v>
      </c>
      <c r="C364" s="172" t="s">
        <v>881</v>
      </c>
      <c r="D364" s="170">
        <v>165</v>
      </c>
      <c r="E364" s="170">
        <v>10</v>
      </c>
      <c r="F364" s="172" t="s">
        <v>237</v>
      </c>
      <c r="G364" s="172">
        <v>1</v>
      </c>
      <c r="H364" s="172"/>
      <c r="I364" s="172">
        <v>1</v>
      </c>
      <c r="J364" s="172"/>
      <c r="K364" s="172"/>
      <c r="L364" s="172"/>
      <c r="M364" s="172"/>
      <c r="N364" s="172"/>
      <c r="O364" s="172"/>
      <c r="P364" s="172"/>
      <c r="Q364" s="172"/>
    </row>
    <row r="365" spans="1:17" ht="15">
      <c r="A365" s="167">
        <v>61</v>
      </c>
      <c r="B365" s="171" t="s">
        <v>957</v>
      </c>
      <c r="C365" s="172" t="s">
        <v>881</v>
      </c>
      <c r="D365" s="170">
        <v>165</v>
      </c>
      <c r="E365" s="170">
        <v>10</v>
      </c>
      <c r="F365" s="172" t="s">
        <v>237</v>
      </c>
      <c r="G365" s="172">
        <v>1</v>
      </c>
      <c r="H365" s="172"/>
      <c r="I365" s="172">
        <v>1</v>
      </c>
      <c r="J365" s="172"/>
      <c r="K365" s="172"/>
      <c r="L365" s="172"/>
      <c r="M365" s="172"/>
      <c r="N365" s="172"/>
      <c r="O365" s="172"/>
      <c r="P365" s="172"/>
      <c r="Q365" s="172"/>
    </row>
    <row r="366" spans="1:17" ht="15">
      <c r="A366" s="170">
        <v>62</v>
      </c>
      <c r="B366" s="171" t="s">
        <v>958</v>
      </c>
      <c r="C366" s="172" t="s">
        <v>881</v>
      </c>
      <c r="D366" s="170">
        <v>165</v>
      </c>
      <c r="E366" s="170">
        <v>20</v>
      </c>
      <c r="F366" s="172" t="s">
        <v>237</v>
      </c>
      <c r="G366" s="172">
        <v>2</v>
      </c>
      <c r="H366" s="172"/>
      <c r="I366" s="172">
        <v>1</v>
      </c>
      <c r="J366" s="172"/>
      <c r="K366" s="172"/>
      <c r="L366" s="172"/>
      <c r="M366" s="172"/>
      <c r="N366" s="172"/>
      <c r="O366" s="172">
        <v>1</v>
      </c>
      <c r="P366" s="172"/>
      <c r="Q366" s="172"/>
    </row>
    <row r="367" spans="1:17" ht="15">
      <c r="A367" s="167">
        <v>63</v>
      </c>
      <c r="B367" s="171" t="s">
        <v>959</v>
      </c>
      <c r="C367" s="172" t="s">
        <v>884</v>
      </c>
      <c r="D367" s="170">
        <v>160</v>
      </c>
      <c r="E367" s="170">
        <v>10</v>
      </c>
      <c r="F367" s="172" t="s">
        <v>237</v>
      </c>
      <c r="G367" s="172">
        <v>1</v>
      </c>
      <c r="H367" s="172"/>
      <c r="I367" s="172">
        <v>1</v>
      </c>
      <c r="J367" s="172"/>
      <c r="K367" s="172"/>
      <c r="L367" s="172"/>
      <c r="M367" s="172"/>
      <c r="N367" s="172"/>
      <c r="O367" s="172"/>
      <c r="P367" s="172"/>
      <c r="Q367" s="172"/>
    </row>
    <row r="368" spans="1:17" ht="15">
      <c r="A368" s="170">
        <v>64</v>
      </c>
      <c r="B368" s="171" t="s">
        <v>960</v>
      </c>
      <c r="C368" s="172" t="s">
        <v>884</v>
      </c>
      <c r="D368" s="170">
        <v>150</v>
      </c>
      <c r="E368" s="170">
        <v>10</v>
      </c>
      <c r="F368" s="172" t="s">
        <v>237</v>
      </c>
      <c r="G368" s="172">
        <v>1</v>
      </c>
      <c r="H368" s="172"/>
      <c r="I368" s="172">
        <v>1</v>
      </c>
      <c r="J368" s="172"/>
      <c r="K368" s="172"/>
      <c r="L368" s="172"/>
      <c r="M368" s="172"/>
      <c r="N368" s="172"/>
      <c r="O368" s="172"/>
      <c r="P368" s="172"/>
      <c r="Q368" s="172"/>
    </row>
    <row r="369" spans="1:17" ht="15">
      <c r="A369" s="167">
        <v>65</v>
      </c>
      <c r="B369" s="171" t="s">
        <v>961</v>
      </c>
      <c r="C369" s="172" t="s">
        <v>884</v>
      </c>
      <c r="D369" s="170">
        <v>155</v>
      </c>
      <c r="E369" s="170">
        <v>10</v>
      </c>
      <c r="F369" s="172" t="s">
        <v>237</v>
      </c>
      <c r="G369" s="172">
        <v>1</v>
      </c>
      <c r="H369" s="172"/>
      <c r="I369" s="172">
        <v>1</v>
      </c>
      <c r="J369" s="172"/>
      <c r="K369" s="172"/>
      <c r="L369" s="172"/>
      <c r="M369" s="172"/>
      <c r="N369" s="172"/>
      <c r="O369" s="172"/>
      <c r="P369" s="172"/>
      <c r="Q369" s="172"/>
    </row>
    <row r="370" spans="1:17" ht="15">
      <c r="A370" s="170">
        <v>66</v>
      </c>
      <c r="B370" s="171" t="s">
        <v>962</v>
      </c>
      <c r="C370" s="172" t="s">
        <v>884</v>
      </c>
      <c r="D370" s="170">
        <v>155</v>
      </c>
      <c r="E370" s="170">
        <v>10</v>
      </c>
      <c r="F370" s="172" t="s">
        <v>237</v>
      </c>
      <c r="G370" s="172">
        <v>1</v>
      </c>
      <c r="H370" s="172"/>
      <c r="I370" s="172">
        <v>1</v>
      </c>
      <c r="J370" s="172"/>
      <c r="K370" s="172"/>
      <c r="L370" s="172"/>
      <c r="M370" s="172"/>
      <c r="N370" s="172"/>
      <c r="O370" s="172"/>
      <c r="P370" s="172"/>
      <c r="Q370" s="172"/>
    </row>
    <row r="371" spans="1:17" ht="15">
      <c r="A371" s="167">
        <v>67</v>
      </c>
      <c r="B371" s="171" t="s">
        <v>963</v>
      </c>
      <c r="C371" s="172" t="s">
        <v>884</v>
      </c>
      <c r="D371" s="170">
        <v>145</v>
      </c>
      <c r="E371" s="170">
        <v>10</v>
      </c>
      <c r="F371" s="172" t="s">
        <v>237</v>
      </c>
      <c r="G371" s="172">
        <v>1</v>
      </c>
      <c r="H371" s="172"/>
      <c r="I371" s="172">
        <v>1</v>
      </c>
      <c r="J371" s="172"/>
      <c r="K371" s="172"/>
      <c r="L371" s="172"/>
      <c r="M371" s="172"/>
      <c r="N371" s="172"/>
      <c r="O371" s="172"/>
      <c r="P371" s="172"/>
      <c r="Q371" s="172"/>
    </row>
    <row r="372" spans="1:17" ht="15">
      <c r="A372" s="170">
        <v>68</v>
      </c>
      <c r="B372" s="171" t="s">
        <v>964</v>
      </c>
      <c r="C372" s="172" t="s">
        <v>884</v>
      </c>
      <c r="D372" s="170">
        <v>170</v>
      </c>
      <c r="E372" s="170">
        <v>10</v>
      </c>
      <c r="F372" s="172" t="s">
        <v>237</v>
      </c>
      <c r="G372" s="172">
        <v>1</v>
      </c>
      <c r="H372" s="172"/>
      <c r="I372" s="172">
        <v>1</v>
      </c>
      <c r="J372" s="172"/>
      <c r="K372" s="172"/>
      <c r="L372" s="172"/>
      <c r="M372" s="172"/>
      <c r="N372" s="172"/>
      <c r="O372" s="172"/>
      <c r="P372" s="172"/>
      <c r="Q372" s="172"/>
    </row>
    <row r="373" spans="1:17" ht="15">
      <c r="A373" s="167">
        <v>69</v>
      </c>
      <c r="B373" s="171" t="s">
        <v>965</v>
      </c>
      <c r="C373" s="172" t="s">
        <v>884</v>
      </c>
      <c r="D373" s="170">
        <v>145</v>
      </c>
      <c r="E373" s="170">
        <v>10</v>
      </c>
      <c r="F373" s="172" t="s">
        <v>237</v>
      </c>
      <c r="G373" s="172">
        <v>1</v>
      </c>
      <c r="H373" s="172"/>
      <c r="I373" s="172">
        <v>1</v>
      </c>
      <c r="J373" s="172"/>
      <c r="K373" s="172"/>
      <c r="L373" s="172"/>
      <c r="M373" s="172"/>
      <c r="N373" s="172"/>
      <c r="O373" s="172"/>
      <c r="P373" s="172"/>
      <c r="Q373" s="172"/>
    </row>
    <row r="374" spans="1:17" ht="15">
      <c r="A374" s="170">
        <v>70</v>
      </c>
      <c r="B374" s="171" t="s">
        <v>966</v>
      </c>
      <c r="C374" s="172" t="s">
        <v>884</v>
      </c>
      <c r="D374" s="170">
        <v>160</v>
      </c>
      <c r="E374" s="170">
        <v>30</v>
      </c>
      <c r="F374" s="172" t="s">
        <v>237</v>
      </c>
      <c r="G374" s="172">
        <v>3</v>
      </c>
      <c r="H374" s="172"/>
      <c r="I374" s="172">
        <v>1</v>
      </c>
      <c r="J374" s="172"/>
      <c r="K374" s="172"/>
      <c r="L374" s="172"/>
      <c r="M374" s="172"/>
      <c r="N374" s="172">
        <v>1</v>
      </c>
      <c r="O374" s="172"/>
      <c r="P374" s="172"/>
      <c r="Q374" s="172"/>
    </row>
    <row r="375" spans="1:17" ht="15">
      <c r="A375" s="167">
        <v>71</v>
      </c>
      <c r="B375" s="171" t="s">
        <v>967</v>
      </c>
      <c r="C375" s="172" t="s">
        <v>884</v>
      </c>
      <c r="D375" s="170">
        <v>170</v>
      </c>
      <c r="E375" s="170">
        <v>10</v>
      </c>
      <c r="F375" s="172" t="s">
        <v>237</v>
      </c>
      <c r="G375" s="172">
        <v>1</v>
      </c>
      <c r="H375" s="172"/>
      <c r="I375" s="172">
        <v>1</v>
      </c>
      <c r="J375" s="172"/>
      <c r="K375" s="172"/>
      <c r="L375" s="172"/>
      <c r="M375" s="172"/>
      <c r="N375" s="172"/>
      <c r="O375" s="172"/>
      <c r="P375" s="172"/>
      <c r="Q375" s="172"/>
    </row>
    <row r="376" spans="1:17" ht="15">
      <c r="A376" s="170">
        <v>72</v>
      </c>
      <c r="B376" s="171" t="s">
        <v>968</v>
      </c>
      <c r="C376" s="172" t="s">
        <v>888</v>
      </c>
      <c r="D376" s="170">
        <v>160</v>
      </c>
      <c r="E376" s="170">
        <v>20</v>
      </c>
      <c r="F376" s="172" t="s">
        <v>237</v>
      </c>
      <c r="G376" s="172">
        <v>2</v>
      </c>
      <c r="H376" s="172"/>
      <c r="I376" s="172">
        <v>1</v>
      </c>
      <c r="J376" s="172"/>
      <c r="K376" s="172"/>
      <c r="L376" s="172"/>
      <c r="M376" s="172"/>
      <c r="N376" s="172">
        <v>1</v>
      </c>
      <c r="O376" s="172"/>
      <c r="P376" s="172"/>
      <c r="Q376" s="172"/>
    </row>
    <row r="377" spans="1:17" ht="15">
      <c r="A377" s="167">
        <v>73</v>
      </c>
      <c r="B377" s="171" t="s">
        <v>969</v>
      </c>
      <c r="C377" s="172" t="s">
        <v>888</v>
      </c>
      <c r="D377" s="170">
        <v>150</v>
      </c>
      <c r="E377" s="170">
        <v>10</v>
      </c>
      <c r="F377" s="172" t="s">
        <v>237</v>
      </c>
      <c r="G377" s="172">
        <v>1</v>
      </c>
      <c r="H377" s="172"/>
      <c r="I377" s="172">
        <v>1</v>
      </c>
      <c r="J377" s="172"/>
      <c r="K377" s="172"/>
      <c r="L377" s="172"/>
      <c r="M377" s="172"/>
      <c r="N377" s="172"/>
      <c r="O377" s="172"/>
      <c r="P377" s="172"/>
      <c r="Q377" s="172"/>
    </row>
    <row r="378" spans="1:17" ht="15">
      <c r="A378" s="170">
        <v>74</v>
      </c>
      <c r="B378" s="171" t="s">
        <v>970</v>
      </c>
      <c r="C378" s="172" t="s">
        <v>888</v>
      </c>
      <c r="D378" s="170">
        <v>150</v>
      </c>
      <c r="E378" s="170">
        <v>20</v>
      </c>
      <c r="F378" s="172" t="s">
        <v>237</v>
      </c>
      <c r="G378" s="172">
        <v>2</v>
      </c>
      <c r="H378" s="172"/>
      <c r="I378" s="172">
        <v>1</v>
      </c>
      <c r="J378" s="172"/>
      <c r="K378" s="172"/>
      <c r="L378" s="172"/>
      <c r="M378" s="172">
        <v>1</v>
      </c>
      <c r="N378" s="172"/>
      <c r="O378" s="172"/>
      <c r="P378" s="172"/>
      <c r="Q378" s="172"/>
    </row>
    <row r="379" spans="1:17" ht="15">
      <c r="A379" s="167">
        <v>75</v>
      </c>
      <c r="B379" s="171" t="s">
        <v>971</v>
      </c>
      <c r="C379" s="172" t="s">
        <v>888</v>
      </c>
      <c r="D379" s="170">
        <v>150</v>
      </c>
      <c r="E379" s="170">
        <v>10</v>
      </c>
      <c r="F379" s="172" t="s">
        <v>237</v>
      </c>
      <c r="G379" s="172">
        <v>1</v>
      </c>
      <c r="H379" s="172"/>
      <c r="I379" s="172">
        <v>1</v>
      </c>
      <c r="J379" s="172"/>
      <c r="K379" s="172"/>
      <c r="L379" s="172"/>
      <c r="M379" s="172"/>
      <c r="N379" s="172"/>
      <c r="O379" s="172"/>
      <c r="P379" s="172"/>
      <c r="Q379" s="172"/>
    </row>
    <row r="380" spans="1:17" ht="15">
      <c r="A380" s="170">
        <v>76</v>
      </c>
      <c r="B380" s="171" t="s">
        <v>762</v>
      </c>
      <c r="C380" s="172" t="s">
        <v>888</v>
      </c>
      <c r="D380" s="170">
        <v>160</v>
      </c>
      <c r="E380" s="170">
        <v>10</v>
      </c>
      <c r="F380" s="172" t="s">
        <v>237</v>
      </c>
      <c r="G380" s="172">
        <v>1</v>
      </c>
      <c r="H380" s="172"/>
      <c r="I380" s="172">
        <v>1</v>
      </c>
      <c r="J380" s="172"/>
      <c r="K380" s="172"/>
      <c r="L380" s="172"/>
      <c r="M380" s="172"/>
      <c r="N380" s="172"/>
      <c r="O380" s="172"/>
      <c r="P380" s="172"/>
      <c r="Q380" s="172"/>
    </row>
    <row r="381" spans="1:17" ht="15">
      <c r="A381" s="167">
        <v>77</v>
      </c>
      <c r="B381" s="171" t="s">
        <v>972</v>
      </c>
      <c r="C381" s="172" t="s">
        <v>894</v>
      </c>
      <c r="D381" s="170">
        <v>145</v>
      </c>
      <c r="E381" s="170">
        <v>10</v>
      </c>
      <c r="F381" s="172" t="s">
        <v>237</v>
      </c>
      <c r="G381" s="172">
        <v>1</v>
      </c>
      <c r="H381" s="172"/>
      <c r="I381" s="172">
        <v>1</v>
      </c>
      <c r="J381" s="172"/>
      <c r="K381" s="172"/>
      <c r="L381" s="172"/>
      <c r="M381" s="172"/>
      <c r="N381" s="172"/>
      <c r="O381" s="172"/>
      <c r="P381" s="172"/>
      <c r="Q381" s="172"/>
    </row>
    <row r="382" spans="1:17" ht="15">
      <c r="A382" s="170">
        <v>78</v>
      </c>
      <c r="B382" s="171" t="s">
        <v>973</v>
      </c>
      <c r="C382" s="172" t="s">
        <v>894</v>
      </c>
      <c r="D382" s="170">
        <v>150</v>
      </c>
      <c r="E382" s="170">
        <v>10</v>
      </c>
      <c r="F382" s="172" t="s">
        <v>237</v>
      </c>
      <c r="G382" s="172">
        <v>1</v>
      </c>
      <c r="H382" s="172"/>
      <c r="I382" s="172">
        <v>1</v>
      </c>
      <c r="J382" s="172"/>
      <c r="K382" s="172"/>
      <c r="L382" s="172"/>
      <c r="M382" s="172"/>
      <c r="N382" s="172"/>
      <c r="O382" s="172"/>
      <c r="P382" s="172"/>
      <c r="Q382" s="172"/>
    </row>
    <row r="383" spans="1:17" ht="15">
      <c r="A383" s="167">
        <v>79</v>
      </c>
      <c r="B383" s="171" t="s">
        <v>974</v>
      </c>
      <c r="C383" s="172" t="s">
        <v>894</v>
      </c>
      <c r="D383" s="170">
        <v>165</v>
      </c>
      <c r="E383" s="170">
        <v>10</v>
      </c>
      <c r="F383" s="172" t="s">
        <v>237</v>
      </c>
      <c r="G383" s="172">
        <v>1</v>
      </c>
      <c r="H383" s="172"/>
      <c r="I383" s="172">
        <v>1</v>
      </c>
      <c r="J383" s="172"/>
      <c r="K383" s="172"/>
      <c r="L383" s="172"/>
      <c r="M383" s="172"/>
      <c r="N383" s="172"/>
      <c r="O383" s="172"/>
      <c r="P383" s="172"/>
      <c r="Q383" s="172"/>
    </row>
    <row r="384" spans="1:17" ht="15">
      <c r="A384" s="170">
        <v>80</v>
      </c>
      <c r="B384" s="171" t="s">
        <v>975</v>
      </c>
      <c r="C384" s="172" t="s">
        <v>894</v>
      </c>
      <c r="D384" s="170">
        <v>150</v>
      </c>
      <c r="E384" s="170">
        <v>10</v>
      </c>
      <c r="F384" s="172" t="s">
        <v>237</v>
      </c>
      <c r="G384" s="172">
        <v>1</v>
      </c>
      <c r="H384" s="172"/>
      <c r="I384" s="172">
        <v>1</v>
      </c>
      <c r="J384" s="172"/>
      <c r="K384" s="172"/>
      <c r="L384" s="172"/>
      <c r="M384" s="172"/>
      <c r="N384" s="172"/>
      <c r="O384" s="172"/>
      <c r="P384" s="172"/>
      <c r="Q384" s="172"/>
    </row>
    <row r="385" spans="1:17" ht="15">
      <c r="A385" s="167">
        <v>81</v>
      </c>
      <c r="B385" s="171" t="s">
        <v>976</v>
      </c>
      <c r="C385" s="172" t="s">
        <v>894</v>
      </c>
      <c r="D385" s="170">
        <v>155</v>
      </c>
      <c r="E385" s="170">
        <v>20</v>
      </c>
      <c r="F385" s="172" t="s">
        <v>237</v>
      </c>
      <c r="G385" s="172">
        <v>2</v>
      </c>
      <c r="H385" s="172"/>
      <c r="I385" s="172">
        <v>1</v>
      </c>
      <c r="J385" s="172"/>
      <c r="K385" s="172"/>
      <c r="L385" s="172"/>
      <c r="M385" s="172"/>
      <c r="N385" s="172">
        <v>1</v>
      </c>
      <c r="O385" s="172"/>
      <c r="P385" s="172"/>
      <c r="Q385" s="172"/>
    </row>
    <row r="386" spans="1:17" ht="15">
      <c r="A386" s="170">
        <v>82</v>
      </c>
      <c r="B386" s="171" t="s">
        <v>977</v>
      </c>
      <c r="C386" s="172" t="s">
        <v>894</v>
      </c>
      <c r="D386" s="170">
        <v>160</v>
      </c>
      <c r="E386" s="170">
        <v>20</v>
      </c>
      <c r="F386" s="172" t="s">
        <v>237</v>
      </c>
      <c r="G386" s="172">
        <v>2</v>
      </c>
      <c r="H386" s="172"/>
      <c r="I386" s="172">
        <v>1</v>
      </c>
      <c r="J386" s="172"/>
      <c r="K386" s="172"/>
      <c r="L386" s="172"/>
      <c r="M386" s="172"/>
      <c r="N386" s="172">
        <v>1</v>
      </c>
      <c r="O386" s="172"/>
      <c r="P386" s="172"/>
      <c r="Q386" s="172"/>
    </row>
    <row r="387" spans="1:17" ht="15">
      <c r="A387" s="167">
        <v>83</v>
      </c>
      <c r="B387" s="171" t="s">
        <v>978</v>
      </c>
      <c r="C387" s="172" t="s">
        <v>894</v>
      </c>
      <c r="D387" s="170">
        <v>155</v>
      </c>
      <c r="E387" s="170">
        <v>30</v>
      </c>
      <c r="F387" s="172" t="s">
        <v>237</v>
      </c>
      <c r="G387" s="172">
        <v>3</v>
      </c>
      <c r="H387" s="172"/>
      <c r="I387" s="172">
        <v>1</v>
      </c>
      <c r="J387" s="172"/>
      <c r="K387" s="172"/>
      <c r="L387" s="172"/>
      <c r="M387" s="172"/>
      <c r="N387" s="172">
        <v>1</v>
      </c>
      <c r="O387" s="172">
        <v>1</v>
      </c>
      <c r="P387" s="172"/>
      <c r="Q387" s="172"/>
    </row>
    <row r="388" spans="1:17" ht="25.5" customHeight="1">
      <c r="A388" s="259" t="s">
        <v>898</v>
      </c>
      <c r="B388" s="260" t="s">
        <v>1066</v>
      </c>
      <c r="C388" s="259"/>
      <c r="D388" s="259"/>
      <c r="E388" s="259"/>
      <c r="F388" s="259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</row>
    <row r="389" spans="1:17" ht="15">
      <c r="A389" s="238">
        <v>1</v>
      </c>
      <c r="B389" s="239" t="s">
        <v>1068</v>
      </c>
      <c r="C389" s="238" t="s">
        <v>980</v>
      </c>
      <c r="D389" s="240">
        <v>125</v>
      </c>
      <c r="E389" s="240">
        <v>20</v>
      </c>
      <c r="F389" s="240" t="s">
        <v>237</v>
      </c>
      <c r="G389" s="240">
        <v>2</v>
      </c>
      <c r="H389" s="240"/>
      <c r="I389" s="240">
        <v>1</v>
      </c>
      <c r="J389" s="240"/>
      <c r="K389" s="240"/>
      <c r="L389" s="240"/>
      <c r="M389" s="240"/>
      <c r="N389" s="240"/>
      <c r="O389" s="240">
        <v>1</v>
      </c>
      <c r="P389" s="240"/>
      <c r="Q389" s="240"/>
    </row>
    <row r="390" spans="1:17" ht="15">
      <c r="A390" s="238">
        <v>2</v>
      </c>
      <c r="B390" s="239" t="s">
        <v>1069</v>
      </c>
      <c r="C390" s="238" t="s">
        <v>980</v>
      </c>
      <c r="D390" s="240">
        <v>135</v>
      </c>
      <c r="E390" s="240">
        <v>10</v>
      </c>
      <c r="F390" s="240" t="s">
        <v>237</v>
      </c>
      <c r="G390" s="240">
        <v>1</v>
      </c>
      <c r="H390" s="240"/>
      <c r="I390" s="240">
        <v>1</v>
      </c>
      <c r="J390" s="240"/>
      <c r="K390" s="240"/>
      <c r="L390" s="240"/>
      <c r="M390" s="240"/>
      <c r="N390" s="240"/>
      <c r="O390" s="240"/>
      <c r="P390" s="240"/>
      <c r="Q390" s="240"/>
    </row>
    <row r="391" spans="1:17" ht="15">
      <c r="A391" s="238">
        <v>3</v>
      </c>
      <c r="B391" s="239" t="s">
        <v>1070</v>
      </c>
      <c r="C391" s="238" t="s">
        <v>980</v>
      </c>
      <c r="D391" s="240">
        <v>135</v>
      </c>
      <c r="E391" s="240">
        <v>10</v>
      </c>
      <c r="F391" s="240" t="s">
        <v>237</v>
      </c>
      <c r="G391" s="240">
        <v>1</v>
      </c>
      <c r="H391" s="240"/>
      <c r="I391" s="240">
        <v>1</v>
      </c>
      <c r="J391" s="240"/>
      <c r="K391" s="240"/>
      <c r="L391" s="240"/>
      <c r="M391" s="240"/>
      <c r="N391" s="240"/>
      <c r="O391" s="240"/>
      <c r="P391" s="240"/>
      <c r="Q391" s="240"/>
    </row>
    <row r="392" spans="1:17" ht="15">
      <c r="A392" s="238">
        <v>4</v>
      </c>
      <c r="B392" s="239" t="s">
        <v>848</v>
      </c>
      <c r="C392" s="238" t="s">
        <v>980</v>
      </c>
      <c r="D392" s="240">
        <v>145</v>
      </c>
      <c r="E392" s="240">
        <v>10</v>
      </c>
      <c r="F392" s="240" t="s">
        <v>237</v>
      </c>
      <c r="G392" s="240">
        <v>1</v>
      </c>
      <c r="H392" s="240"/>
      <c r="I392" s="240">
        <v>1</v>
      </c>
      <c r="J392" s="240"/>
      <c r="K392" s="240"/>
      <c r="L392" s="240"/>
      <c r="M392" s="240"/>
      <c r="N392" s="240"/>
      <c r="O392" s="240"/>
      <c r="P392" s="240"/>
      <c r="Q392" s="240"/>
    </row>
    <row r="393" spans="1:17" ht="15">
      <c r="A393" s="238">
        <v>5</v>
      </c>
      <c r="B393" s="239" t="s">
        <v>217</v>
      </c>
      <c r="C393" s="238" t="s">
        <v>980</v>
      </c>
      <c r="D393" s="240">
        <v>130</v>
      </c>
      <c r="E393" s="240">
        <v>10</v>
      </c>
      <c r="F393" s="240" t="s">
        <v>237</v>
      </c>
      <c r="G393" s="240">
        <v>1</v>
      </c>
      <c r="H393" s="240"/>
      <c r="I393" s="240">
        <v>1</v>
      </c>
      <c r="J393" s="240"/>
      <c r="K393" s="240"/>
      <c r="L393" s="240"/>
      <c r="M393" s="240"/>
      <c r="N393" s="240"/>
      <c r="O393" s="240"/>
      <c r="P393" s="240"/>
      <c r="Q393" s="240"/>
    </row>
    <row r="394" spans="1:17" ht="15">
      <c r="A394" s="238">
        <v>6</v>
      </c>
      <c r="B394" s="239" t="s">
        <v>1071</v>
      </c>
      <c r="C394" s="238" t="s">
        <v>980</v>
      </c>
      <c r="D394" s="240">
        <v>145</v>
      </c>
      <c r="E394" s="240">
        <v>10</v>
      </c>
      <c r="F394" s="240" t="s">
        <v>237</v>
      </c>
      <c r="G394" s="240">
        <v>1</v>
      </c>
      <c r="H394" s="240"/>
      <c r="I394" s="240">
        <v>1</v>
      </c>
      <c r="J394" s="240"/>
      <c r="K394" s="240"/>
      <c r="L394" s="240"/>
      <c r="M394" s="240"/>
      <c r="N394" s="240"/>
      <c r="O394" s="240"/>
      <c r="P394" s="240"/>
      <c r="Q394" s="240"/>
    </row>
    <row r="395" spans="1:17" ht="15">
      <c r="A395" s="238">
        <v>7</v>
      </c>
      <c r="B395" s="239" t="s">
        <v>1072</v>
      </c>
      <c r="C395" s="238" t="s">
        <v>980</v>
      </c>
      <c r="D395" s="240">
        <v>130</v>
      </c>
      <c r="E395" s="240">
        <v>10</v>
      </c>
      <c r="F395" s="240" t="s">
        <v>237</v>
      </c>
      <c r="G395" s="240">
        <v>1</v>
      </c>
      <c r="H395" s="240"/>
      <c r="I395" s="240">
        <v>1</v>
      </c>
      <c r="J395" s="240"/>
      <c r="K395" s="240"/>
      <c r="L395" s="240"/>
      <c r="M395" s="240"/>
      <c r="N395" s="240"/>
      <c r="O395" s="240"/>
      <c r="P395" s="240"/>
      <c r="Q395" s="240"/>
    </row>
    <row r="396" spans="1:17" ht="15">
      <c r="A396" s="238">
        <v>8</v>
      </c>
      <c r="B396" s="239" t="s">
        <v>1073</v>
      </c>
      <c r="C396" s="238" t="s">
        <v>980</v>
      </c>
      <c r="D396" s="240">
        <v>130</v>
      </c>
      <c r="E396" s="240">
        <v>10</v>
      </c>
      <c r="F396" s="240" t="s">
        <v>237</v>
      </c>
      <c r="G396" s="240">
        <v>1</v>
      </c>
      <c r="H396" s="240"/>
      <c r="I396" s="240">
        <v>1</v>
      </c>
      <c r="J396" s="240"/>
      <c r="K396" s="240"/>
      <c r="L396" s="240"/>
      <c r="M396" s="240"/>
      <c r="N396" s="240"/>
      <c r="O396" s="240"/>
      <c r="P396" s="240"/>
      <c r="Q396" s="240"/>
    </row>
    <row r="397" spans="1:17" ht="15">
      <c r="A397" s="238">
        <v>9</v>
      </c>
      <c r="B397" s="239" t="s">
        <v>1074</v>
      </c>
      <c r="C397" s="238" t="s">
        <v>980</v>
      </c>
      <c r="D397" s="240">
        <v>140</v>
      </c>
      <c r="E397" s="240">
        <v>10</v>
      </c>
      <c r="F397" s="240" t="s">
        <v>237</v>
      </c>
      <c r="G397" s="240">
        <v>1</v>
      </c>
      <c r="H397" s="240"/>
      <c r="I397" s="240">
        <v>1</v>
      </c>
      <c r="J397" s="240"/>
      <c r="K397" s="240"/>
      <c r="L397" s="240"/>
      <c r="M397" s="240"/>
      <c r="N397" s="240"/>
      <c r="O397" s="240"/>
      <c r="P397" s="240"/>
      <c r="Q397" s="240"/>
    </row>
    <row r="398" spans="1:17" ht="15">
      <c r="A398" s="238">
        <v>10</v>
      </c>
      <c r="B398" s="239" t="s">
        <v>1075</v>
      </c>
      <c r="C398" s="238" t="s">
        <v>980</v>
      </c>
      <c r="D398" s="240">
        <v>150</v>
      </c>
      <c r="E398" s="240">
        <v>20</v>
      </c>
      <c r="F398" s="240" t="s">
        <v>237</v>
      </c>
      <c r="G398" s="240">
        <v>2</v>
      </c>
      <c r="H398" s="240"/>
      <c r="I398" s="240">
        <v>1</v>
      </c>
      <c r="J398" s="240"/>
      <c r="K398" s="240"/>
      <c r="L398" s="240"/>
      <c r="M398" s="240"/>
      <c r="N398" s="240"/>
      <c r="O398" s="240">
        <v>1</v>
      </c>
      <c r="P398" s="240"/>
      <c r="Q398" s="240"/>
    </row>
    <row r="399" spans="1:17" ht="15">
      <c r="A399" s="238">
        <v>11</v>
      </c>
      <c r="B399" s="239" t="s">
        <v>1076</v>
      </c>
      <c r="C399" s="238" t="s">
        <v>980</v>
      </c>
      <c r="D399" s="240">
        <v>130</v>
      </c>
      <c r="E399" s="240">
        <v>20</v>
      </c>
      <c r="F399" s="240" t="s">
        <v>237</v>
      </c>
      <c r="G399" s="240">
        <v>2</v>
      </c>
      <c r="H399" s="240"/>
      <c r="I399" s="240">
        <v>1</v>
      </c>
      <c r="J399" s="240"/>
      <c r="K399" s="240"/>
      <c r="L399" s="240"/>
      <c r="M399" s="240"/>
      <c r="N399" s="240"/>
      <c r="O399" s="240">
        <v>1</v>
      </c>
      <c r="P399" s="240"/>
      <c r="Q399" s="240"/>
    </row>
    <row r="400" spans="1:17" ht="15">
      <c r="A400" s="238">
        <v>12</v>
      </c>
      <c r="B400" s="239" t="s">
        <v>1077</v>
      </c>
      <c r="C400" s="238" t="s">
        <v>980</v>
      </c>
      <c r="D400" s="240">
        <v>145</v>
      </c>
      <c r="E400" s="240">
        <v>10</v>
      </c>
      <c r="F400" s="240" t="s">
        <v>237</v>
      </c>
      <c r="G400" s="240">
        <v>1</v>
      </c>
      <c r="H400" s="240"/>
      <c r="I400" s="240">
        <v>1</v>
      </c>
      <c r="J400" s="240"/>
      <c r="K400" s="240"/>
      <c r="L400" s="240"/>
      <c r="M400" s="240"/>
      <c r="N400" s="240"/>
      <c r="O400" s="240"/>
      <c r="P400" s="240"/>
      <c r="Q400" s="240"/>
    </row>
    <row r="401" spans="1:17" ht="15">
      <c r="A401" s="238">
        <v>13</v>
      </c>
      <c r="B401" s="239" t="s">
        <v>1078</v>
      </c>
      <c r="C401" s="238" t="s">
        <v>980</v>
      </c>
      <c r="D401" s="240">
        <v>145</v>
      </c>
      <c r="E401" s="240">
        <v>10</v>
      </c>
      <c r="F401" s="240" t="s">
        <v>237</v>
      </c>
      <c r="G401" s="240">
        <v>1</v>
      </c>
      <c r="H401" s="240"/>
      <c r="I401" s="240">
        <v>1</v>
      </c>
      <c r="J401" s="240"/>
      <c r="K401" s="240"/>
      <c r="L401" s="240"/>
      <c r="M401" s="240"/>
      <c r="N401" s="240"/>
      <c r="O401" s="240"/>
      <c r="P401" s="240"/>
      <c r="Q401" s="240"/>
    </row>
    <row r="402" spans="1:17" ht="15">
      <c r="A402" s="238">
        <v>14</v>
      </c>
      <c r="B402" s="239" t="s">
        <v>1079</v>
      </c>
      <c r="C402" s="238" t="s">
        <v>1003</v>
      </c>
      <c r="D402" s="240">
        <v>140</v>
      </c>
      <c r="E402" s="240">
        <v>10</v>
      </c>
      <c r="F402" s="240" t="s">
        <v>237</v>
      </c>
      <c r="G402" s="240">
        <v>1</v>
      </c>
      <c r="H402" s="240"/>
      <c r="I402" s="240">
        <v>1</v>
      </c>
      <c r="J402" s="240"/>
      <c r="K402" s="240"/>
      <c r="L402" s="240"/>
      <c r="M402" s="240"/>
      <c r="N402" s="240"/>
      <c r="O402" s="240"/>
      <c r="P402" s="240"/>
      <c r="Q402" s="240"/>
    </row>
    <row r="403" spans="1:17" ht="15">
      <c r="A403" s="238">
        <v>15</v>
      </c>
      <c r="B403" s="239" t="s">
        <v>1080</v>
      </c>
      <c r="C403" s="238" t="s">
        <v>1003</v>
      </c>
      <c r="D403" s="240">
        <v>140</v>
      </c>
      <c r="E403" s="240">
        <v>10</v>
      </c>
      <c r="F403" s="240" t="s">
        <v>237</v>
      </c>
      <c r="G403" s="240">
        <v>1</v>
      </c>
      <c r="H403" s="240"/>
      <c r="I403" s="240">
        <v>1</v>
      </c>
      <c r="J403" s="240"/>
      <c r="K403" s="240"/>
      <c r="L403" s="240"/>
      <c r="M403" s="240"/>
      <c r="N403" s="240"/>
      <c r="O403" s="240"/>
      <c r="P403" s="240"/>
      <c r="Q403" s="240"/>
    </row>
    <row r="404" spans="1:17" ht="15">
      <c r="A404" s="238">
        <v>16</v>
      </c>
      <c r="B404" s="239" t="s">
        <v>1081</v>
      </c>
      <c r="C404" s="238" t="s">
        <v>1003</v>
      </c>
      <c r="D404" s="240">
        <v>130</v>
      </c>
      <c r="E404" s="240">
        <v>10</v>
      </c>
      <c r="F404" s="240" t="s">
        <v>237</v>
      </c>
      <c r="G404" s="240">
        <v>1</v>
      </c>
      <c r="H404" s="240"/>
      <c r="I404" s="240">
        <v>1</v>
      </c>
      <c r="J404" s="240"/>
      <c r="K404" s="240"/>
      <c r="L404" s="240"/>
      <c r="M404" s="240"/>
      <c r="N404" s="240"/>
      <c r="O404" s="240"/>
      <c r="P404" s="240"/>
      <c r="Q404" s="240"/>
    </row>
    <row r="405" spans="1:17" ht="15">
      <c r="A405" s="238">
        <v>17</v>
      </c>
      <c r="B405" s="239" t="s">
        <v>1082</v>
      </c>
      <c r="C405" s="238" t="s">
        <v>1003</v>
      </c>
      <c r="D405" s="240">
        <v>125</v>
      </c>
      <c r="E405" s="240">
        <v>10</v>
      </c>
      <c r="F405" s="240" t="s">
        <v>237</v>
      </c>
      <c r="G405" s="240">
        <v>1</v>
      </c>
      <c r="H405" s="240"/>
      <c r="I405" s="240">
        <v>1</v>
      </c>
      <c r="J405" s="240"/>
      <c r="K405" s="240"/>
      <c r="L405" s="240"/>
      <c r="M405" s="240"/>
      <c r="N405" s="240"/>
      <c r="O405" s="240"/>
      <c r="P405" s="240"/>
      <c r="Q405" s="240"/>
    </row>
    <row r="406" spans="1:17" ht="15">
      <c r="A406" s="238">
        <v>18</v>
      </c>
      <c r="B406" s="239" t="s">
        <v>1083</v>
      </c>
      <c r="C406" s="238" t="s">
        <v>1003</v>
      </c>
      <c r="D406" s="240">
        <v>150</v>
      </c>
      <c r="E406" s="240">
        <v>10</v>
      </c>
      <c r="F406" s="240" t="s">
        <v>237</v>
      </c>
      <c r="G406" s="240">
        <v>1</v>
      </c>
      <c r="H406" s="240"/>
      <c r="I406" s="240">
        <v>1</v>
      </c>
      <c r="J406" s="240"/>
      <c r="K406" s="240"/>
      <c r="L406" s="240"/>
      <c r="M406" s="240"/>
      <c r="N406" s="240"/>
      <c r="O406" s="240"/>
      <c r="P406" s="240"/>
      <c r="Q406" s="240"/>
    </row>
    <row r="407" spans="1:17" ht="15">
      <c r="A407" s="238">
        <v>19</v>
      </c>
      <c r="B407" s="239" t="s">
        <v>1084</v>
      </c>
      <c r="C407" s="238" t="s">
        <v>1003</v>
      </c>
      <c r="D407" s="240">
        <v>145</v>
      </c>
      <c r="E407" s="240">
        <v>10</v>
      </c>
      <c r="F407" s="240" t="s">
        <v>237</v>
      </c>
      <c r="G407" s="240">
        <v>1</v>
      </c>
      <c r="H407" s="240"/>
      <c r="I407" s="240">
        <v>1</v>
      </c>
      <c r="J407" s="240"/>
      <c r="K407" s="240"/>
      <c r="L407" s="240"/>
      <c r="M407" s="240"/>
      <c r="N407" s="240"/>
      <c r="O407" s="240"/>
      <c r="P407" s="240"/>
      <c r="Q407" s="240"/>
    </row>
    <row r="408" spans="1:17" ht="15">
      <c r="A408" s="238">
        <v>20</v>
      </c>
      <c r="B408" s="239" t="s">
        <v>1085</v>
      </c>
      <c r="C408" s="238" t="s">
        <v>1011</v>
      </c>
      <c r="D408" s="240">
        <v>140</v>
      </c>
      <c r="E408" s="240">
        <v>10</v>
      </c>
      <c r="F408" s="240" t="s">
        <v>237</v>
      </c>
      <c r="G408" s="240">
        <v>1</v>
      </c>
      <c r="H408" s="240"/>
      <c r="I408" s="240">
        <v>1</v>
      </c>
      <c r="J408" s="240"/>
      <c r="K408" s="240"/>
      <c r="L408" s="240"/>
      <c r="M408" s="240"/>
      <c r="N408" s="240"/>
      <c r="O408" s="240"/>
      <c r="P408" s="240"/>
      <c r="Q408" s="240"/>
    </row>
    <row r="409" spans="1:17" ht="15">
      <c r="A409" s="238">
        <v>21</v>
      </c>
      <c r="B409" s="239" t="s">
        <v>1086</v>
      </c>
      <c r="C409" s="238" t="s">
        <v>1011</v>
      </c>
      <c r="D409" s="240">
        <v>135</v>
      </c>
      <c r="E409" s="240">
        <v>10</v>
      </c>
      <c r="F409" s="240" t="s">
        <v>237</v>
      </c>
      <c r="G409" s="240">
        <v>1</v>
      </c>
      <c r="H409" s="240"/>
      <c r="I409" s="240">
        <v>1</v>
      </c>
      <c r="J409" s="240"/>
      <c r="K409" s="240"/>
      <c r="L409" s="240"/>
      <c r="M409" s="240"/>
      <c r="N409" s="240"/>
      <c r="O409" s="240"/>
      <c r="P409" s="240"/>
      <c r="Q409" s="240"/>
    </row>
    <row r="410" spans="1:17" ht="15">
      <c r="A410" s="238">
        <v>22</v>
      </c>
      <c r="B410" s="239" t="s">
        <v>1087</v>
      </c>
      <c r="C410" s="238" t="s">
        <v>1011</v>
      </c>
      <c r="D410" s="240">
        <v>125</v>
      </c>
      <c r="E410" s="240">
        <v>10</v>
      </c>
      <c r="F410" s="240" t="s">
        <v>237</v>
      </c>
      <c r="G410" s="240">
        <v>1</v>
      </c>
      <c r="H410" s="240"/>
      <c r="I410" s="240"/>
      <c r="J410" s="240"/>
      <c r="K410" s="240"/>
      <c r="L410" s="240"/>
      <c r="M410" s="240"/>
      <c r="N410" s="240"/>
      <c r="O410" s="240">
        <v>1</v>
      </c>
      <c r="P410" s="240"/>
      <c r="Q410" s="240"/>
    </row>
    <row r="411" spans="1:17" ht="15">
      <c r="A411" s="238">
        <v>23</v>
      </c>
      <c r="B411" s="239" t="s">
        <v>1088</v>
      </c>
      <c r="C411" s="238" t="s">
        <v>1011</v>
      </c>
      <c r="D411" s="240">
        <v>145</v>
      </c>
      <c r="E411" s="240">
        <v>10</v>
      </c>
      <c r="F411" s="240" t="s">
        <v>237</v>
      </c>
      <c r="G411" s="240">
        <v>1</v>
      </c>
      <c r="H411" s="240"/>
      <c r="I411" s="240">
        <v>1</v>
      </c>
      <c r="J411" s="240"/>
      <c r="K411" s="240"/>
      <c r="L411" s="240"/>
      <c r="M411" s="240"/>
      <c r="N411" s="240"/>
      <c r="O411" s="240"/>
      <c r="P411" s="240"/>
      <c r="Q411" s="240"/>
    </row>
    <row r="412" spans="1:17" ht="15">
      <c r="A412" s="238">
        <v>24</v>
      </c>
      <c r="B412" s="239" t="s">
        <v>1089</v>
      </c>
      <c r="C412" s="238" t="s">
        <v>1011</v>
      </c>
      <c r="D412" s="240">
        <v>130</v>
      </c>
      <c r="E412" s="240">
        <v>20</v>
      </c>
      <c r="F412" s="240" t="s">
        <v>237</v>
      </c>
      <c r="G412" s="240">
        <v>2</v>
      </c>
      <c r="H412" s="240"/>
      <c r="I412" s="240">
        <v>1</v>
      </c>
      <c r="J412" s="240"/>
      <c r="K412" s="240"/>
      <c r="L412" s="240"/>
      <c r="M412" s="240"/>
      <c r="N412" s="240"/>
      <c r="O412" s="240">
        <v>1</v>
      </c>
      <c r="P412" s="240"/>
      <c r="Q412" s="240"/>
    </row>
    <row r="413" spans="1:17" ht="15">
      <c r="A413" s="238">
        <v>25</v>
      </c>
      <c r="B413" s="239" t="s">
        <v>1090</v>
      </c>
      <c r="C413" s="238" t="s">
        <v>1014</v>
      </c>
      <c r="D413" s="240">
        <v>125</v>
      </c>
      <c r="E413" s="240">
        <v>10</v>
      </c>
      <c r="F413" s="240" t="s">
        <v>237</v>
      </c>
      <c r="G413" s="240">
        <v>1</v>
      </c>
      <c r="H413" s="240"/>
      <c r="I413" s="240">
        <v>1</v>
      </c>
      <c r="J413" s="240"/>
      <c r="K413" s="240"/>
      <c r="L413" s="240"/>
      <c r="M413" s="240"/>
      <c r="N413" s="240"/>
      <c r="O413" s="240"/>
      <c r="P413" s="240"/>
      <c r="Q413" s="240"/>
    </row>
    <row r="414" spans="1:17" ht="15">
      <c r="A414" s="238">
        <v>26</v>
      </c>
      <c r="B414" s="239" t="s">
        <v>1091</v>
      </c>
      <c r="C414" s="238" t="s">
        <v>1014</v>
      </c>
      <c r="D414" s="240">
        <v>125</v>
      </c>
      <c r="E414" s="240">
        <v>20</v>
      </c>
      <c r="F414" s="240" t="s">
        <v>237</v>
      </c>
      <c r="G414" s="240">
        <v>2</v>
      </c>
      <c r="H414" s="240"/>
      <c r="I414" s="240">
        <v>1</v>
      </c>
      <c r="J414" s="240"/>
      <c r="K414" s="240"/>
      <c r="L414" s="240"/>
      <c r="M414" s="240"/>
      <c r="N414" s="240"/>
      <c r="O414" s="240">
        <v>1</v>
      </c>
      <c r="P414" s="240"/>
      <c r="Q414" s="240"/>
    </row>
    <row r="415" spans="1:17" ht="15">
      <c r="A415" s="238">
        <v>27</v>
      </c>
      <c r="B415" s="239" t="s">
        <v>1092</v>
      </c>
      <c r="C415" s="238" t="s">
        <v>1014</v>
      </c>
      <c r="D415" s="240">
        <v>150</v>
      </c>
      <c r="E415" s="240">
        <v>10</v>
      </c>
      <c r="F415" s="240" t="s">
        <v>237</v>
      </c>
      <c r="G415" s="240">
        <v>1</v>
      </c>
      <c r="H415" s="240"/>
      <c r="I415" s="240">
        <v>1</v>
      </c>
      <c r="J415" s="240"/>
      <c r="K415" s="240"/>
      <c r="L415" s="240"/>
      <c r="M415" s="240"/>
      <c r="N415" s="240"/>
      <c r="O415" s="240"/>
      <c r="P415" s="240"/>
      <c r="Q415" s="240"/>
    </row>
    <row r="416" spans="1:17" ht="15">
      <c r="A416" s="238">
        <v>28</v>
      </c>
      <c r="B416" s="239" t="s">
        <v>1093</v>
      </c>
      <c r="C416" s="238" t="s">
        <v>1014</v>
      </c>
      <c r="D416" s="240">
        <v>150</v>
      </c>
      <c r="E416" s="240">
        <v>10</v>
      </c>
      <c r="F416" s="240" t="s">
        <v>237</v>
      </c>
      <c r="G416" s="240">
        <v>1</v>
      </c>
      <c r="H416" s="240"/>
      <c r="I416" s="240">
        <v>1</v>
      </c>
      <c r="J416" s="240"/>
      <c r="K416" s="240"/>
      <c r="L416" s="240"/>
      <c r="M416" s="240"/>
      <c r="N416" s="240"/>
      <c r="O416" s="240"/>
      <c r="P416" s="240"/>
      <c r="Q416" s="240"/>
    </row>
    <row r="417" spans="1:17" ht="15">
      <c r="A417" s="238">
        <v>29</v>
      </c>
      <c r="B417" s="239" t="s">
        <v>848</v>
      </c>
      <c r="C417" s="238" t="s">
        <v>1014</v>
      </c>
      <c r="D417" s="240">
        <v>140</v>
      </c>
      <c r="E417" s="240">
        <v>20</v>
      </c>
      <c r="F417" s="240" t="s">
        <v>237</v>
      </c>
      <c r="G417" s="240">
        <v>2</v>
      </c>
      <c r="H417" s="240"/>
      <c r="I417" s="240">
        <v>1</v>
      </c>
      <c r="J417" s="240"/>
      <c r="K417" s="240"/>
      <c r="L417" s="240"/>
      <c r="M417" s="240"/>
      <c r="N417" s="240"/>
      <c r="O417" s="240">
        <v>1</v>
      </c>
      <c r="P417" s="240"/>
      <c r="Q417" s="240"/>
    </row>
    <row r="418" spans="1:17" ht="15">
      <c r="A418" s="238">
        <v>30</v>
      </c>
      <c r="B418" s="239" t="s">
        <v>1094</v>
      </c>
      <c r="C418" s="238" t="s">
        <v>1014</v>
      </c>
      <c r="D418" s="240">
        <v>140</v>
      </c>
      <c r="E418" s="240">
        <v>20</v>
      </c>
      <c r="F418" s="240" t="s">
        <v>237</v>
      </c>
      <c r="G418" s="240">
        <v>2</v>
      </c>
      <c r="H418" s="240"/>
      <c r="I418" s="240">
        <v>1</v>
      </c>
      <c r="J418" s="240"/>
      <c r="K418" s="240"/>
      <c r="L418" s="240"/>
      <c r="M418" s="240"/>
      <c r="N418" s="240"/>
      <c r="O418" s="240">
        <v>1</v>
      </c>
      <c r="P418" s="240"/>
      <c r="Q418" s="240"/>
    </row>
    <row r="419" spans="1:17" ht="15">
      <c r="A419" s="238">
        <v>31</v>
      </c>
      <c r="B419" s="239" t="s">
        <v>799</v>
      </c>
      <c r="C419" s="238" t="s">
        <v>1016</v>
      </c>
      <c r="D419" s="240">
        <v>150</v>
      </c>
      <c r="E419" s="240">
        <v>20</v>
      </c>
      <c r="F419" s="240" t="s">
        <v>237</v>
      </c>
      <c r="G419" s="240">
        <v>2</v>
      </c>
      <c r="H419" s="240"/>
      <c r="I419" s="240">
        <v>1</v>
      </c>
      <c r="J419" s="240"/>
      <c r="K419" s="240"/>
      <c r="L419" s="240"/>
      <c r="M419" s="240"/>
      <c r="N419" s="240"/>
      <c r="O419" s="240">
        <v>1</v>
      </c>
      <c r="P419" s="240"/>
      <c r="Q419" s="240"/>
    </row>
    <row r="420" spans="1:17" ht="15">
      <c r="A420" s="238">
        <v>32</v>
      </c>
      <c r="B420" s="239" t="s">
        <v>1095</v>
      </c>
      <c r="C420" s="238" t="s">
        <v>1018</v>
      </c>
      <c r="D420" s="240">
        <v>150</v>
      </c>
      <c r="E420" s="240">
        <v>10</v>
      </c>
      <c r="F420" s="240" t="s">
        <v>237</v>
      </c>
      <c r="G420" s="240">
        <v>1</v>
      </c>
      <c r="H420" s="240"/>
      <c r="I420" s="240">
        <v>1</v>
      </c>
      <c r="J420" s="240"/>
      <c r="K420" s="240"/>
      <c r="L420" s="240"/>
      <c r="M420" s="240"/>
      <c r="N420" s="240"/>
      <c r="O420" s="240"/>
      <c r="P420" s="240"/>
      <c r="Q420" s="240"/>
    </row>
    <row r="421" spans="1:17" ht="15">
      <c r="A421" s="238">
        <v>33</v>
      </c>
      <c r="B421" s="239" t="s">
        <v>167</v>
      </c>
      <c r="C421" s="238" t="s">
        <v>1018</v>
      </c>
      <c r="D421" s="240">
        <v>125</v>
      </c>
      <c r="E421" s="240">
        <v>20</v>
      </c>
      <c r="F421" s="240" t="s">
        <v>237</v>
      </c>
      <c r="G421" s="240">
        <v>2</v>
      </c>
      <c r="H421" s="240"/>
      <c r="I421" s="240">
        <v>1</v>
      </c>
      <c r="J421" s="240"/>
      <c r="K421" s="240"/>
      <c r="L421" s="240"/>
      <c r="M421" s="240"/>
      <c r="N421" s="240"/>
      <c r="O421" s="240">
        <v>1</v>
      </c>
      <c r="P421" s="240"/>
      <c r="Q421" s="240"/>
    </row>
    <row r="422" spans="1:17" ht="15">
      <c r="A422" s="238">
        <v>34</v>
      </c>
      <c r="B422" s="239" t="s">
        <v>848</v>
      </c>
      <c r="C422" s="238" t="s">
        <v>1020</v>
      </c>
      <c r="D422" s="240">
        <v>125</v>
      </c>
      <c r="E422" s="240">
        <v>10</v>
      </c>
      <c r="F422" s="240" t="s">
        <v>237</v>
      </c>
      <c r="G422" s="240">
        <v>1</v>
      </c>
      <c r="H422" s="240"/>
      <c r="I422" s="240">
        <v>1</v>
      </c>
      <c r="J422" s="240"/>
      <c r="K422" s="240"/>
      <c r="L422" s="240"/>
      <c r="M422" s="240"/>
      <c r="N422" s="240"/>
      <c r="O422" s="240"/>
      <c r="P422" s="240"/>
      <c r="Q422" s="240"/>
    </row>
    <row r="423" spans="1:17" ht="15">
      <c r="A423" s="238">
        <v>35</v>
      </c>
      <c r="B423" s="239" t="s">
        <v>1096</v>
      </c>
      <c r="C423" s="238" t="s">
        <v>1020</v>
      </c>
      <c r="D423" s="240">
        <v>145</v>
      </c>
      <c r="E423" s="240">
        <v>10</v>
      </c>
      <c r="F423" s="240" t="s">
        <v>237</v>
      </c>
      <c r="G423" s="240">
        <v>1</v>
      </c>
      <c r="H423" s="240"/>
      <c r="I423" s="240">
        <v>1</v>
      </c>
      <c r="J423" s="240"/>
      <c r="K423" s="240"/>
      <c r="L423" s="240"/>
      <c r="M423" s="240"/>
      <c r="N423" s="240"/>
      <c r="O423" s="240"/>
      <c r="P423" s="240"/>
      <c r="Q423" s="240"/>
    </row>
    <row r="424" spans="1:17" ht="15">
      <c r="A424" s="238">
        <v>36</v>
      </c>
      <c r="B424" s="239" t="s">
        <v>1097</v>
      </c>
      <c r="C424" s="238" t="s">
        <v>1020</v>
      </c>
      <c r="D424" s="240">
        <v>150</v>
      </c>
      <c r="E424" s="240">
        <v>20</v>
      </c>
      <c r="F424" s="240" t="s">
        <v>237</v>
      </c>
      <c r="G424" s="240">
        <v>2</v>
      </c>
      <c r="H424" s="240"/>
      <c r="I424" s="240">
        <v>1</v>
      </c>
      <c r="J424" s="240"/>
      <c r="K424" s="240"/>
      <c r="L424" s="240"/>
      <c r="M424" s="240"/>
      <c r="N424" s="240"/>
      <c r="O424" s="240">
        <v>1</v>
      </c>
      <c r="P424" s="240"/>
      <c r="Q424" s="240"/>
    </row>
    <row r="425" spans="1:17" ht="15">
      <c r="A425" s="238">
        <v>37</v>
      </c>
      <c r="B425" s="239" t="s">
        <v>1098</v>
      </c>
      <c r="C425" s="238" t="s">
        <v>1020</v>
      </c>
      <c r="D425" s="240">
        <v>150</v>
      </c>
      <c r="E425" s="240">
        <v>20</v>
      </c>
      <c r="F425" s="240" t="s">
        <v>237</v>
      </c>
      <c r="G425" s="240">
        <v>2</v>
      </c>
      <c r="H425" s="240"/>
      <c r="I425" s="240">
        <v>1</v>
      </c>
      <c r="J425" s="240"/>
      <c r="K425" s="240"/>
      <c r="L425" s="240"/>
      <c r="M425" s="240"/>
      <c r="N425" s="240"/>
      <c r="O425" s="240">
        <v>1</v>
      </c>
      <c r="P425" s="240"/>
      <c r="Q425" s="240"/>
    </row>
    <row r="426" spans="1:17" ht="15">
      <c r="A426" s="238">
        <v>38</v>
      </c>
      <c r="B426" s="239" t="s">
        <v>1099</v>
      </c>
      <c r="C426" s="238" t="s">
        <v>1020</v>
      </c>
      <c r="D426" s="240">
        <v>140</v>
      </c>
      <c r="E426" s="240">
        <v>10</v>
      </c>
      <c r="F426" s="240" t="s">
        <v>237</v>
      </c>
      <c r="G426" s="240">
        <v>1</v>
      </c>
      <c r="H426" s="240"/>
      <c r="I426" s="240">
        <v>1</v>
      </c>
      <c r="J426" s="240"/>
      <c r="K426" s="240"/>
      <c r="L426" s="240"/>
      <c r="M426" s="240"/>
      <c r="N426" s="240"/>
      <c r="O426" s="240"/>
      <c r="P426" s="240"/>
      <c r="Q426" s="240"/>
    </row>
    <row r="427" spans="1:17" ht="15">
      <c r="A427" s="238">
        <v>39</v>
      </c>
      <c r="B427" s="239" t="s">
        <v>1100</v>
      </c>
      <c r="C427" s="238" t="s">
        <v>1020</v>
      </c>
      <c r="D427" s="240">
        <v>145</v>
      </c>
      <c r="E427" s="240">
        <v>10</v>
      </c>
      <c r="F427" s="240" t="s">
        <v>237</v>
      </c>
      <c r="G427" s="240">
        <v>1</v>
      </c>
      <c r="H427" s="240"/>
      <c r="I427" s="240">
        <v>1</v>
      </c>
      <c r="J427" s="240"/>
      <c r="K427" s="240"/>
      <c r="L427" s="240"/>
      <c r="M427" s="240"/>
      <c r="N427" s="240"/>
      <c r="O427" s="240"/>
      <c r="P427" s="240"/>
      <c r="Q427" s="240"/>
    </row>
    <row r="428" spans="1:17" ht="15">
      <c r="A428" s="238">
        <v>40</v>
      </c>
      <c r="B428" s="239" t="s">
        <v>1101</v>
      </c>
      <c r="C428" s="238" t="s">
        <v>1020</v>
      </c>
      <c r="D428" s="240">
        <v>130</v>
      </c>
      <c r="E428" s="240">
        <v>20</v>
      </c>
      <c r="F428" s="240" t="s">
        <v>237</v>
      </c>
      <c r="G428" s="240">
        <v>2</v>
      </c>
      <c r="H428" s="240"/>
      <c r="I428" s="240">
        <v>1</v>
      </c>
      <c r="J428" s="240"/>
      <c r="K428" s="240"/>
      <c r="L428" s="240"/>
      <c r="M428" s="240"/>
      <c r="N428" s="240"/>
      <c r="O428" s="240">
        <v>1</v>
      </c>
      <c r="P428" s="240"/>
      <c r="Q428" s="240"/>
    </row>
    <row r="429" spans="1:17" ht="15">
      <c r="A429" s="238">
        <v>41</v>
      </c>
      <c r="B429" s="239" t="s">
        <v>1102</v>
      </c>
      <c r="C429" s="238" t="s">
        <v>1020</v>
      </c>
      <c r="D429" s="240">
        <v>150</v>
      </c>
      <c r="E429" s="240">
        <v>10</v>
      </c>
      <c r="F429" s="240" t="s">
        <v>237</v>
      </c>
      <c r="G429" s="240">
        <v>1</v>
      </c>
      <c r="H429" s="240"/>
      <c r="I429" s="240">
        <v>1</v>
      </c>
      <c r="J429" s="240"/>
      <c r="K429" s="240"/>
      <c r="L429" s="240"/>
      <c r="M429" s="240"/>
      <c r="N429" s="240"/>
      <c r="O429" s="240"/>
      <c r="P429" s="240"/>
      <c r="Q429" s="240"/>
    </row>
    <row r="430" spans="1:17" ht="15">
      <c r="A430" s="238">
        <v>42</v>
      </c>
      <c r="B430" s="239" t="s">
        <v>1103</v>
      </c>
      <c r="C430" s="238" t="s">
        <v>1020</v>
      </c>
      <c r="D430" s="240">
        <v>140</v>
      </c>
      <c r="E430" s="240">
        <v>10</v>
      </c>
      <c r="F430" s="240" t="s">
        <v>237</v>
      </c>
      <c r="G430" s="240">
        <v>1</v>
      </c>
      <c r="H430" s="240"/>
      <c r="I430" s="240">
        <v>1</v>
      </c>
      <c r="J430" s="240"/>
      <c r="K430" s="240"/>
      <c r="L430" s="240"/>
      <c r="M430" s="240"/>
      <c r="N430" s="240"/>
      <c r="O430" s="240"/>
      <c r="P430" s="240"/>
      <c r="Q430" s="240"/>
    </row>
    <row r="431" spans="1:17" ht="15">
      <c r="A431" s="238">
        <v>43</v>
      </c>
      <c r="B431" s="239" t="s">
        <v>1104</v>
      </c>
      <c r="C431" s="238" t="s">
        <v>1020</v>
      </c>
      <c r="D431" s="240">
        <v>145</v>
      </c>
      <c r="E431" s="240">
        <v>10</v>
      </c>
      <c r="F431" s="240" t="s">
        <v>237</v>
      </c>
      <c r="G431" s="240">
        <v>1</v>
      </c>
      <c r="H431" s="240"/>
      <c r="I431" s="240">
        <v>1</v>
      </c>
      <c r="J431" s="240"/>
      <c r="K431" s="240"/>
      <c r="L431" s="240"/>
      <c r="M431" s="240"/>
      <c r="N431" s="240"/>
      <c r="O431" s="240"/>
      <c r="P431" s="240"/>
      <c r="Q431" s="240"/>
    </row>
    <row r="432" spans="1:17" ht="15">
      <c r="A432" s="238">
        <v>44</v>
      </c>
      <c r="B432" s="239" t="s">
        <v>1105</v>
      </c>
      <c r="C432" s="238" t="s">
        <v>1020</v>
      </c>
      <c r="D432" s="240">
        <v>145</v>
      </c>
      <c r="E432" s="240">
        <v>10</v>
      </c>
      <c r="F432" s="240" t="s">
        <v>237</v>
      </c>
      <c r="G432" s="240">
        <v>1</v>
      </c>
      <c r="H432" s="240"/>
      <c r="I432" s="240">
        <v>1</v>
      </c>
      <c r="J432" s="240"/>
      <c r="K432" s="240"/>
      <c r="L432" s="240"/>
      <c r="M432" s="240"/>
      <c r="N432" s="240"/>
      <c r="O432" s="240"/>
      <c r="P432" s="240"/>
      <c r="Q432" s="240"/>
    </row>
    <row r="433" spans="1:17" ht="15">
      <c r="A433" s="238">
        <v>45</v>
      </c>
      <c r="B433" s="239" t="s">
        <v>1106</v>
      </c>
      <c r="C433" s="238" t="s">
        <v>1020</v>
      </c>
      <c r="D433" s="240">
        <v>125</v>
      </c>
      <c r="E433" s="240">
        <v>10</v>
      </c>
      <c r="F433" s="240" t="s">
        <v>237</v>
      </c>
      <c r="G433" s="240">
        <v>1</v>
      </c>
      <c r="H433" s="240"/>
      <c r="I433" s="240">
        <v>1</v>
      </c>
      <c r="J433" s="240"/>
      <c r="K433" s="240"/>
      <c r="L433" s="240"/>
      <c r="M433" s="240"/>
      <c r="N433" s="240"/>
      <c r="O433" s="240"/>
      <c r="P433" s="240"/>
      <c r="Q433" s="240"/>
    </row>
    <row r="434" spans="1:17" ht="15">
      <c r="A434" s="238">
        <v>46</v>
      </c>
      <c r="B434" s="239" t="s">
        <v>1107</v>
      </c>
      <c r="C434" s="238" t="s">
        <v>1020</v>
      </c>
      <c r="D434" s="240">
        <v>125</v>
      </c>
      <c r="E434" s="240">
        <v>10</v>
      </c>
      <c r="F434" s="240" t="s">
        <v>237</v>
      </c>
      <c r="G434" s="240">
        <v>1</v>
      </c>
      <c r="H434" s="240"/>
      <c r="I434" s="240">
        <v>1</v>
      </c>
      <c r="J434" s="240"/>
      <c r="K434" s="240"/>
      <c r="L434" s="240"/>
      <c r="M434" s="240"/>
      <c r="N434" s="240"/>
      <c r="O434" s="240"/>
      <c r="P434" s="240"/>
      <c r="Q434" s="240"/>
    </row>
    <row r="435" spans="1:17" ht="15">
      <c r="A435" s="238">
        <v>47</v>
      </c>
      <c r="B435" s="239" t="s">
        <v>1108</v>
      </c>
      <c r="C435" s="238" t="s">
        <v>1020</v>
      </c>
      <c r="D435" s="240">
        <v>145</v>
      </c>
      <c r="E435" s="240">
        <v>10</v>
      </c>
      <c r="F435" s="240" t="s">
        <v>237</v>
      </c>
      <c r="G435" s="240">
        <v>1</v>
      </c>
      <c r="H435" s="240"/>
      <c r="I435" s="240">
        <v>1</v>
      </c>
      <c r="J435" s="240"/>
      <c r="K435" s="240"/>
      <c r="L435" s="240"/>
      <c r="M435" s="240"/>
      <c r="N435" s="240"/>
      <c r="O435" s="240"/>
      <c r="P435" s="240"/>
      <c r="Q435" s="240"/>
    </row>
    <row r="436" spans="1:17" ht="15">
      <c r="A436" s="238">
        <v>48</v>
      </c>
      <c r="B436" s="239" t="s">
        <v>1109</v>
      </c>
      <c r="C436" s="238" t="s">
        <v>1020</v>
      </c>
      <c r="D436" s="240">
        <v>145</v>
      </c>
      <c r="E436" s="240">
        <v>10</v>
      </c>
      <c r="F436" s="240" t="s">
        <v>237</v>
      </c>
      <c r="G436" s="240">
        <v>1</v>
      </c>
      <c r="H436" s="240"/>
      <c r="I436" s="240">
        <v>1</v>
      </c>
      <c r="J436" s="240"/>
      <c r="K436" s="240"/>
      <c r="L436" s="240"/>
      <c r="M436" s="240"/>
      <c r="N436" s="240"/>
      <c r="O436" s="240"/>
      <c r="P436" s="240"/>
      <c r="Q436" s="240"/>
    </row>
    <row r="437" spans="1:17" ht="15">
      <c r="A437" s="238">
        <v>49</v>
      </c>
      <c r="B437" s="239" t="s">
        <v>1110</v>
      </c>
      <c r="C437" s="238" t="s">
        <v>1020</v>
      </c>
      <c r="D437" s="240">
        <v>145</v>
      </c>
      <c r="E437" s="240">
        <v>10</v>
      </c>
      <c r="F437" s="240" t="s">
        <v>237</v>
      </c>
      <c r="G437" s="240">
        <v>1</v>
      </c>
      <c r="H437" s="240"/>
      <c r="I437" s="240">
        <v>1</v>
      </c>
      <c r="J437" s="240"/>
      <c r="K437" s="240"/>
      <c r="L437" s="240"/>
      <c r="M437" s="240"/>
      <c r="N437" s="240"/>
      <c r="O437" s="240"/>
      <c r="P437" s="240"/>
      <c r="Q437" s="240"/>
    </row>
    <row r="438" spans="1:17" ht="15">
      <c r="A438" s="238">
        <v>50</v>
      </c>
      <c r="B438" s="239" t="s">
        <v>217</v>
      </c>
      <c r="C438" s="238" t="s">
        <v>1020</v>
      </c>
      <c r="D438" s="240">
        <v>130</v>
      </c>
      <c r="E438" s="240">
        <v>10</v>
      </c>
      <c r="F438" s="240" t="s">
        <v>237</v>
      </c>
      <c r="G438" s="240">
        <v>1</v>
      </c>
      <c r="H438" s="240"/>
      <c r="I438" s="240">
        <v>1</v>
      </c>
      <c r="J438" s="240"/>
      <c r="K438" s="240"/>
      <c r="L438" s="240"/>
      <c r="M438" s="240"/>
      <c r="N438" s="240"/>
      <c r="O438" s="240"/>
      <c r="P438" s="240"/>
      <c r="Q438" s="240"/>
    </row>
    <row r="439" spans="1:17" ht="15">
      <c r="A439" s="238">
        <v>51</v>
      </c>
      <c r="B439" s="239" t="s">
        <v>648</v>
      </c>
      <c r="C439" s="238" t="s">
        <v>1020</v>
      </c>
      <c r="D439" s="240">
        <v>150</v>
      </c>
      <c r="E439" s="240">
        <v>10</v>
      </c>
      <c r="F439" s="240" t="s">
        <v>237</v>
      </c>
      <c r="G439" s="240">
        <v>1</v>
      </c>
      <c r="H439" s="240"/>
      <c r="I439" s="240">
        <v>1</v>
      </c>
      <c r="J439" s="240"/>
      <c r="K439" s="240"/>
      <c r="L439" s="240"/>
      <c r="M439" s="240"/>
      <c r="N439" s="240"/>
      <c r="O439" s="240"/>
      <c r="P439" s="240"/>
      <c r="Q439" s="240"/>
    </row>
    <row r="440" spans="1:17" ht="15">
      <c r="A440" s="238">
        <v>52</v>
      </c>
      <c r="B440" s="239" t="s">
        <v>1111</v>
      </c>
      <c r="C440" s="238" t="s">
        <v>1020</v>
      </c>
      <c r="D440" s="240">
        <v>150</v>
      </c>
      <c r="E440" s="240">
        <v>10</v>
      </c>
      <c r="F440" s="240" t="s">
        <v>237</v>
      </c>
      <c r="G440" s="240">
        <v>1</v>
      </c>
      <c r="H440" s="240"/>
      <c r="I440" s="240">
        <v>1</v>
      </c>
      <c r="J440" s="240"/>
      <c r="K440" s="240"/>
      <c r="L440" s="240"/>
      <c r="M440" s="240"/>
      <c r="N440" s="240"/>
      <c r="O440" s="240"/>
      <c r="P440" s="240"/>
      <c r="Q440" s="240"/>
    </row>
    <row r="441" spans="1:17" ht="15">
      <c r="A441" s="238">
        <v>53</v>
      </c>
      <c r="B441" s="239" t="s">
        <v>1112</v>
      </c>
      <c r="C441" s="238" t="s">
        <v>1020</v>
      </c>
      <c r="D441" s="240">
        <v>125</v>
      </c>
      <c r="E441" s="240">
        <v>20</v>
      </c>
      <c r="F441" s="240" t="s">
        <v>237</v>
      </c>
      <c r="G441" s="240">
        <v>2</v>
      </c>
      <c r="H441" s="240"/>
      <c r="I441" s="240">
        <v>1</v>
      </c>
      <c r="J441" s="240"/>
      <c r="K441" s="240"/>
      <c r="L441" s="240"/>
      <c r="M441" s="240"/>
      <c r="N441" s="240"/>
      <c r="O441" s="240">
        <v>1</v>
      </c>
      <c r="P441" s="240"/>
      <c r="Q441" s="240"/>
    </row>
    <row r="442" spans="1:17" ht="15">
      <c r="A442" s="238">
        <v>54</v>
      </c>
      <c r="B442" s="239" t="s">
        <v>1113</v>
      </c>
      <c r="C442" s="238" t="s">
        <v>1020</v>
      </c>
      <c r="D442" s="240">
        <v>135</v>
      </c>
      <c r="E442" s="240">
        <v>10</v>
      </c>
      <c r="F442" s="240" t="s">
        <v>237</v>
      </c>
      <c r="G442" s="240">
        <v>1</v>
      </c>
      <c r="H442" s="240"/>
      <c r="I442" s="240">
        <v>1</v>
      </c>
      <c r="J442" s="240"/>
      <c r="K442" s="240"/>
      <c r="L442" s="240"/>
      <c r="M442" s="240"/>
      <c r="N442" s="240"/>
      <c r="O442" s="240"/>
      <c r="P442" s="240"/>
      <c r="Q442" s="240"/>
    </row>
    <row r="443" spans="1:17" ht="15">
      <c r="A443" s="238">
        <v>55</v>
      </c>
      <c r="B443" s="239" t="s">
        <v>1114</v>
      </c>
      <c r="C443" s="238" t="s">
        <v>1020</v>
      </c>
      <c r="D443" s="240">
        <v>125</v>
      </c>
      <c r="E443" s="240">
        <v>20</v>
      </c>
      <c r="F443" s="240" t="s">
        <v>237</v>
      </c>
      <c r="G443" s="240">
        <v>2</v>
      </c>
      <c r="H443" s="240"/>
      <c r="I443" s="240">
        <v>1</v>
      </c>
      <c r="J443" s="240"/>
      <c r="K443" s="240"/>
      <c r="L443" s="240"/>
      <c r="M443" s="240"/>
      <c r="N443" s="240"/>
      <c r="O443" s="240">
        <v>1</v>
      </c>
      <c r="P443" s="240"/>
      <c r="Q443" s="240"/>
    </row>
    <row r="444" spans="1:17" ht="15">
      <c r="A444" s="238">
        <v>56</v>
      </c>
      <c r="B444" s="239" t="s">
        <v>741</v>
      </c>
      <c r="C444" s="238" t="s">
        <v>1020</v>
      </c>
      <c r="D444" s="240">
        <v>130</v>
      </c>
      <c r="E444" s="240">
        <v>10</v>
      </c>
      <c r="F444" s="240" t="s">
        <v>237</v>
      </c>
      <c r="G444" s="240">
        <v>1</v>
      </c>
      <c r="H444" s="240"/>
      <c r="I444" s="240"/>
      <c r="J444" s="240"/>
      <c r="K444" s="240"/>
      <c r="L444" s="240"/>
      <c r="M444" s="240"/>
      <c r="N444" s="240"/>
      <c r="O444" s="240">
        <v>1</v>
      </c>
      <c r="P444" s="240"/>
      <c r="Q444" s="240"/>
    </row>
    <row r="445" spans="1:17" ht="15">
      <c r="A445" s="238">
        <v>57</v>
      </c>
      <c r="B445" s="239" t="s">
        <v>1115</v>
      </c>
      <c r="C445" s="238" t="s">
        <v>1020</v>
      </c>
      <c r="D445" s="240">
        <v>130</v>
      </c>
      <c r="E445" s="240">
        <v>10</v>
      </c>
      <c r="F445" s="240" t="s">
        <v>237</v>
      </c>
      <c r="G445" s="240">
        <v>1</v>
      </c>
      <c r="H445" s="240"/>
      <c r="I445" s="240">
        <v>1</v>
      </c>
      <c r="J445" s="240"/>
      <c r="K445" s="240"/>
      <c r="L445" s="240"/>
      <c r="M445" s="240"/>
      <c r="N445" s="240"/>
      <c r="O445" s="240"/>
      <c r="P445" s="240"/>
      <c r="Q445" s="240"/>
    </row>
    <row r="446" spans="1:17" ht="15">
      <c r="A446" s="238">
        <v>58</v>
      </c>
      <c r="B446" s="239" t="s">
        <v>989</v>
      </c>
      <c r="C446" s="238" t="s">
        <v>1020</v>
      </c>
      <c r="D446" s="240">
        <v>125</v>
      </c>
      <c r="E446" s="240">
        <v>10</v>
      </c>
      <c r="F446" s="240" t="s">
        <v>237</v>
      </c>
      <c r="G446" s="240">
        <v>1</v>
      </c>
      <c r="H446" s="240"/>
      <c r="I446" s="240">
        <v>1</v>
      </c>
      <c r="J446" s="240"/>
      <c r="K446" s="240"/>
      <c r="L446" s="240"/>
      <c r="M446" s="240"/>
      <c r="N446" s="240"/>
      <c r="O446" s="240"/>
      <c r="P446" s="240"/>
      <c r="Q446" s="240"/>
    </row>
    <row r="447" spans="1:17" ht="15">
      <c r="A447" s="238">
        <v>59</v>
      </c>
      <c r="B447" s="239" t="s">
        <v>1116</v>
      </c>
      <c r="C447" s="238" t="s">
        <v>1020</v>
      </c>
      <c r="D447" s="240">
        <v>125</v>
      </c>
      <c r="E447" s="240">
        <v>0</v>
      </c>
      <c r="F447" s="240" t="s">
        <v>237</v>
      </c>
      <c r="G447" s="240">
        <v>0</v>
      </c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</row>
    <row r="448" spans="1:17" ht="15">
      <c r="A448" s="238">
        <v>60</v>
      </c>
      <c r="B448" s="239" t="s">
        <v>1117</v>
      </c>
      <c r="C448" s="238" t="s">
        <v>1030</v>
      </c>
      <c r="D448" s="240">
        <v>130</v>
      </c>
      <c r="E448" s="240">
        <v>20</v>
      </c>
      <c r="F448" s="240" t="s">
        <v>237</v>
      </c>
      <c r="G448" s="240">
        <v>2</v>
      </c>
      <c r="H448" s="240"/>
      <c r="I448" s="240">
        <v>1</v>
      </c>
      <c r="J448" s="240"/>
      <c r="K448" s="240"/>
      <c r="L448" s="240"/>
      <c r="M448" s="240"/>
      <c r="N448" s="240"/>
      <c r="O448" s="240">
        <v>1</v>
      </c>
      <c r="P448" s="240"/>
      <c r="Q448" s="240"/>
    </row>
    <row r="449" spans="1:17" ht="15">
      <c r="A449" s="238">
        <v>61</v>
      </c>
      <c r="B449" s="239" t="s">
        <v>1118</v>
      </c>
      <c r="C449" s="238" t="s">
        <v>1030</v>
      </c>
      <c r="D449" s="240">
        <v>135</v>
      </c>
      <c r="E449" s="240">
        <v>10</v>
      </c>
      <c r="F449" s="240" t="s">
        <v>237</v>
      </c>
      <c r="G449" s="240">
        <v>1</v>
      </c>
      <c r="H449" s="240"/>
      <c r="I449" s="240">
        <v>1</v>
      </c>
      <c r="J449" s="240"/>
      <c r="K449" s="240"/>
      <c r="L449" s="240"/>
      <c r="M449" s="240"/>
      <c r="N449" s="240"/>
      <c r="O449" s="240"/>
      <c r="P449" s="240"/>
      <c r="Q449" s="240"/>
    </row>
    <row r="450" spans="1:17" ht="15">
      <c r="A450" s="238">
        <v>62</v>
      </c>
      <c r="B450" s="239" t="s">
        <v>1119</v>
      </c>
      <c r="C450" s="238" t="s">
        <v>1030</v>
      </c>
      <c r="D450" s="240">
        <v>130</v>
      </c>
      <c r="E450" s="240">
        <v>10</v>
      </c>
      <c r="F450" s="240" t="s">
        <v>237</v>
      </c>
      <c r="G450" s="240">
        <v>1</v>
      </c>
      <c r="H450" s="240"/>
      <c r="I450" s="240">
        <v>1</v>
      </c>
      <c r="J450" s="240"/>
      <c r="K450" s="240"/>
      <c r="L450" s="240"/>
      <c r="M450" s="240"/>
      <c r="N450" s="240"/>
      <c r="O450" s="240"/>
      <c r="P450" s="240"/>
      <c r="Q450" s="240"/>
    </row>
    <row r="451" spans="1:17" ht="15">
      <c r="A451" s="238">
        <v>63</v>
      </c>
      <c r="B451" s="239" t="s">
        <v>1120</v>
      </c>
      <c r="C451" s="238" t="s">
        <v>1030</v>
      </c>
      <c r="D451" s="240">
        <v>145</v>
      </c>
      <c r="E451" s="240">
        <v>20</v>
      </c>
      <c r="F451" s="240" t="s">
        <v>237</v>
      </c>
      <c r="G451" s="240">
        <v>2</v>
      </c>
      <c r="H451" s="240"/>
      <c r="I451" s="240">
        <v>1</v>
      </c>
      <c r="J451" s="240"/>
      <c r="K451" s="240"/>
      <c r="L451" s="240"/>
      <c r="M451" s="240"/>
      <c r="N451" s="240"/>
      <c r="O451" s="240">
        <v>1</v>
      </c>
      <c r="P451" s="240"/>
      <c r="Q451" s="240"/>
    </row>
    <row r="452" spans="1:17" ht="15">
      <c r="A452" s="238">
        <v>64</v>
      </c>
      <c r="B452" s="239" t="s">
        <v>1121</v>
      </c>
      <c r="C452" s="238" t="s">
        <v>1030</v>
      </c>
      <c r="D452" s="240">
        <v>130</v>
      </c>
      <c r="E452" s="240">
        <v>10</v>
      </c>
      <c r="F452" s="240" t="s">
        <v>237</v>
      </c>
      <c r="G452" s="240">
        <v>1</v>
      </c>
      <c r="H452" s="240"/>
      <c r="I452" s="240">
        <v>1</v>
      </c>
      <c r="J452" s="240"/>
      <c r="K452" s="240"/>
      <c r="L452" s="240"/>
      <c r="M452" s="240"/>
      <c r="N452" s="240"/>
      <c r="O452" s="240"/>
      <c r="P452" s="240"/>
      <c r="Q452" s="240"/>
    </row>
    <row r="453" spans="1:17" ht="15">
      <c r="A453" s="238">
        <v>65</v>
      </c>
      <c r="B453" s="239" t="s">
        <v>1122</v>
      </c>
      <c r="C453" s="238" t="s">
        <v>1030</v>
      </c>
      <c r="D453" s="240">
        <v>140</v>
      </c>
      <c r="E453" s="240">
        <v>20</v>
      </c>
      <c r="F453" s="240" t="s">
        <v>237</v>
      </c>
      <c r="G453" s="240">
        <v>2</v>
      </c>
      <c r="H453" s="240"/>
      <c r="I453" s="240">
        <v>1</v>
      </c>
      <c r="J453" s="240"/>
      <c r="K453" s="240"/>
      <c r="L453" s="240"/>
      <c r="M453" s="240"/>
      <c r="N453" s="240"/>
      <c r="O453" s="240">
        <v>1</v>
      </c>
      <c r="P453" s="240"/>
      <c r="Q453" s="240"/>
    </row>
    <row r="454" spans="1:17" ht="15">
      <c r="A454" s="238">
        <v>66</v>
      </c>
      <c r="B454" s="239" t="s">
        <v>264</v>
      </c>
      <c r="C454" s="238" t="s">
        <v>1030</v>
      </c>
      <c r="D454" s="240">
        <v>125</v>
      </c>
      <c r="E454" s="240">
        <v>10</v>
      </c>
      <c r="F454" s="240" t="s">
        <v>237</v>
      </c>
      <c r="G454" s="240">
        <v>1</v>
      </c>
      <c r="H454" s="240"/>
      <c r="I454" s="240">
        <v>1</v>
      </c>
      <c r="J454" s="240"/>
      <c r="K454" s="240"/>
      <c r="L454" s="240"/>
      <c r="M454" s="240"/>
      <c r="N454" s="240"/>
      <c r="O454" s="240"/>
      <c r="P454" s="240"/>
      <c r="Q454" s="240"/>
    </row>
    <row r="455" spans="1:17" ht="15">
      <c r="A455" s="238">
        <v>67</v>
      </c>
      <c r="B455" s="239" t="s">
        <v>1123</v>
      </c>
      <c r="C455" s="238" t="s">
        <v>1030</v>
      </c>
      <c r="D455" s="240">
        <v>135</v>
      </c>
      <c r="E455" s="240">
        <v>10</v>
      </c>
      <c r="F455" s="240" t="s">
        <v>237</v>
      </c>
      <c r="G455" s="240">
        <v>1</v>
      </c>
      <c r="H455" s="240"/>
      <c r="I455" s="240">
        <v>1</v>
      </c>
      <c r="J455" s="240"/>
      <c r="K455" s="240"/>
      <c r="L455" s="240"/>
      <c r="M455" s="240"/>
      <c r="N455" s="240"/>
      <c r="O455" s="240"/>
      <c r="P455" s="240"/>
      <c r="Q455" s="240"/>
    </row>
    <row r="456" spans="1:17" ht="15">
      <c r="A456" s="238">
        <v>68</v>
      </c>
      <c r="B456" s="239" t="s">
        <v>1124</v>
      </c>
      <c r="C456" s="238" t="s">
        <v>1030</v>
      </c>
      <c r="D456" s="240">
        <v>125</v>
      </c>
      <c r="E456" s="240">
        <v>10</v>
      </c>
      <c r="F456" s="240" t="s">
        <v>237</v>
      </c>
      <c r="G456" s="240">
        <v>1</v>
      </c>
      <c r="H456" s="240"/>
      <c r="I456" s="240">
        <v>1</v>
      </c>
      <c r="J456" s="240"/>
      <c r="K456" s="240"/>
      <c r="L456" s="240"/>
      <c r="M456" s="240"/>
      <c r="N456" s="240"/>
      <c r="O456" s="240"/>
      <c r="P456" s="240"/>
      <c r="Q456" s="240"/>
    </row>
    <row r="457" spans="1:17" ht="15">
      <c r="A457" s="238">
        <v>69</v>
      </c>
      <c r="B457" s="239" t="s">
        <v>1125</v>
      </c>
      <c r="C457" s="238" t="s">
        <v>1030</v>
      </c>
      <c r="D457" s="240">
        <v>135</v>
      </c>
      <c r="E457" s="240">
        <v>10</v>
      </c>
      <c r="F457" s="240" t="s">
        <v>237</v>
      </c>
      <c r="G457" s="240">
        <v>1</v>
      </c>
      <c r="H457" s="240"/>
      <c r="I457" s="240">
        <v>1</v>
      </c>
      <c r="J457" s="240"/>
      <c r="K457" s="240"/>
      <c r="L457" s="240"/>
      <c r="M457" s="240"/>
      <c r="N457" s="240"/>
      <c r="O457" s="240"/>
      <c r="P457" s="240"/>
      <c r="Q457" s="240"/>
    </row>
    <row r="458" spans="1:17" ht="15">
      <c r="A458" s="238">
        <v>70</v>
      </c>
      <c r="B458" s="239" t="s">
        <v>1126</v>
      </c>
      <c r="C458" s="238" t="s">
        <v>1030</v>
      </c>
      <c r="D458" s="240">
        <v>145</v>
      </c>
      <c r="E458" s="240">
        <v>10</v>
      </c>
      <c r="F458" s="240" t="s">
        <v>237</v>
      </c>
      <c r="G458" s="240">
        <v>1</v>
      </c>
      <c r="H458" s="240"/>
      <c r="I458" s="240">
        <v>1</v>
      </c>
      <c r="J458" s="240"/>
      <c r="K458" s="240"/>
      <c r="L458" s="240"/>
      <c r="M458" s="240"/>
      <c r="N458" s="240"/>
      <c r="O458" s="240"/>
      <c r="P458" s="240"/>
      <c r="Q458" s="240"/>
    </row>
    <row r="459" spans="1:17" ht="15">
      <c r="A459" s="238">
        <v>71</v>
      </c>
      <c r="B459" s="239" t="s">
        <v>1127</v>
      </c>
      <c r="C459" s="238" t="s">
        <v>1030</v>
      </c>
      <c r="D459" s="240">
        <v>140</v>
      </c>
      <c r="E459" s="240">
        <v>10</v>
      </c>
      <c r="F459" s="240" t="s">
        <v>237</v>
      </c>
      <c r="G459" s="240">
        <v>1</v>
      </c>
      <c r="H459" s="240"/>
      <c r="I459" s="240">
        <v>1</v>
      </c>
      <c r="J459" s="240"/>
      <c r="K459" s="240"/>
      <c r="L459" s="240"/>
      <c r="M459" s="240"/>
      <c r="N459" s="240"/>
      <c r="O459" s="240"/>
      <c r="P459" s="240"/>
      <c r="Q459" s="240"/>
    </row>
    <row r="460" spans="1:17" ht="15">
      <c r="A460" s="238">
        <v>72</v>
      </c>
      <c r="B460" s="239" t="s">
        <v>1128</v>
      </c>
      <c r="C460" s="238" t="s">
        <v>1041</v>
      </c>
      <c r="D460" s="240">
        <v>145</v>
      </c>
      <c r="E460" s="240">
        <v>20</v>
      </c>
      <c r="F460" s="240" t="s">
        <v>237</v>
      </c>
      <c r="G460" s="240">
        <v>2</v>
      </c>
      <c r="H460" s="240"/>
      <c r="I460" s="240">
        <v>1</v>
      </c>
      <c r="J460" s="240"/>
      <c r="K460" s="240"/>
      <c r="L460" s="240"/>
      <c r="M460" s="240"/>
      <c r="N460" s="240"/>
      <c r="O460" s="240">
        <v>1</v>
      </c>
      <c r="P460" s="240"/>
      <c r="Q460" s="240"/>
    </row>
    <row r="461" spans="1:17" ht="15">
      <c r="A461" s="238">
        <v>73</v>
      </c>
      <c r="B461" s="239" t="s">
        <v>1129</v>
      </c>
      <c r="C461" s="238" t="s">
        <v>1041</v>
      </c>
      <c r="D461" s="240">
        <v>130</v>
      </c>
      <c r="E461" s="240">
        <v>20</v>
      </c>
      <c r="F461" s="240" t="s">
        <v>237</v>
      </c>
      <c r="G461" s="240">
        <v>2</v>
      </c>
      <c r="H461" s="240"/>
      <c r="I461" s="240">
        <v>1</v>
      </c>
      <c r="J461" s="240"/>
      <c r="K461" s="240"/>
      <c r="L461" s="240"/>
      <c r="M461" s="240"/>
      <c r="N461" s="240"/>
      <c r="O461" s="240">
        <v>1</v>
      </c>
      <c r="P461" s="240"/>
      <c r="Q461" s="240"/>
    </row>
    <row r="462" spans="1:17" ht="15">
      <c r="A462" s="238">
        <v>74</v>
      </c>
      <c r="B462" s="239" t="s">
        <v>1130</v>
      </c>
      <c r="C462" s="238" t="s">
        <v>1041</v>
      </c>
      <c r="D462" s="240">
        <v>150</v>
      </c>
      <c r="E462" s="240">
        <v>20</v>
      </c>
      <c r="F462" s="240" t="s">
        <v>237</v>
      </c>
      <c r="G462" s="240">
        <v>2</v>
      </c>
      <c r="H462" s="240"/>
      <c r="I462" s="240">
        <v>1</v>
      </c>
      <c r="J462" s="240"/>
      <c r="K462" s="240"/>
      <c r="L462" s="240"/>
      <c r="M462" s="240"/>
      <c r="N462" s="240"/>
      <c r="O462" s="240">
        <v>1</v>
      </c>
      <c r="P462" s="240"/>
      <c r="Q462" s="240"/>
    </row>
    <row r="463" spans="1:17" ht="15">
      <c r="A463" s="238">
        <v>75</v>
      </c>
      <c r="B463" s="239" t="s">
        <v>1131</v>
      </c>
      <c r="C463" s="238" t="s">
        <v>1041</v>
      </c>
      <c r="D463" s="240">
        <v>150</v>
      </c>
      <c r="E463" s="240">
        <v>10</v>
      </c>
      <c r="F463" s="240" t="s">
        <v>237</v>
      </c>
      <c r="G463" s="240">
        <v>1</v>
      </c>
      <c r="H463" s="240"/>
      <c r="I463" s="240">
        <v>1</v>
      </c>
      <c r="J463" s="240"/>
      <c r="K463" s="240"/>
      <c r="L463" s="240"/>
      <c r="M463" s="240"/>
      <c r="N463" s="240"/>
      <c r="O463" s="240"/>
      <c r="P463" s="240"/>
      <c r="Q463" s="240"/>
    </row>
    <row r="464" spans="1:17" ht="15">
      <c r="A464" s="238">
        <v>76</v>
      </c>
      <c r="B464" s="239" t="s">
        <v>1132</v>
      </c>
      <c r="C464" s="238" t="s">
        <v>1045</v>
      </c>
      <c r="D464" s="240">
        <v>125</v>
      </c>
      <c r="E464" s="240">
        <v>10</v>
      </c>
      <c r="F464" s="240" t="s">
        <v>237</v>
      </c>
      <c r="G464" s="240">
        <v>1</v>
      </c>
      <c r="H464" s="240"/>
      <c r="I464" s="240">
        <v>1</v>
      </c>
      <c r="J464" s="240"/>
      <c r="K464" s="240"/>
      <c r="L464" s="240"/>
      <c r="M464" s="240"/>
      <c r="N464" s="240"/>
      <c r="O464" s="240"/>
      <c r="P464" s="240"/>
      <c r="Q464" s="240"/>
    </row>
    <row r="465" spans="1:17" ht="15">
      <c r="A465" s="238">
        <v>77</v>
      </c>
      <c r="B465" s="239" t="s">
        <v>1133</v>
      </c>
      <c r="C465" s="238" t="s">
        <v>1045</v>
      </c>
      <c r="D465" s="240">
        <v>125</v>
      </c>
      <c r="E465" s="240">
        <v>20</v>
      </c>
      <c r="F465" s="240" t="s">
        <v>237</v>
      </c>
      <c r="G465" s="240">
        <v>2</v>
      </c>
      <c r="H465" s="240"/>
      <c r="I465" s="240">
        <v>1</v>
      </c>
      <c r="J465" s="240"/>
      <c r="K465" s="240"/>
      <c r="L465" s="240"/>
      <c r="M465" s="240"/>
      <c r="N465" s="240"/>
      <c r="O465" s="240">
        <v>1</v>
      </c>
      <c r="P465" s="240"/>
      <c r="Q465" s="240"/>
    </row>
    <row r="466" spans="1:17" ht="15">
      <c r="A466" s="238">
        <v>78</v>
      </c>
      <c r="B466" s="239" t="s">
        <v>1134</v>
      </c>
      <c r="C466" s="238" t="s">
        <v>1045</v>
      </c>
      <c r="D466" s="240">
        <v>135</v>
      </c>
      <c r="E466" s="240">
        <v>10</v>
      </c>
      <c r="F466" s="240" t="s">
        <v>237</v>
      </c>
      <c r="G466" s="240">
        <v>1</v>
      </c>
      <c r="H466" s="240"/>
      <c r="I466" s="240">
        <v>1</v>
      </c>
      <c r="J466" s="240"/>
      <c r="K466" s="240"/>
      <c r="L466" s="240"/>
      <c r="M466" s="240"/>
      <c r="N466" s="240"/>
      <c r="O466" s="240"/>
      <c r="P466" s="240"/>
      <c r="Q466" s="240"/>
    </row>
    <row r="467" spans="1:17" ht="15">
      <c r="A467" s="238">
        <v>79</v>
      </c>
      <c r="B467" s="239" t="s">
        <v>1135</v>
      </c>
      <c r="C467" s="238" t="s">
        <v>1045</v>
      </c>
      <c r="D467" s="240">
        <v>125</v>
      </c>
      <c r="E467" s="240">
        <v>10</v>
      </c>
      <c r="F467" s="240" t="s">
        <v>237</v>
      </c>
      <c r="G467" s="240">
        <v>1</v>
      </c>
      <c r="H467" s="240"/>
      <c r="I467" s="240">
        <v>1</v>
      </c>
      <c r="J467" s="240"/>
      <c r="K467" s="240"/>
      <c r="L467" s="240"/>
      <c r="M467" s="240"/>
      <c r="N467" s="240"/>
      <c r="O467" s="240"/>
      <c r="P467" s="240"/>
      <c r="Q467" s="240"/>
    </row>
    <row r="468" spans="1:17" ht="15">
      <c r="A468" s="238">
        <v>80</v>
      </c>
      <c r="B468" s="239" t="s">
        <v>1136</v>
      </c>
      <c r="C468" s="238" t="s">
        <v>1045</v>
      </c>
      <c r="D468" s="240">
        <v>130</v>
      </c>
      <c r="E468" s="240">
        <v>10</v>
      </c>
      <c r="F468" s="240" t="s">
        <v>237</v>
      </c>
      <c r="G468" s="240">
        <v>1</v>
      </c>
      <c r="H468" s="240"/>
      <c r="I468" s="240">
        <v>1</v>
      </c>
      <c r="J468" s="240"/>
      <c r="K468" s="240"/>
      <c r="L468" s="240"/>
      <c r="M468" s="240"/>
      <c r="N468" s="240"/>
      <c r="O468" s="240"/>
      <c r="P468" s="240"/>
      <c r="Q468" s="240"/>
    </row>
    <row r="469" spans="1:17" ht="15">
      <c r="A469" s="238">
        <v>81</v>
      </c>
      <c r="B469" s="239" t="s">
        <v>1137</v>
      </c>
      <c r="C469" s="238" t="s">
        <v>1045</v>
      </c>
      <c r="D469" s="240">
        <v>125</v>
      </c>
      <c r="E469" s="240">
        <v>10</v>
      </c>
      <c r="F469" s="240" t="s">
        <v>237</v>
      </c>
      <c r="G469" s="240">
        <v>1</v>
      </c>
      <c r="H469" s="240"/>
      <c r="I469" s="240">
        <v>1</v>
      </c>
      <c r="J469" s="240"/>
      <c r="K469" s="240"/>
      <c r="L469" s="240"/>
      <c r="M469" s="240"/>
      <c r="N469" s="240"/>
      <c r="O469" s="240"/>
      <c r="P469" s="240"/>
      <c r="Q469" s="240"/>
    </row>
    <row r="470" spans="1:17" ht="15">
      <c r="A470" s="238">
        <v>82</v>
      </c>
      <c r="B470" s="239" t="s">
        <v>1138</v>
      </c>
      <c r="C470" s="238" t="s">
        <v>1045</v>
      </c>
      <c r="D470" s="240">
        <v>145</v>
      </c>
      <c r="E470" s="240">
        <v>10</v>
      </c>
      <c r="F470" s="240" t="s">
        <v>237</v>
      </c>
      <c r="G470" s="240">
        <v>1</v>
      </c>
      <c r="H470" s="240"/>
      <c r="I470" s="240">
        <v>1</v>
      </c>
      <c r="J470" s="240"/>
      <c r="K470" s="240"/>
      <c r="L470" s="240"/>
      <c r="M470" s="240"/>
      <c r="N470" s="240"/>
      <c r="O470" s="240"/>
      <c r="P470" s="240"/>
      <c r="Q470" s="240"/>
    </row>
    <row r="471" spans="1:17" ht="15">
      <c r="A471" s="238">
        <v>83</v>
      </c>
      <c r="B471" s="239" t="s">
        <v>1139</v>
      </c>
      <c r="C471" s="238" t="s">
        <v>1045</v>
      </c>
      <c r="D471" s="240">
        <v>135</v>
      </c>
      <c r="E471" s="240">
        <v>10</v>
      </c>
      <c r="F471" s="240" t="s">
        <v>237</v>
      </c>
      <c r="G471" s="240">
        <v>1</v>
      </c>
      <c r="H471" s="240"/>
      <c r="I471" s="240">
        <v>1</v>
      </c>
      <c r="J471" s="240"/>
      <c r="K471" s="240"/>
      <c r="L471" s="240"/>
      <c r="M471" s="240"/>
      <c r="N471" s="240"/>
      <c r="O471" s="240"/>
      <c r="P471" s="240"/>
      <c r="Q471" s="240"/>
    </row>
    <row r="472" spans="1:17" ht="15">
      <c r="A472" s="238">
        <v>84</v>
      </c>
      <c r="B472" s="239" t="s">
        <v>1140</v>
      </c>
      <c r="C472" s="238" t="s">
        <v>1045</v>
      </c>
      <c r="D472" s="240">
        <v>130</v>
      </c>
      <c r="E472" s="240">
        <v>10</v>
      </c>
      <c r="F472" s="240" t="s">
        <v>237</v>
      </c>
      <c r="G472" s="240">
        <v>1</v>
      </c>
      <c r="H472" s="240"/>
      <c r="I472" s="240">
        <v>1</v>
      </c>
      <c r="J472" s="240"/>
      <c r="K472" s="240"/>
      <c r="L472" s="240"/>
      <c r="M472" s="240"/>
      <c r="N472" s="240"/>
      <c r="O472" s="240"/>
      <c r="P472" s="240"/>
      <c r="Q472" s="240"/>
    </row>
    <row r="473" spans="1:17" ht="15">
      <c r="A473" s="238">
        <v>85</v>
      </c>
      <c r="B473" s="239" t="s">
        <v>1141</v>
      </c>
      <c r="C473" s="238" t="s">
        <v>1045</v>
      </c>
      <c r="D473" s="240">
        <v>130</v>
      </c>
      <c r="E473" s="240">
        <v>10</v>
      </c>
      <c r="F473" s="240" t="s">
        <v>237</v>
      </c>
      <c r="G473" s="240">
        <v>1</v>
      </c>
      <c r="H473" s="240"/>
      <c r="I473" s="240">
        <v>1</v>
      </c>
      <c r="J473" s="240"/>
      <c r="K473" s="240"/>
      <c r="L473" s="240"/>
      <c r="M473" s="240"/>
      <c r="N473" s="240"/>
      <c r="O473" s="240"/>
      <c r="P473" s="240"/>
      <c r="Q473" s="240"/>
    </row>
    <row r="474" spans="1:17" ht="15">
      <c r="A474" s="238">
        <v>86</v>
      </c>
      <c r="B474" s="239" t="s">
        <v>1142</v>
      </c>
      <c r="C474" s="238" t="s">
        <v>1045</v>
      </c>
      <c r="D474" s="240">
        <v>130</v>
      </c>
      <c r="E474" s="240">
        <v>10</v>
      </c>
      <c r="F474" s="240" t="s">
        <v>237</v>
      </c>
      <c r="G474" s="240">
        <v>1</v>
      </c>
      <c r="H474" s="240"/>
      <c r="I474" s="240">
        <v>1</v>
      </c>
      <c r="J474" s="240"/>
      <c r="K474" s="240"/>
      <c r="L474" s="240"/>
      <c r="M474" s="240"/>
      <c r="N474" s="240"/>
      <c r="O474" s="240"/>
      <c r="P474" s="240"/>
      <c r="Q474" s="240"/>
    </row>
    <row r="475" spans="1:17" ht="15">
      <c r="A475" s="238">
        <v>87</v>
      </c>
      <c r="B475" s="239" t="s">
        <v>1143</v>
      </c>
      <c r="C475" s="238" t="s">
        <v>1045</v>
      </c>
      <c r="D475" s="240">
        <v>130</v>
      </c>
      <c r="E475" s="240">
        <v>10</v>
      </c>
      <c r="F475" s="240" t="s">
        <v>237</v>
      </c>
      <c r="G475" s="240">
        <v>1</v>
      </c>
      <c r="H475" s="240"/>
      <c r="I475" s="240">
        <v>1</v>
      </c>
      <c r="J475" s="240"/>
      <c r="K475" s="240"/>
      <c r="L475" s="240"/>
      <c r="M475" s="240"/>
      <c r="N475" s="240"/>
      <c r="O475" s="240"/>
      <c r="P475" s="240"/>
      <c r="Q475" s="240"/>
    </row>
    <row r="476" spans="1:17" ht="33" customHeight="1">
      <c r="A476" s="259" t="s">
        <v>1067</v>
      </c>
      <c r="B476" s="260" t="s">
        <v>757</v>
      </c>
      <c r="C476" s="259"/>
      <c r="D476" s="259"/>
      <c r="E476" s="259"/>
      <c r="F476" s="259"/>
      <c r="G476" s="261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</row>
    <row r="477" spans="1:59" ht="15">
      <c r="A477" s="256">
        <v>1</v>
      </c>
      <c r="B477" s="366" t="s">
        <v>1144</v>
      </c>
      <c r="C477" s="367" t="s">
        <v>713</v>
      </c>
      <c r="D477" s="368">
        <v>130</v>
      </c>
      <c r="E477" s="369">
        <v>20</v>
      </c>
      <c r="F477" s="370" t="s">
        <v>237</v>
      </c>
      <c r="G477" s="371">
        <v>2</v>
      </c>
      <c r="H477" s="368"/>
      <c r="I477" s="368">
        <v>1</v>
      </c>
      <c r="J477" s="368"/>
      <c r="K477" s="368"/>
      <c r="L477" s="368"/>
      <c r="M477" s="368"/>
      <c r="N477" s="368"/>
      <c r="O477" s="368">
        <v>1</v>
      </c>
      <c r="P477" s="368"/>
      <c r="Q477" s="368"/>
      <c r="R477" s="372"/>
      <c r="S477" s="372"/>
      <c r="T477" s="372"/>
      <c r="U477" s="372"/>
      <c r="V477" s="372"/>
      <c r="W477" s="372"/>
      <c r="X477" s="372"/>
      <c r="Y477" s="372"/>
      <c r="Z477" s="372"/>
      <c r="AA477" s="372"/>
      <c r="AB477" s="372"/>
      <c r="AC477" s="372"/>
      <c r="AD477" s="372"/>
      <c r="AE477" s="372"/>
      <c r="AF477" s="372"/>
      <c r="AG477" s="372"/>
      <c r="AH477" s="372"/>
      <c r="AI477" s="372"/>
      <c r="AJ477" s="372"/>
      <c r="AK477" s="372"/>
      <c r="AL477" s="372"/>
      <c r="AM477" s="372"/>
      <c r="AN477" s="372"/>
      <c r="AO477" s="372"/>
      <c r="AP477" s="372"/>
      <c r="AQ477" s="372"/>
      <c r="AR477" s="372"/>
      <c r="AS477" s="372"/>
      <c r="AT477" s="372"/>
      <c r="AU477" s="372"/>
      <c r="AV477" s="372"/>
      <c r="AW477" s="372"/>
      <c r="AX477" s="372"/>
      <c r="AY477" s="372"/>
      <c r="AZ477" s="372"/>
      <c r="BA477" s="372"/>
      <c r="BB477" s="372"/>
      <c r="BC477" s="372"/>
      <c r="BD477" s="372"/>
      <c r="BE477" s="372"/>
      <c r="BF477" s="372"/>
      <c r="BG477" s="372"/>
    </row>
    <row r="478" spans="1:59" ht="15">
      <c r="A478" s="256">
        <v>2</v>
      </c>
      <c r="B478" s="366" t="s">
        <v>1145</v>
      </c>
      <c r="C478" s="367" t="s">
        <v>713</v>
      </c>
      <c r="D478" s="368">
        <v>130</v>
      </c>
      <c r="E478" s="369">
        <v>20</v>
      </c>
      <c r="F478" s="370" t="s">
        <v>237</v>
      </c>
      <c r="G478" s="371">
        <v>2</v>
      </c>
      <c r="H478" s="368"/>
      <c r="I478" s="368">
        <v>1</v>
      </c>
      <c r="J478" s="368"/>
      <c r="K478" s="368"/>
      <c r="L478" s="368"/>
      <c r="M478" s="368"/>
      <c r="N478" s="368"/>
      <c r="O478" s="368">
        <v>1</v>
      </c>
      <c r="P478" s="368"/>
      <c r="Q478" s="368"/>
      <c r="R478" s="372"/>
      <c r="S478" s="372"/>
      <c r="T478" s="372"/>
      <c r="U478" s="372"/>
      <c r="V478" s="372"/>
      <c r="W478" s="372"/>
      <c r="X478" s="372"/>
      <c r="Y478" s="372"/>
      <c r="Z478" s="372"/>
      <c r="AA478" s="372"/>
      <c r="AB478" s="372"/>
      <c r="AC478" s="372"/>
      <c r="AD478" s="372"/>
      <c r="AE478" s="372"/>
      <c r="AF478" s="372"/>
      <c r="AG478" s="372"/>
      <c r="AH478" s="372"/>
      <c r="AI478" s="372"/>
      <c r="AJ478" s="372"/>
      <c r="AK478" s="372"/>
      <c r="AL478" s="372"/>
      <c r="AM478" s="372"/>
      <c r="AN478" s="372"/>
      <c r="AO478" s="372"/>
      <c r="AP478" s="372"/>
      <c r="AQ478" s="372"/>
      <c r="AR478" s="372"/>
      <c r="AS478" s="372"/>
      <c r="AT478" s="372"/>
      <c r="AU478" s="372"/>
      <c r="AV478" s="372"/>
      <c r="AW478" s="372"/>
      <c r="AX478" s="372"/>
      <c r="AY478" s="372"/>
      <c r="AZ478" s="372"/>
      <c r="BA478" s="372"/>
      <c r="BB478" s="372"/>
      <c r="BC478" s="372"/>
      <c r="BD478" s="372"/>
      <c r="BE478" s="372"/>
      <c r="BF478" s="372"/>
      <c r="BG478" s="372"/>
    </row>
    <row r="479" spans="1:59" ht="15">
      <c r="A479" s="256">
        <v>3</v>
      </c>
      <c r="B479" s="366" t="s">
        <v>1146</v>
      </c>
      <c r="C479" s="367" t="s">
        <v>713</v>
      </c>
      <c r="D479" s="368">
        <v>135</v>
      </c>
      <c r="E479" s="369">
        <v>20</v>
      </c>
      <c r="F479" s="370" t="s">
        <v>237</v>
      </c>
      <c r="G479" s="371">
        <v>2</v>
      </c>
      <c r="H479" s="368"/>
      <c r="I479" s="368">
        <v>1</v>
      </c>
      <c r="J479" s="368"/>
      <c r="K479" s="368"/>
      <c r="L479" s="368"/>
      <c r="M479" s="368"/>
      <c r="N479" s="368"/>
      <c r="O479" s="368">
        <v>1</v>
      </c>
      <c r="P479" s="368"/>
      <c r="Q479" s="368"/>
      <c r="R479" s="372"/>
      <c r="S479" s="372"/>
      <c r="T479" s="372"/>
      <c r="U479" s="372"/>
      <c r="V479" s="372"/>
      <c r="W479" s="372"/>
      <c r="X479" s="372"/>
      <c r="Y479" s="372"/>
      <c r="Z479" s="372"/>
      <c r="AA479" s="372"/>
      <c r="AB479" s="372"/>
      <c r="AC479" s="372"/>
      <c r="AD479" s="372"/>
      <c r="AE479" s="372"/>
      <c r="AF479" s="372"/>
      <c r="AG479" s="372"/>
      <c r="AH479" s="372"/>
      <c r="AI479" s="372"/>
      <c r="AJ479" s="372"/>
      <c r="AK479" s="372"/>
      <c r="AL479" s="372"/>
      <c r="AM479" s="372"/>
      <c r="AN479" s="372"/>
      <c r="AO479" s="372"/>
      <c r="AP479" s="372"/>
      <c r="AQ479" s="372"/>
      <c r="AR479" s="372"/>
      <c r="AS479" s="372"/>
      <c r="AT479" s="372"/>
      <c r="AU479" s="372"/>
      <c r="AV479" s="372"/>
      <c r="AW479" s="372"/>
      <c r="AX479" s="372"/>
      <c r="AY479" s="372"/>
      <c r="AZ479" s="372"/>
      <c r="BA479" s="372"/>
      <c r="BB479" s="372"/>
      <c r="BC479" s="372"/>
      <c r="BD479" s="372"/>
      <c r="BE479" s="372"/>
      <c r="BF479" s="372"/>
      <c r="BG479" s="372"/>
    </row>
    <row r="480" spans="1:59" ht="15">
      <c r="A480" s="256">
        <v>4</v>
      </c>
      <c r="B480" s="373" t="s">
        <v>1147</v>
      </c>
      <c r="C480" s="367" t="s">
        <v>713</v>
      </c>
      <c r="D480" s="368">
        <v>140</v>
      </c>
      <c r="E480" s="369">
        <v>20</v>
      </c>
      <c r="F480" s="370" t="s">
        <v>237</v>
      </c>
      <c r="G480" s="371">
        <v>2</v>
      </c>
      <c r="H480" s="368"/>
      <c r="I480" s="368">
        <v>1</v>
      </c>
      <c r="J480" s="368"/>
      <c r="K480" s="368"/>
      <c r="L480" s="368"/>
      <c r="M480" s="368"/>
      <c r="N480" s="368"/>
      <c r="O480" s="368">
        <v>1</v>
      </c>
      <c r="P480" s="368"/>
      <c r="Q480" s="368"/>
      <c r="R480" s="372"/>
      <c r="S480" s="372"/>
      <c r="T480" s="372"/>
      <c r="U480" s="372"/>
      <c r="V480" s="372"/>
      <c r="W480" s="372"/>
      <c r="X480" s="372"/>
      <c r="Y480" s="372"/>
      <c r="Z480" s="372"/>
      <c r="AA480" s="372"/>
      <c r="AB480" s="372"/>
      <c r="AC480" s="372"/>
      <c r="AD480" s="372"/>
      <c r="AE480" s="372"/>
      <c r="AF480" s="372"/>
      <c r="AG480" s="372"/>
      <c r="AH480" s="372"/>
      <c r="AI480" s="372"/>
      <c r="AJ480" s="372"/>
      <c r="AK480" s="372"/>
      <c r="AL480" s="372"/>
      <c r="AM480" s="372"/>
      <c r="AN480" s="372"/>
      <c r="AO480" s="372"/>
      <c r="AP480" s="372"/>
      <c r="AQ480" s="372"/>
      <c r="AR480" s="372"/>
      <c r="AS480" s="372"/>
      <c r="AT480" s="372"/>
      <c r="AU480" s="372"/>
      <c r="AV480" s="372"/>
      <c r="AW480" s="372"/>
      <c r="AX480" s="372"/>
      <c r="AY480" s="372"/>
      <c r="AZ480" s="372"/>
      <c r="BA480" s="372"/>
      <c r="BB480" s="372"/>
      <c r="BC480" s="372"/>
      <c r="BD480" s="372"/>
      <c r="BE480" s="372"/>
      <c r="BF480" s="372"/>
      <c r="BG480" s="372"/>
    </row>
    <row r="481" spans="1:59" ht="15">
      <c r="A481" s="256">
        <v>5</v>
      </c>
      <c r="B481" s="373" t="s">
        <v>1148</v>
      </c>
      <c r="C481" s="367" t="s">
        <v>713</v>
      </c>
      <c r="D481" s="368">
        <v>125</v>
      </c>
      <c r="E481" s="369">
        <v>20</v>
      </c>
      <c r="F481" s="370" t="s">
        <v>237</v>
      </c>
      <c r="G481" s="371">
        <v>2</v>
      </c>
      <c r="H481" s="368"/>
      <c r="I481" s="368">
        <v>1</v>
      </c>
      <c r="J481" s="368"/>
      <c r="K481" s="368"/>
      <c r="L481" s="368"/>
      <c r="M481" s="368"/>
      <c r="N481" s="368"/>
      <c r="O481" s="368">
        <v>1</v>
      </c>
      <c r="P481" s="368"/>
      <c r="Q481" s="368"/>
      <c r="R481" s="372"/>
      <c r="S481" s="372"/>
      <c r="T481" s="372"/>
      <c r="U481" s="372"/>
      <c r="V481" s="372"/>
      <c r="W481" s="372"/>
      <c r="X481" s="372"/>
      <c r="Y481" s="372"/>
      <c r="Z481" s="372"/>
      <c r="AA481" s="372"/>
      <c r="AB481" s="372"/>
      <c r="AC481" s="372"/>
      <c r="AD481" s="372"/>
      <c r="AE481" s="372"/>
      <c r="AF481" s="372"/>
      <c r="AG481" s="372"/>
      <c r="AH481" s="372"/>
      <c r="AI481" s="372"/>
      <c r="AJ481" s="372"/>
      <c r="AK481" s="372"/>
      <c r="AL481" s="372"/>
      <c r="AM481" s="372"/>
      <c r="AN481" s="372"/>
      <c r="AO481" s="372"/>
      <c r="AP481" s="372"/>
      <c r="AQ481" s="372"/>
      <c r="AR481" s="372"/>
      <c r="AS481" s="372"/>
      <c r="AT481" s="372"/>
      <c r="AU481" s="372"/>
      <c r="AV481" s="372"/>
      <c r="AW481" s="372"/>
      <c r="AX481" s="372"/>
      <c r="AY481" s="372"/>
      <c r="AZ481" s="372"/>
      <c r="BA481" s="372"/>
      <c r="BB481" s="372"/>
      <c r="BC481" s="372"/>
      <c r="BD481" s="372"/>
      <c r="BE481" s="372"/>
      <c r="BF481" s="372"/>
      <c r="BG481" s="372"/>
    </row>
    <row r="482" spans="1:59" ht="15">
      <c r="A482" s="256">
        <v>6</v>
      </c>
      <c r="B482" s="373" t="s">
        <v>1144</v>
      </c>
      <c r="C482" s="367" t="s">
        <v>713</v>
      </c>
      <c r="D482" s="368">
        <v>150</v>
      </c>
      <c r="E482" s="369">
        <v>10</v>
      </c>
      <c r="F482" s="370" t="s">
        <v>237</v>
      </c>
      <c r="G482" s="371">
        <v>1</v>
      </c>
      <c r="H482" s="368"/>
      <c r="I482" s="368">
        <v>1</v>
      </c>
      <c r="J482" s="368"/>
      <c r="K482" s="368"/>
      <c r="L482" s="368"/>
      <c r="M482" s="368"/>
      <c r="N482" s="368"/>
      <c r="O482" s="368"/>
      <c r="P482" s="368"/>
      <c r="Q482" s="368"/>
      <c r="R482" s="372"/>
      <c r="S482" s="372"/>
      <c r="T482" s="372"/>
      <c r="U482" s="372"/>
      <c r="V482" s="372"/>
      <c r="W482" s="372"/>
      <c r="X482" s="372"/>
      <c r="Y482" s="372"/>
      <c r="Z482" s="372"/>
      <c r="AA482" s="372"/>
      <c r="AB482" s="372"/>
      <c r="AC482" s="372"/>
      <c r="AD482" s="372"/>
      <c r="AE482" s="372"/>
      <c r="AF482" s="372"/>
      <c r="AG482" s="372"/>
      <c r="AH482" s="372"/>
      <c r="AI482" s="372"/>
      <c r="AJ482" s="372"/>
      <c r="AK482" s="372"/>
      <c r="AL482" s="372"/>
      <c r="AM482" s="372"/>
      <c r="AN482" s="372"/>
      <c r="AO482" s="372"/>
      <c r="AP482" s="372"/>
      <c r="AQ482" s="372"/>
      <c r="AR482" s="372"/>
      <c r="AS482" s="372"/>
      <c r="AT482" s="372"/>
      <c r="AU482" s="372"/>
      <c r="AV482" s="372"/>
      <c r="AW482" s="372"/>
      <c r="AX482" s="372"/>
      <c r="AY482" s="372"/>
      <c r="AZ482" s="372"/>
      <c r="BA482" s="372"/>
      <c r="BB482" s="372"/>
      <c r="BC482" s="372"/>
      <c r="BD482" s="372"/>
      <c r="BE482" s="372"/>
      <c r="BF482" s="372"/>
      <c r="BG482" s="372"/>
    </row>
    <row r="483" spans="1:59" ht="15">
      <c r="A483" s="256">
        <v>7</v>
      </c>
      <c r="B483" s="373" t="s">
        <v>360</v>
      </c>
      <c r="C483" s="367" t="s">
        <v>713</v>
      </c>
      <c r="D483" s="368">
        <v>135</v>
      </c>
      <c r="E483" s="369">
        <v>10</v>
      </c>
      <c r="F483" s="370" t="s">
        <v>237</v>
      </c>
      <c r="G483" s="371">
        <v>1</v>
      </c>
      <c r="H483" s="368"/>
      <c r="I483" s="368"/>
      <c r="J483" s="368"/>
      <c r="K483" s="368"/>
      <c r="L483" s="368"/>
      <c r="M483" s="368"/>
      <c r="N483" s="368"/>
      <c r="O483" s="368">
        <v>1</v>
      </c>
      <c r="P483" s="368"/>
      <c r="Q483" s="368"/>
      <c r="R483" s="372"/>
      <c r="S483" s="372"/>
      <c r="T483" s="372"/>
      <c r="U483" s="372"/>
      <c r="V483" s="372"/>
      <c r="W483" s="372"/>
      <c r="X483" s="372"/>
      <c r="Y483" s="372"/>
      <c r="Z483" s="372"/>
      <c r="AA483" s="372"/>
      <c r="AB483" s="372"/>
      <c r="AC483" s="372"/>
      <c r="AD483" s="372"/>
      <c r="AE483" s="372"/>
      <c r="AF483" s="372"/>
      <c r="AG483" s="372"/>
      <c r="AH483" s="372"/>
      <c r="AI483" s="372"/>
      <c r="AJ483" s="372"/>
      <c r="AK483" s="372"/>
      <c r="AL483" s="372"/>
      <c r="AM483" s="372"/>
      <c r="AN483" s="372"/>
      <c r="AO483" s="372"/>
      <c r="AP483" s="372"/>
      <c r="AQ483" s="372"/>
      <c r="AR483" s="372"/>
      <c r="AS483" s="372"/>
      <c r="AT483" s="372"/>
      <c r="AU483" s="372"/>
      <c r="AV483" s="372"/>
      <c r="AW483" s="372"/>
      <c r="AX483" s="372"/>
      <c r="AY483" s="372"/>
      <c r="AZ483" s="372"/>
      <c r="BA483" s="372"/>
      <c r="BB483" s="372"/>
      <c r="BC483" s="372"/>
      <c r="BD483" s="372"/>
      <c r="BE483" s="372"/>
      <c r="BF483" s="372"/>
      <c r="BG483" s="372"/>
    </row>
    <row r="484" spans="1:59" ht="15">
      <c r="A484" s="256">
        <v>8</v>
      </c>
      <c r="B484" s="373" t="s">
        <v>1149</v>
      </c>
      <c r="C484" s="367" t="s">
        <v>713</v>
      </c>
      <c r="D484" s="368">
        <v>145</v>
      </c>
      <c r="E484" s="369">
        <v>20</v>
      </c>
      <c r="F484" s="370" t="s">
        <v>237</v>
      </c>
      <c r="G484" s="371">
        <v>2</v>
      </c>
      <c r="H484" s="368"/>
      <c r="I484" s="368">
        <v>1</v>
      </c>
      <c r="J484" s="368"/>
      <c r="K484" s="368"/>
      <c r="L484" s="368"/>
      <c r="M484" s="368"/>
      <c r="N484" s="368"/>
      <c r="O484" s="368">
        <v>1</v>
      </c>
      <c r="P484" s="368"/>
      <c r="Q484" s="368"/>
      <c r="R484" s="372"/>
      <c r="S484" s="372"/>
      <c r="T484" s="372"/>
      <c r="U484" s="372"/>
      <c r="V484" s="372"/>
      <c r="W484" s="372"/>
      <c r="X484" s="372"/>
      <c r="Y484" s="372"/>
      <c r="Z484" s="372"/>
      <c r="AA484" s="372"/>
      <c r="AB484" s="372"/>
      <c r="AC484" s="372"/>
      <c r="AD484" s="372"/>
      <c r="AE484" s="372"/>
      <c r="AF484" s="372"/>
      <c r="AG484" s="372"/>
      <c r="AH484" s="372"/>
      <c r="AI484" s="372"/>
      <c r="AJ484" s="372"/>
      <c r="AK484" s="372"/>
      <c r="AL484" s="372"/>
      <c r="AM484" s="372"/>
      <c r="AN484" s="372"/>
      <c r="AO484" s="372"/>
      <c r="AP484" s="372"/>
      <c r="AQ484" s="372"/>
      <c r="AR484" s="372"/>
      <c r="AS484" s="372"/>
      <c r="AT484" s="372"/>
      <c r="AU484" s="372"/>
      <c r="AV484" s="372"/>
      <c r="AW484" s="372"/>
      <c r="AX484" s="372"/>
      <c r="AY484" s="372"/>
      <c r="AZ484" s="372"/>
      <c r="BA484" s="372"/>
      <c r="BB484" s="372"/>
      <c r="BC484" s="372"/>
      <c r="BD484" s="372"/>
      <c r="BE484" s="372"/>
      <c r="BF484" s="372"/>
      <c r="BG484" s="372"/>
    </row>
    <row r="485" spans="1:59" ht="15">
      <c r="A485" s="256">
        <v>9</v>
      </c>
      <c r="B485" s="373" t="s">
        <v>1150</v>
      </c>
      <c r="C485" s="367" t="s">
        <v>713</v>
      </c>
      <c r="D485" s="368">
        <v>125</v>
      </c>
      <c r="E485" s="369">
        <v>20</v>
      </c>
      <c r="F485" s="370" t="s">
        <v>237</v>
      </c>
      <c r="G485" s="371">
        <v>2</v>
      </c>
      <c r="H485" s="368"/>
      <c r="I485" s="368">
        <v>1</v>
      </c>
      <c r="J485" s="368"/>
      <c r="K485" s="368"/>
      <c r="L485" s="368"/>
      <c r="M485" s="368"/>
      <c r="N485" s="368"/>
      <c r="O485" s="368">
        <v>1</v>
      </c>
      <c r="P485" s="368"/>
      <c r="Q485" s="368"/>
      <c r="R485" s="372"/>
      <c r="S485" s="372"/>
      <c r="T485" s="372"/>
      <c r="U485" s="372"/>
      <c r="V485" s="372"/>
      <c r="W485" s="372"/>
      <c r="X485" s="372"/>
      <c r="Y485" s="372"/>
      <c r="Z485" s="372"/>
      <c r="AA485" s="372"/>
      <c r="AB485" s="372"/>
      <c r="AC485" s="372"/>
      <c r="AD485" s="372"/>
      <c r="AE485" s="372"/>
      <c r="AF485" s="372"/>
      <c r="AG485" s="372"/>
      <c r="AH485" s="372"/>
      <c r="AI485" s="372"/>
      <c r="AJ485" s="372"/>
      <c r="AK485" s="372"/>
      <c r="AL485" s="372"/>
      <c r="AM485" s="372"/>
      <c r="AN485" s="372"/>
      <c r="AO485" s="372"/>
      <c r="AP485" s="372"/>
      <c r="AQ485" s="372"/>
      <c r="AR485" s="372"/>
      <c r="AS485" s="372"/>
      <c r="AT485" s="372"/>
      <c r="AU485" s="372"/>
      <c r="AV485" s="372"/>
      <c r="AW485" s="372"/>
      <c r="AX485" s="372"/>
      <c r="AY485" s="372"/>
      <c r="AZ485" s="372"/>
      <c r="BA485" s="372"/>
      <c r="BB485" s="372"/>
      <c r="BC485" s="372"/>
      <c r="BD485" s="372"/>
      <c r="BE485" s="372"/>
      <c r="BF485" s="372"/>
      <c r="BG485" s="372"/>
    </row>
    <row r="486" spans="1:59" ht="15">
      <c r="A486" s="256">
        <v>10</v>
      </c>
      <c r="B486" s="373" t="s">
        <v>1151</v>
      </c>
      <c r="C486" s="367" t="s">
        <v>713</v>
      </c>
      <c r="D486" s="368">
        <v>125</v>
      </c>
      <c r="E486" s="369">
        <v>10</v>
      </c>
      <c r="F486" s="370" t="s">
        <v>237</v>
      </c>
      <c r="G486" s="371">
        <v>1</v>
      </c>
      <c r="H486" s="368"/>
      <c r="I486" s="368"/>
      <c r="J486" s="368"/>
      <c r="K486" s="368"/>
      <c r="L486" s="368"/>
      <c r="M486" s="368"/>
      <c r="N486" s="368"/>
      <c r="O486" s="368">
        <v>1</v>
      </c>
      <c r="P486" s="368"/>
      <c r="Q486" s="368"/>
      <c r="R486" s="372"/>
      <c r="S486" s="372"/>
      <c r="T486" s="372"/>
      <c r="U486" s="372"/>
      <c r="V486" s="372"/>
      <c r="W486" s="372"/>
      <c r="X486" s="372"/>
      <c r="Y486" s="372"/>
      <c r="Z486" s="372"/>
      <c r="AA486" s="372"/>
      <c r="AB486" s="372"/>
      <c r="AC486" s="372"/>
      <c r="AD486" s="372"/>
      <c r="AE486" s="372"/>
      <c r="AF486" s="372"/>
      <c r="AG486" s="372"/>
      <c r="AH486" s="372"/>
      <c r="AI486" s="372"/>
      <c r="AJ486" s="372"/>
      <c r="AK486" s="372"/>
      <c r="AL486" s="372"/>
      <c r="AM486" s="372"/>
      <c r="AN486" s="372"/>
      <c r="AO486" s="372"/>
      <c r="AP486" s="372"/>
      <c r="AQ486" s="372"/>
      <c r="AR486" s="372"/>
      <c r="AS486" s="372"/>
      <c r="AT486" s="372"/>
      <c r="AU486" s="372"/>
      <c r="AV486" s="372"/>
      <c r="AW486" s="372"/>
      <c r="AX486" s="372"/>
      <c r="AY486" s="372"/>
      <c r="AZ486" s="372"/>
      <c r="BA486" s="372"/>
      <c r="BB486" s="372"/>
      <c r="BC486" s="372"/>
      <c r="BD486" s="372"/>
      <c r="BE486" s="372"/>
      <c r="BF486" s="372"/>
      <c r="BG486" s="372"/>
    </row>
    <row r="487" spans="1:59" ht="15">
      <c r="A487" s="256">
        <v>11</v>
      </c>
      <c r="B487" s="373" t="s">
        <v>1152</v>
      </c>
      <c r="C487" s="367" t="s">
        <v>713</v>
      </c>
      <c r="D487" s="368">
        <v>125</v>
      </c>
      <c r="E487" s="369">
        <v>20</v>
      </c>
      <c r="F487" s="370" t="s">
        <v>237</v>
      </c>
      <c r="G487" s="371">
        <v>2</v>
      </c>
      <c r="H487" s="368"/>
      <c r="I487" s="368">
        <v>1</v>
      </c>
      <c r="J487" s="368"/>
      <c r="K487" s="368"/>
      <c r="L487" s="368"/>
      <c r="M487" s="368"/>
      <c r="N487" s="368"/>
      <c r="O487" s="368">
        <v>1</v>
      </c>
      <c r="P487" s="368"/>
      <c r="Q487" s="368"/>
      <c r="R487" s="372"/>
      <c r="S487" s="372"/>
      <c r="T487" s="372"/>
      <c r="U487" s="372"/>
      <c r="V487" s="372"/>
      <c r="W487" s="372"/>
      <c r="X487" s="372"/>
      <c r="Y487" s="372"/>
      <c r="Z487" s="372"/>
      <c r="AA487" s="372"/>
      <c r="AB487" s="372"/>
      <c r="AC487" s="372"/>
      <c r="AD487" s="372"/>
      <c r="AE487" s="372"/>
      <c r="AF487" s="372"/>
      <c r="AG487" s="372"/>
      <c r="AH487" s="372"/>
      <c r="AI487" s="372"/>
      <c r="AJ487" s="372"/>
      <c r="AK487" s="372"/>
      <c r="AL487" s="372"/>
      <c r="AM487" s="372"/>
      <c r="AN487" s="372"/>
      <c r="AO487" s="372"/>
      <c r="AP487" s="372"/>
      <c r="AQ487" s="372"/>
      <c r="AR487" s="372"/>
      <c r="AS487" s="372"/>
      <c r="AT487" s="372"/>
      <c r="AU487" s="372"/>
      <c r="AV487" s="372"/>
      <c r="AW487" s="372"/>
      <c r="AX487" s="372"/>
      <c r="AY487" s="372"/>
      <c r="AZ487" s="372"/>
      <c r="BA487" s="372"/>
      <c r="BB487" s="372"/>
      <c r="BC487" s="372"/>
      <c r="BD487" s="372"/>
      <c r="BE487" s="372"/>
      <c r="BF487" s="372"/>
      <c r="BG487" s="372"/>
    </row>
    <row r="488" spans="1:59" ht="15">
      <c r="A488" s="256">
        <v>12</v>
      </c>
      <c r="B488" s="373" t="s">
        <v>1153</v>
      </c>
      <c r="C488" s="367" t="s">
        <v>713</v>
      </c>
      <c r="D488" s="368">
        <v>135</v>
      </c>
      <c r="E488" s="369">
        <v>10</v>
      </c>
      <c r="F488" s="370" t="s">
        <v>237</v>
      </c>
      <c r="G488" s="371">
        <v>1</v>
      </c>
      <c r="H488" s="368"/>
      <c r="I488" s="368"/>
      <c r="J488" s="368"/>
      <c r="K488" s="368"/>
      <c r="L488" s="368"/>
      <c r="M488" s="368"/>
      <c r="N488" s="368"/>
      <c r="O488" s="368">
        <v>1</v>
      </c>
      <c r="P488" s="368"/>
      <c r="Q488" s="368"/>
      <c r="R488" s="372"/>
      <c r="S488" s="372"/>
      <c r="T488" s="372"/>
      <c r="U488" s="372"/>
      <c r="V488" s="372"/>
      <c r="W488" s="372"/>
      <c r="X488" s="372"/>
      <c r="Y488" s="372"/>
      <c r="Z488" s="372"/>
      <c r="AA488" s="372"/>
      <c r="AB488" s="372"/>
      <c r="AC488" s="372"/>
      <c r="AD488" s="372"/>
      <c r="AE488" s="372"/>
      <c r="AF488" s="372"/>
      <c r="AG488" s="372"/>
      <c r="AH488" s="372"/>
      <c r="AI488" s="372"/>
      <c r="AJ488" s="372"/>
      <c r="AK488" s="372"/>
      <c r="AL488" s="372"/>
      <c r="AM488" s="372"/>
      <c r="AN488" s="372"/>
      <c r="AO488" s="372"/>
      <c r="AP488" s="372"/>
      <c r="AQ488" s="372"/>
      <c r="AR488" s="372"/>
      <c r="AS488" s="372"/>
      <c r="AT488" s="372"/>
      <c r="AU488" s="372"/>
      <c r="AV488" s="372"/>
      <c r="AW488" s="372"/>
      <c r="AX488" s="372"/>
      <c r="AY488" s="372"/>
      <c r="AZ488" s="372"/>
      <c r="BA488" s="372"/>
      <c r="BB488" s="372"/>
      <c r="BC488" s="372"/>
      <c r="BD488" s="372"/>
      <c r="BE488" s="372"/>
      <c r="BF488" s="372"/>
      <c r="BG488" s="372"/>
    </row>
    <row r="489" spans="1:59" ht="15">
      <c r="A489" s="256">
        <v>13</v>
      </c>
      <c r="B489" s="373" t="s">
        <v>1154</v>
      </c>
      <c r="C489" s="367" t="s">
        <v>713</v>
      </c>
      <c r="D489" s="368">
        <v>140</v>
      </c>
      <c r="E489" s="369">
        <v>10</v>
      </c>
      <c r="F489" s="370" t="s">
        <v>237</v>
      </c>
      <c r="G489" s="371">
        <v>1</v>
      </c>
      <c r="H489" s="368"/>
      <c r="I489" s="368"/>
      <c r="J489" s="368"/>
      <c r="K489" s="368"/>
      <c r="L489" s="368"/>
      <c r="M489" s="368"/>
      <c r="N489" s="368"/>
      <c r="O489" s="368">
        <v>1</v>
      </c>
      <c r="P489" s="368"/>
      <c r="Q489" s="368"/>
      <c r="R489" s="372"/>
      <c r="S489" s="372"/>
      <c r="T489" s="372"/>
      <c r="U489" s="372"/>
      <c r="V489" s="372"/>
      <c r="W489" s="372"/>
      <c r="X489" s="372"/>
      <c r="Y489" s="372"/>
      <c r="Z489" s="372"/>
      <c r="AA489" s="372"/>
      <c r="AB489" s="372"/>
      <c r="AC489" s="372"/>
      <c r="AD489" s="372"/>
      <c r="AE489" s="372"/>
      <c r="AF489" s="372"/>
      <c r="AG489" s="372"/>
      <c r="AH489" s="372"/>
      <c r="AI489" s="372"/>
      <c r="AJ489" s="372"/>
      <c r="AK489" s="372"/>
      <c r="AL489" s="372"/>
      <c r="AM489" s="372"/>
      <c r="AN489" s="372"/>
      <c r="AO489" s="372"/>
      <c r="AP489" s="372"/>
      <c r="AQ489" s="372"/>
      <c r="AR489" s="372"/>
      <c r="AS489" s="372"/>
      <c r="AT489" s="372"/>
      <c r="AU489" s="372"/>
      <c r="AV489" s="372"/>
      <c r="AW489" s="372"/>
      <c r="AX489" s="372"/>
      <c r="AY489" s="372"/>
      <c r="AZ489" s="372"/>
      <c r="BA489" s="372"/>
      <c r="BB489" s="372"/>
      <c r="BC489" s="372"/>
      <c r="BD489" s="372"/>
      <c r="BE489" s="372"/>
      <c r="BF489" s="372"/>
      <c r="BG489" s="372"/>
    </row>
    <row r="490" spans="1:59" ht="15">
      <c r="A490" s="256">
        <v>14</v>
      </c>
      <c r="B490" s="373" t="s">
        <v>1155</v>
      </c>
      <c r="C490" s="367" t="s">
        <v>713</v>
      </c>
      <c r="D490" s="368">
        <v>125</v>
      </c>
      <c r="E490" s="369">
        <v>20</v>
      </c>
      <c r="F490" s="370" t="s">
        <v>237</v>
      </c>
      <c r="G490" s="371">
        <v>2</v>
      </c>
      <c r="H490" s="368"/>
      <c r="I490" s="368">
        <v>1</v>
      </c>
      <c r="J490" s="368"/>
      <c r="K490" s="368"/>
      <c r="L490" s="368"/>
      <c r="M490" s="368"/>
      <c r="N490" s="368"/>
      <c r="O490" s="368">
        <v>1</v>
      </c>
      <c r="P490" s="368"/>
      <c r="Q490" s="368"/>
      <c r="R490" s="372"/>
      <c r="S490" s="372"/>
      <c r="T490" s="372"/>
      <c r="U490" s="372"/>
      <c r="V490" s="372"/>
      <c r="W490" s="372"/>
      <c r="X490" s="372"/>
      <c r="Y490" s="372"/>
      <c r="Z490" s="372"/>
      <c r="AA490" s="372"/>
      <c r="AB490" s="372"/>
      <c r="AC490" s="372"/>
      <c r="AD490" s="372"/>
      <c r="AE490" s="372"/>
      <c r="AF490" s="372"/>
      <c r="AG490" s="372"/>
      <c r="AH490" s="372"/>
      <c r="AI490" s="372"/>
      <c r="AJ490" s="372"/>
      <c r="AK490" s="372"/>
      <c r="AL490" s="372"/>
      <c r="AM490" s="372"/>
      <c r="AN490" s="372"/>
      <c r="AO490" s="372"/>
      <c r="AP490" s="372"/>
      <c r="AQ490" s="372"/>
      <c r="AR490" s="372"/>
      <c r="AS490" s="372"/>
      <c r="AT490" s="372"/>
      <c r="AU490" s="372"/>
      <c r="AV490" s="372"/>
      <c r="AW490" s="372"/>
      <c r="AX490" s="372"/>
      <c r="AY490" s="372"/>
      <c r="AZ490" s="372"/>
      <c r="BA490" s="372"/>
      <c r="BB490" s="372"/>
      <c r="BC490" s="372"/>
      <c r="BD490" s="372"/>
      <c r="BE490" s="372"/>
      <c r="BF490" s="372"/>
      <c r="BG490" s="372"/>
    </row>
    <row r="491" spans="1:59" ht="15">
      <c r="A491" s="256">
        <v>15</v>
      </c>
      <c r="B491" s="373" t="s">
        <v>1156</v>
      </c>
      <c r="C491" s="367" t="s">
        <v>713</v>
      </c>
      <c r="D491" s="368">
        <v>150</v>
      </c>
      <c r="E491" s="369">
        <v>20</v>
      </c>
      <c r="F491" s="370" t="s">
        <v>237</v>
      </c>
      <c r="G491" s="371">
        <v>2</v>
      </c>
      <c r="H491" s="368"/>
      <c r="I491" s="368">
        <v>1</v>
      </c>
      <c r="J491" s="368"/>
      <c r="K491" s="368"/>
      <c r="L491" s="368"/>
      <c r="M491" s="368"/>
      <c r="N491" s="368"/>
      <c r="O491" s="368">
        <v>1</v>
      </c>
      <c r="P491" s="368"/>
      <c r="Q491" s="368"/>
      <c r="R491" s="372"/>
      <c r="S491" s="372"/>
      <c r="T491" s="372"/>
      <c r="U491" s="372"/>
      <c r="V491" s="372"/>
      <c r="W491" s="372"/>
      <c r="X491" s="372"/>
      <c r="Y491" s="372"/>
      <c r="Z491" s="372"/>
      <c r="AA491" s="372"/>
      <c r="AB491" s="372"/>
      <c r="AC491" s="372"/>
      <c r="AD491" s="372"/>
      <c r="AE491" s="372"/>
      <c r="AF491" s="372"/>
      <c r="AG491" s="372"/>
      <c r="AH491" s="372"/>
      <c r="AI491" s="372"/>
      <c r="AJ491" s="372"/>
      <c r="AK491" s="372"/>
      <c r="AL491" s="372"/>
      <c r="AM491" s="372"/>
      <c r="AN491" s="372"/>
      <c r="AO491" s="372"/>
      <c r="AP491" s="372"/>
      <c r="AQ491" s="372"/>
      <c r="AR491" s="372"/>
      <c r="AS491" s="372"/>
      <c r="AT491" s="372"/>
      <c r="AU491" s="372"/>
      <c r="AV491" s="372"/>
      <c r="AW491" s="372"/>
      <c r="AX491" s="372"/>
      <c r="AY491" s="372"/>
      <c r="AZ491" s="372"/>
      <c r="BA491" s="372"/>
      <c r="BB491" s="372"/>
      <c r="BC491" s="372"/>
      <c r="BD491" s="372"/>
      <c r="BE491" s="372"/>
      <c r="BF491" s="372"/>
      <c r="BG491" s="372"/>
    </row>
    <row r="492" spans="1:59" ht="15">
      <c r="A492" s="256">
        <v>16</v>
      </c>
      <c r="B492" s="373" t="s">
        <v>1157</v>
      </c>
      <c r="C492" s="367" t="s">
        <v>713</v>
      </c>
      <c r="D492" s="368">
        <v>135</v>
      </c>
      <c r="E492" s="369">
        <v>10</v>
      </c>
      <c r="F492" s="370" t="s">
        <v>237</v>
      </c>
      <c r="G492" s="371">
        <v>1</v>
      </c>
      <c r="H492" s="368"/>
      <c r="I492" s="368"/>
      <c r="J492" s="368"/>
      <c r="K492" s="368"/>
      <c r="L492" s="368"/>
      <c r="M492" s="368"/>
      <c r="N492" s="368"/>
      <c r="O492" s="368">
        <v>1</v>
      </c>
      <c r="P492" s="368"/>
      <c r="Q492" s="368"/>
      <c r="R492" s="372"/>
      <c r="S492" s="372"/>
      <c r="T492" s="372"/>
      <c r="U492" s="372"/>
      <c r="V492" s="372"/>
      <c r="W492" s="372"/>
      <c r="X492" s="372"/>
      <c r="Y492" s="372"/>
      <c r="Z492" s="372"/>
      <c r="AA492" s="372"/>
      <c r="AB492" s="372"/>
      <c r="AC492" s="372"/>
      <c r="AD492" s="372"/>
      <c r="AE492" s="372"/>
      <c r="AF492" s="372"/>
      <c r="AG492" s="372"/>
      <c r="AH492" s="372"/>
      <c r="AI492" s="372"/>
      <c r="AJ492" s="372"/>
      <c r="AK492" s="372"/>
      <c r="AL492" s="372"/>
      <c r="AM492" s="372"/>
      <c r="AN492" s="372"/>
      <c r="AO492" s="372"/>
      <c r="AP492" s="372"/>
      <c r="AQ492" s="372"/>
      <c r="AR492" s="372"/>
      <c r="AS492" s="372"/>
      <c r="AT492" s="372"/>
      <c r="AU492" s="372"/>
      <c r="AV492" s="372"/>
      <c r="AW492" s="372"/>
      <c r="AX492" s="372"/>
      <c r="AY492" s="372"/>
      <c r="AZ492" s="372"/>
      <c r="BA492" s="372"/>
      <c r="BB492" s="372"/>
      <c r="BC492" s="372"/>
      <c r="BD492" s="372"/>
      <c r="BE492" s="372"/>
      <c r="BF492" s="372"/>
      <c r="BG492" s="372"/>
    </row>
    <row r="493" spans="1:59" ht="15">
      <c r="A493" s="256">
        <v>17</v>
      </c>
      <c r="B493" s="374" t="s">
        <v>1158</v>
      </c>
      <c r="C493" s="367" t="s">
        <v>713</v>
      </c>
      <c r="D493" s="368">
        <v>135</v>
      </c>
      <c r="E493" s="369">
        <v>10</v>
      </c>
      <c r="F493" s="370" t="s">
        <v>237</v>
      </c>
      <c r="G493" s="371">
        <v>1</v>
      </c>
      <c r="H493" s="368"/>
      <c r="I493" s="368"/>
      <c r="J493" s="368"/>
      <c r="K493" s="368"/>
      <c r="L493" s="368"/>
      <c r="M493" s="368"/>
      <c r="N493" s="368"/>
      <c r="O493" s="368">
        <v>1</v>
      </c>
      <c r="P493" s="368"/>
      <c r="Q493" s="368"/>
      <c r="R493" s="372"/>
      <c r="S493" s="372"/>
      <c r="T493" s="372"/>
      <c r="U493" s="372"/>
      <c r="V493" s="372"/>
      <c r="W493" s="372"/>
      <c r="X493" s="372"/>
      <c r="Y493" s="372"/>
      <c r="Z493" s="372"/>
      <c r="AA493" s="372"/>
      <c r="AB493" s="372"/>
      <c r="AC493" s="372"/>
      <c r="AD493" s="372"/>
      <c r="AE493" s="372"/>
      <c r="AF493" s="372"/>
      <c r="AG493" s="372"/>
      <c r="AH493" s="372"/>
      <c r="AI493" s="372"/>
      <c r="AJ493" s="372"/>
      <c r="AK493" s="372"/>
      <c r="AL493" s="372"/>
      <c r="AM493" s="372"/>
      <c r="AN493" s="372"/>
      <c r="AO493" s="372"/>
      <c r="AP493" s="372"/>
      <c r="AQ493" s="372"/>
      <c r="AR493" s="372"/>
      <c r="AS493" s="372"/>
      <c r="AT493" s="372"/>
      <c r="AU493" s="372"/>
      <c r="AV493" s="372"/>
      <c r="AW493" s="372"/>
      <c r="AX493" s="372"/>
      <c r="AY493" s="372"/>
      <c r="AZ493" s="372"/>
      <c r="BA493" s="372"/>
      <c r="BB493" s="372"/>
      <c r="BC493" s="372"/>
      <c r="BD493" s="372"/>
      <c r="BE493" s="372"/>
      <c r="BF493" s="372"/>
      <c r="BG493" s="372"/>
    </row>
    <row r="494" spans="1:59" ht="15">
      <c r="A494" s="256">
        <v>18</v>
      </c>
      <c r="B494" s="374" t="s">
        <v>1159</v>
      </c>
      <c r="C494" s="367" t="s">
        <v>713</v>
      </c>
      <c r="D494" s="368">
        <v>150</v>
      </c>
      <c r="E494" s="369">
        <v>10</v>
      </c>
      <c r="F494" s="370" t="s">
        <v>237</v>
      </c>
      <c r="G494" s="371">
        <v>1</v>
      </c>
      <c r="H494" s="368"/>
      <c r="I494" s="368"/>
      <c r="J494" s="368"/>
      <c r="K494" s="368"/>
      <c r="L494" s="368"/>
      <c r="M494" s="368"/>
      <c r="N494" s="368"/>
      <c r="O494" s="368">
        <v>1</v>
      </c>
      <c r="P494" s="368"/>
      <c r="Q494" s="368"/>
      <c r="R494" s="372"/>
      <c r="S494" s="372"/>
      <c r="T494" s="372"/>
      <c r="U494" s="372"/>
      <c r="V494" s="372"/>
      <c r="W494" s="372"/>
      <c r="X494" s="372"/>
      <c r="Y494" s="372"/>
      <c r="Z494" s="372"/>
      <c r="AA494" s="372"/>
      <c r="AB494" s="372"/>
      <c r="AC494" s="372"/>
      <c r="AD494" s="372"/>
      <c r="AE494" s="372"/>
      <c r="AF494" s="372"/>
      <c r="AG494" s="372"/>
      <c r="AH494" s="372"/>
      <c r="AI494" s="372"/>
      <c r="AJ494" s="372"/>
      <c r="AK494" s="372"/>
      <c r="AL494" s="372"/>
      <c r="AM494" s="372"/>
      <c r="AN494" s="372"/>
      <c r="AO494" s="372"/>
      <c r="AP494" s="372"/>
      <c r="AQ494" s="372"/>
      <c r="AR494" s="372"/>
      <c r="AS494" s="372"/>
      <c r="AT494" s="372"/>
      <c r="AU494" s="372"/>
      <c r="AV494" s="372"/>
      <c r="AW494" s="372"/>
      <c r="AX494" s="372"/>
      <c r="AY494" s="372"/>
      <c r="AZ494" s="372"/>
      <c r="BA494" s="372"/>
      <c r="BB494" s="372"/>
      <c r="BC494" s="372"/>
      <c r="BD494" s="372"/>
      <c r="BE494" s="372"/>
      <c r="BF494" s="372"/>
      <c r="BG494" s="372"/>
    </row>
    <row r="495" spans="1:59" ht="15">
      <c r="A495" s="256">
        <v>19</v>
      </c>
      <c r="B495" s="374" t="s">
        <v>1160</v>
      </c>
      <c r="C495" s="367" t="s">
        <v>713</v>
      </c>
      <c r="D495" s="368">
        <v>140</v>
      </c>
      <c r="E495" s="369">
        <v>10</v>
      </c>
      <c r="F495" s="370" t="s">
        <v>237</v>
      </c>
      <c r="G495" s="371">
        <v>1</v>
      </c>
      <c r="H495" s="368"/>
      <c r="I495" s="368"/>
      <c r="J495" s="368"/>
      <c r="K495" s="368"/>
      <c r="L495" s="368"/>
      <c r="M495" s="368"/>
      <c r="N495" s="368"/>
      <c r="O495" s="368">
        <v>1</v>
      </c>
      <c r="P495" s="368"/>
      <c r="Q495" s="368"/>
      <c r="R495" s="372"/>
      <c r="S495" s="372"/>
      <c r="T495" s="372"/>
      <c r="U495" s="372"/>
      <c r="V495" s="372"/>
      <c r="W495" s="372"/>
      <c r="X495" s="372"/>
      <c r="Y495" s="372"/>
      <c r="Z495" s="372"/>
      <c r="AA495" s="372"/>
      <c r="AB495" s="372"/>
      <c r="AC495" s="372"/>
      <c r="AD495" s="372"/>
      <c r="AE495" s="372"/>
      <c r="AF495" s="372"/>
      <c r="AG495" s="372"/>
      <c r="AH495" s="372"/>
      <c r="AI495" s="372"/>
      <c r="AJ495" s="372"/>
      <c r="AK495" s="372"/>
      <c r="AL495" s="372"/>
      <c r="AM495" s="372"/>
      <c r="AN495" s="372"/>
      <c r="AO495" s="372"/>
      <c r="AP495" s="372"/>
      <c r="AQ495" s="372"/>
      <c r="AR495" s="372"/>
      <c r="AS495" s="372"/>
      <c r="AT495" s="372"/>
      <c r="AU495" s="372"/>
      <c r="AV495" s="372"/>
      <c r="AW495" s="372"/>
      <c r="AX495" s="372"/>
      <c r="AY495" s="372"/>
      <c r="AZ495" s="372"/>
      <c r="BA495" s="372"/>
      <c r="BB495" s="372"/>
      <c r="BC495" s="372"/>
      <c r="BD495" s="372"/>
      <c r="BE495" s="372"/>
      <c r="BF495" s="372"/>
      <c r="BG495" s="372"/>
    </row>
    <row r="496" spans="1:59" ht="30">
      <c r="A496" s="256">
        <v>20</v>
      </c>
      <c r="B496" s="373" t="s">
        <v>1161</v>
      </c>
      <c r="C496" s="367" t="s">
        <v>710</v>
      </c>
      <c r="D496" s="368">
        <v>125</v>
      </c>
      <c r="E496" s="369">
        <v>10</v>
      </c>
      <c r="F496" s="370" t="s">
        <v>237</v>
      </c>
      <c r="G496" s="371">
        <v>1</v>
      </c>
      <c r="H496" s="368"/>
      <c r="I496" s="368"/>
      <c r="J496" s="368"/>
      <c r="K496" s="368"/>
      <c r="L496" s="368"/>
      <c r="M496" s="368"/>
      <c r="N496" s="368"/>
      <c r="O496" s="368">
        <v>1</v>
      </c>
      <c r="P496" s="368"/>
      <c r="Q496" s="368"/>
      <c r="R496" s="372"/>
      <c r="S496" s="372"/>
      <c r="T496" s="372"/>
      <c r="U496" s="372"/>
      <c r="V496" s="372"/>
      <c r="W496" s="372"/>
      <c r="X496" s="372"/>
      <c r="Y496" s="372"/>
      <c r="Z496" s="372"/>
      <c r="AA496" s="372"/>
      <c r="AB496" s="372"/>
      <c r="AC496" s="372"/>
      <c r="AD496" s="372"/>
      <c r="AE496" s="372"/>
      <c r="AF496" s="372"/>
      <c r="AG496" s="372"/>
      <c r="AH496" s="372"/>
      <c r="AI496" s="372"/>
      <c r="AJ496" s="372"/>
      <c r="AK496" s="372"/>
      <c r="AL496" s="372"/>
      <c r="AM496" s="372"/>
      <c r="AN496" s="372"/>
      <c r="AO496" s="372"/>
      <c r="AP496" s="372"/>
      <c r="AQ496" s="372"/>
      <c r="AR496" s="372"/>
      <c r="AS496" s="372"/>
      <c r="AT496" s="372"/>
      <c r="AU496" s="372"/>
      <c r="AV496" s="372"/>
      <c r="AW496" s="372"/>
      <c r="AX496" s="372"/>
      <c r="AY496" s="372"/>
      <c r="AZ496" s="372"/>
      <c r="BA496" s="372"/>
      <c r="BB496" s="372"/>
      <c r="BC496" s="372"/>
      <c r="BD496" s="372"/>
      <c r="BE496" s="372"/>
      <c r="BF496" s="372"/>
      <c r="BG496" s="372"/>
    </row>
    <row r="497" spans="1:59" ht="30">
      <c r="A497" s="256">
        <v>21</v>
      </c>
      <c r="B497" s="373" t="s">
        <v>1162</v>
      </c>
      <c r="C497" s="367" t="s">
        <v>710</v>
      </c>
      <c r="D497" s="368">
        <v>125</v>
      </c>
      <c r="E497" s="369">
        <v>20</v>
      </c>
      <c r="F497" s="370" t="s">
        <v>237</v>
      </c>
      <c r="G497" s="371">
        <v>2</v>
      </c>
      <c r="H497" s="368"/>
      <c r="I497" s="368"/>
      <c r="J497" s="368"/>
      <c r="K497" s="368"/>
      <c r="L497" s="368"/>
      <c r="M497" s="368"/>
      <c r="N497" s="368"/>
      <c r="O497" s="368">
        <v>1</v>
      </c>
      <c r="P497" s="368">
        <v>1</v>
      </c>
      <c r="Q497" s="368"/>
      <c r="R497" s="372"/>
      <c r="S497" s="372"/>
      <c r="T497" s="372"/>
      <c r="U497" s="372"/>
      <c r="V497" s="372"/>
      <c r="W497" s="372"/>
      <c r="X497" s="372"/>
      <c r="Y497" s="372"/>
      <c r="Z497" s="372"/>
      <c r="AA497" s="372"/>
      <c r="AB497" s="372"/>
      <c r="AC497" s="372"/>
      <c r="AD497" s="372"/>
      <c r="AE497" s="372"/>
      <c r="AF497" s="372"/>
      <c r="AG497" s="372"/>
      <c r="AH497" s="372"/>
      <c r="AI497" s="372"/>
      <c r="AJ497" s="372"/>
      <c r="AK497" s="372"/>
      <c r="AL497" s="372"/>
      <c r="AM497" s="372"/>
      <c r="AN497" s="372"/>
      <c r="AO497" s="372"/>
      <c r="AP497" s="372"/>
      <c r="AQ497" s="372"/>
      <c r="AR497" s="372"/>
      <c r="AS497" s="372"/>
      <c r="AT497" s="372"/>
      <c r="AU497" s="372"/>
      <c r="AV497" s="372"/>
      <c r="AW497" s="372"/>
      <c r="AX497" s="372"/>
      <c r="AY497" s="372"/>
      <c r="AZ497" s="372"/>
      <c r="BA497" s="372"/>
      <c r="BB497" s="372"/>
      <c r="BC497" s="372"/>
      <c r="BD497" s="372"/>
      <c r="BE497" s="372"/>
      <c r="BF497" s="372"/>
      <c r="BG497" s="372"/>
    </row>
    <row r="498" spans="1:59" ht="30">
      <c r="A498" s="256">
        <v>22</v>
      </c>
      <c r="B498" s="373" t="s">
        <v>1163</v>
      </c>
      <c r="C498" s="367" t="s">
        <v>710</v>
      </c>
      <c r="D498" s="368">
        <v>135</v>
      </c>
      <c r="E498" s="369">
        <v>20</v>
      </c>
      <c r="F498" s="370" t="s">
        <v>237</v>
      </c>
      <c r="G498" s="371">
        <v>2</v>
      </c>
      <c r="H498" s="368"/>
      <c r="I498" s="368">
        <v>1</v>
      </c>
      <c r="J498" s="368"/>
      <c r="K498" s="368"/>
      <c r="L498" s="368"/>
      <c r="M498" s="368"/>
      <c r="N498" s="368"/>
      <c r="O498" s="368">
        <v>1</v>
      </c>
      <c r="P498" s="368"/>
      <c r="Q498" s="368"/>
      <c r="R498" s="372"/>
      <c r="S498" s="372"/>
      <c r="T498" s="372"/>
      <c r="U498" s="372"/>
      <c r="V498" s="372"/>
      <c r="W498" s="372"/>
      <c r="X498" s="372"/>
      <c r="Y498" s="372"/>
      <c r="Z498" s="372"/>
      <c r="AA498" s="372"/>
      <c r="AB498" s="372"/>
      <c r="AC498" s="372"/>
      <c r="AD498" s="372"/>
      <c r="AE498" s="372"/>
      <c r="AF498" s="372"/>
      <c r="AG498" s="372"/>
      <c r="AH498" s="372"/>
      <c r="AI498" s="372"/>
      <c r="AJ498" s="372"/>
      <c r="AK498" s="372"/>
      <c r="AL498" s="372"/>
      <c r="AM498" s="372"/>
      <c r="AN498" s="372"/>
      <c r="AO498" s="372"/>
      <c r="AP498" s="372"/>
      <c r="AQ498" s="372"/>
      <c r="AR498" s="372"/>
      <c r="AS498" s="372"/>
      <c r="AT498" s="372"/>
      <c r="AU498" s="372"/>
      <c r="AV498" s="372"/>
      <c r="AW498" s="372"/>
      <c r="AX498" s="372"/>
      <c r="AY498" s="372"/>
      <c r="AZ498" s="372"/>
      <c r="BA498" s="372"/>
      <c r="BB498" s="372"/>
      <c r="BC498" s="372"/>
      <c r="BD498" s="372"/>
      <c r="BE498" s="372"/>
      <c r="BF498" s="372"/>
      <c r="BG498" s="372"/>
    </row>
    <row r="499" spans="1:59" ht="30">
      <c r="A499" s="256">
        <v>23</v>
      </c>
      <c r="B499" s="375" t="s">
        <v>1164</v>
      </c>
      <c r="C499" s="18" t="s">
        <v>710</v>
      </c>
      <c r="D499" s="368">
        <v>150</v>
      </c>
      <c r="E499" s="369">
        <v>20</v>
      </c>
      <c r="F499" s="370" t="s">
        <v>237</v>
      </c>
      <c r="G499" s="371">
        <v>2</v>
      </c>
      <c r="H499" s="368"/>
      <c r="I499" s="368">
        <v>1</v>
      </c>
      <c r="J499" s="368"/>
      <c r="K499" s="368"/>
      <c r="L499" s="368"/>
      <c r="M499" s="368"/>
      <c r="N499" s="368"/>
      <c r="O499" s="368">
        <v>1</v>
      </c>
      <c r="P499" s="368"/>
      <c r="Q499" s="368"/>
      <c r="R499" s="372"/>
      <c r="S499" s="372"/>
      <c r="T499" s="372"/>
      <c r="U499" s="372"/>
      <c r="V499" s="372"/>
      <c r="W499" s="372"/>
      <c r="X499" s="372"/>
      <c r="Y499" s="372"/>
      <c r="Z499" s="372"/>
      <c r="AA499" s="372"/>
      <c r="AB499" s="372"/>
      <c r="AC499" s="372"/>
      <c r="AD499" s="372"/>
      <c r="AE499" s="372"/>
      <c r="AF499" s="372"/>
      <c r="AG499" s="372"/>
      <c r="AH499" s="372"/>
      <c r="AI499" s="372"/>
      <c r="AJ499" s="372"/>
      <c r="AK499" s="372"/>
      <c r="AL499" s="372"/>
      <c r="AM499" s="372"/>
      <c r="AN499" s="372"/>
      <c r="AO499" s="372"/>
      <c r="AP499" s="372"/>
      <c r="AQ499" s="372"/>
      <c r="AR499" s="372"/>
      <c r="AS499" s="372"/>
      <c r="AT499" s="372"/>
      <c r="AU499" s="372"/>
      <c r="AV499" s="372"/>
      <c r="AW499" s="372"/>
      <c r="AX499" s="372"/>
      <c r="AY499" s="372"/>
      <c r="AZ499" s="372"/>
      <c r="BA499" s="372"/>
      <c r="BB499" s="372"/>
      <c r="BC499" s="372"/>
      <c r="BD499" s="372"/>
      <c r="BE499" s="372"/>
      <c r="BF499" s="372"/>
      <c r="BG499" s="372"/>
    </row>
    <row r="500" spans="1:59" ht="15">
      <c r="A500" s="256">
        <v>24</v>
      </c>
      <c r="B500" s="373" t="s">
        <v>1165</v>
      </c>
      <c r="C500" s="367" t="s">
        <v>716</v>
      </c>
      <c r="D500" s="368">
        <v>140</v>
      </c>
      <c r="E500" s="369">
        <v>20</v>
      </c>
      <c r="F500" s="370" t="s">
        <v>237</v>
      </c>
      <c r="G500" s="371">
        <v>2</v>
      </c>
      <c r="H500" s="368"/>
      <c r="I500" s="368">
        <v>1</v>
      </c>
      <c r="J500" s="368"/>
      <c r="K500" s="368"/>
      <c r="L500" s="368"/>
      <c r="M500" s="368"/>
      <c r="N500" s="368"/>
      <c r="O500" s="368">
        <v>1</v>
      </c>
      <c r="P500" s="368"/>
      <c r="Q500" s="368"/>
      <c r="R500" s="372"/>
      <c r="S500" s="372"/>
      <c r="T500" s="372"/>
      <c r="U500" s="372"/>
      <c r="V500" s="372"/>
      <c r="W500" s="372"/>
      <c r="X500" s="372"/>
      <c r="Y500" s="372"/>
      <c r="Z500" s="372"/>
      <c r="AA500" s="372"/>
      <c r="AB500" s="372"/>
      <c r="AC500" s="372"/>
      <c r="AD500" s="372"/>
      <c r="AE500" s="372"/>
      <c r="AF500" s="372"/>
      <c r="AG500" s="372"/>
      <c r="AH500" s="372"/>
      <c r="AI500" s="372"/>
      <c r="AJ500" s="372"/>
      <c r="AK500" s="372"/>
      <c r="AL500" s="372"/>
      <c r="AM500" s="372"/>
      <c r="AN500" s="372"/>
      <c r="AO500" s="372"/>
      <c r="AP500" s="372"/>
      <c r="AQ500" s="372"/>
      <c r="AR500" s="372"/>
      <c r="AS500" s="372"/>
      <c r="AT500" s="372"/>
      <c r="AU500" s="372"/>
      <c r="AV500" s="372"/>
      <c r="AW500" s="372"/>
      <c r="AX500" s="372"/>
      <c r="AY500" s="372"/>
      <c r="AZ500" s="372"/>
      <c r="BA500" s="372"/>
      <c r="BB500" s="372"/>
      <c r="BC500" s="372"/>
      <c r="BD500" s="372"/>
      <c r="BE500" s="372"/>
      <c r="BF500" s="372"/>
      <c r="BG500" s="372"/>
    </row>
    <row r="501" spans="1:59" ht="15">
      <c r="A501" s="256">
        <v>25</v>
      </c>
      <c r="B501" s="373" t="s">
        <v>1166</v>
      </c>
      <c r="C501" s="367" t="s">
        <v>716</v>
      </c>
      <c r="D501" s="368">
        <v>130</v>
      </c>
      <c r="E501" s="369">
        <v>20</v>
      </c>
      <c r="F501" s="370" t="s">
        <v>237</v>
      </c>
      <c r="G501" s="371">
        <v>2</v>
      </c>
      <c r="H501" s="368"/>
      <c r="I501" s="368">
        <v>1</v>
      </c>
      <c r="J501" s="368"/>
      <c r="K501" s="368"/>
      <c r="L501" s="368"/>
      <c r="M501" s="368">
        <v>1</v>
      </c>
      <c r="N501" s="368"/>
      <c r="O501" s="368">
        <v>1</v>
      </c>
      <c r="P501" s="368"/>
      <c r="Q501" s="368"/>
      <c r="R501" s="372"/>
      <c r="S501" s="372"/>
      <c r="T501" s="372"/>
      <c r="U501" s="372"/>
      <c r="V501" s="372"/>
      <c r="W501" s="372"/>
      <c r="X501" s="372"/>
      <c r="Y501" s="372"/>
      <c r="Z501" s="372"/>
      <c r="AA501" s="372"/>
      <c r="AB501" s="372"/>
      <c r="AC501" s="372"/>
      <c r="AD501" s="372"/>
      <c r="AE501" s="372"/>
      <c r="AF501" s="372"/>
      <c r="AG501" s="372"/>
      <c r="AH501" s="372"/>
      <c r="AI501" s="372"/>
      <c r="AJ501" s="372"/>
      <c r="AK501" s="372"/>
      <c r="AL501" s="372"/>
      <c r="AM501" s="372"/>
      <c r="AN501" s="372"/>
      <c r="AO501" s="372"/>
      <c r="AP501" s="372"/>
      <c r="AQ501" s="372"/>
      <c r="AR501" s="372"/>
      <c r="AS501" s="372"/>
      <c r="AT501" s="372"/>
      <c r="AU501" s="372"/>
      <c r="AV501" s="372"/>
      <c r="AW501" s="372"/>
      <c r="AX501" s="372"/>
      <c r="AY501" s="372"/>
      <c r="AZ501" s="372"/>
      <c r="BA501" s="372"/>
      <c r="BB501" s="372"/>
      <c r="BC501" s="372"/>
      <c r="BD501" s="372"/>
      <c r="BE501" s="372"/>
      <c r="BF501" s="372"/>
      <c r="BG501" s="372"/>
    </row>
    <row r="502" spans="1:59" ht="15">
      <c r="A502" s="256">
        <v>26</v>
      </c>
      <c r="B502" s="375" t="s">
        <v>1167</v>
      </c>
      <c r="C502" s="367" t="s">
        <v>716</v>
      </c>
      <c r="D502" s="368">
        <v>130</v>
      </c>
      <c r="E502" s="369">
        <v>20</v>
      </c>
      <c r="F502" s="370" t="s">
        <v>237</v>
      </c>
      <c r="G502" s="371">
        <v>2</v>
      </c>
      <c r="H502" s="368"/>
      <c r="I502" s="368">
        <v>1</v>
      </c>
      <c r="J502" s="368"/>
      <c r="K502" s="368"/>
      <c r="L502" s="368"/>
      <c r="M502" s="368"/>
      <c r="N502" s="368"/>
      <c r="O502" s="368">
        <v>1</v>
      </c>
      <c r="P502" s="368"/>
      <c r="Q502" s="368"/>
      <c r="R502" s="372"/>
      <c r="S502" s="372"/>
      <c r="T502" s="372"/>
      <c r="U502" s="372"/>
      <c r="V502" s="372"/>
      <c r="W502" s="372"/>
      <c r="X502" s="372"/>
      <c r="Y502" s="372"/>
      <c r="Z502" s="372"/>
      <c r="AA502" s="372"/>
      <c r="AB502" s="372"/>
      <c r="AC502" s="372"/>
      <c r="AD502" s="372"/>
      <c r="AE502" s="372"/>
      <c r="AF502" s="372"/>
      <c r="AG502" s="372"/>
      <c r="AH502" s="372"/>
      <c r="AI502" s="372"/>
      <c r="AJ502" s="372"/>
      <c r="AK502" s="372"/>
      <c r="AL502" s="372"/>
      <c r="AM502" s="372"/>
      <c r="AN502" s="372"/>
      <c r="AO502" s="372"/>
      <c r="AP502" s="372"/>
      <c r="AQ502" s="372"/>
      <c r="AR502" s="372"/>
      <c r="AS502" s="372"/>
      <c r="AT502" s="372"/>
      <c r="AU502" s="372"/>
      <c r="AV502" s="372"/>
      <c r="AW502" s="372"/>
      <c r="AX502" s="372"/>
      <c r="AY502" s="372"/>
      <c r="AZ502" s="372"/>
      <c r="BA502" s="372"/>
      <c r="BB502" s="372"/>
      <c r="BC502" s="372"/>
      <c r="BD502" s="372"/>
      <c r="BE502" s="372"/>
      <c r="BF502" s="372"/>
      <c r="BG502" s="372"/>
    </row>
    <row r="503" spans="1:59" ht="15">
      <c r="A503" s="256">
        <v>27</v>
      </c>
      <c r="B503" s="375" t="s">
        <v>1168</v>
      </c>
      <c r="C503" s="367" t="s">
        <v>716</v>
      </c>
      <c r="D503" s="368">
        <v>145</v>
      </c>
      <c r="E503" s="369">
        <v>20</v>
      </c>
      <c r="F503" s="370" t="s">
        <v>237</v>
      </c>
      <c r="G503" s="371">
        <v>2</v>
      </c>
      <c r="H503" s="368"/>
      <c r="I503" s="368">
        <v>1</v>
      </c>
      <c r="J503" s="368"/>
      <c r="K503" s="368"/>
      <c r="L503" s="368"/>
      <c r="M503" s="368"/>
      <c r="N503" s="368"/>
      <c r="O503" s="368">
        <v>1</v>
      </c>
      <c r="P503" s="368"/>
      <c r="Q503" s="368"/>
      <c r="R503" s="372"/>
      <c r="S503" s="372"/>
      <c r="T503" s="372"/>
      <c r="U503" s="372"/>
      <c r="V503" s="372"/>
      <c r="W503" s="372"/>
      <c r="X503" s="372"/>
      <c r="Y503" s="372"/>
      <c r="Z503" s="372"/>
      <c r="AA503" s="372"/>
      <c r="AB503" s="372"/>
      <c r="AC503" s="372"/>
      <c r="AD503" s="372"/>
      <c r="AE503" s="372"/>
      <c r="AF503" s="372"/>
      <c r="AG503" s="372"/>
      <c r="AH503" s="372"/>
      <c r="AI503" s="372"/>
      <c r="AJ503" s="372"/>
      <c r="AK503" s="372"/>
      <c r="AL503" s="372"/>
      <c r="AM503" s="372"/>
      <c r="AN503" s="372"/>
      <c r="AO503" s="372"/>
      <c r="AP503" s="372"/>
      <c r="AQ503" s="372"/>
      <c r="AR503" s="372"/>
      <c r="AS503" s="372"/>
      <c r="AT503" s="372"/>
      <c r="AU503" s="372"/>
      <c r="AV503" s="372"/>
      <c r="AW503" s="372"/>
      <c r="AX503" s="372"/>
      <c r="AY503" s="372"/>
      <c r="AZ503" s="372"/>
      <c r="BA503" s="372"/>
      <c r="BB503" s="372"/>
      <c r="BC503" s="372"/>
      <c r="BD503" s="372"/>
      <c r="BE503" s="372"/>
      <c r="BF503" s="372"/>
      <c r="BG503" s="372"/>
    </row>
    <row r="504" spans="1:59" ht="15">
      <c r="A504" s="256">
        <v>28</v>
      </c>
      <c r="B504" s="373" t="s">
        <v>983</v>
      </c>
      <c r="C504" s="367" t="s">
        <v>716</v>
      </c>
      <c r="D504" s="368">
        <v>140</v>
      </c>
      <c r="E504" s="369">
        <v>20</v>
      </c>
      <c r="F504" s="370" t="s">
        <v>237</v>
      </c>
      <c r="G504" s="371">
        <v>2</v>
      </c>
      <c r="H504" s="368"/>
      <c r="I504" s="368">
        <v>1</v>
      </c>
      <c r="J504" s="368"/>
      <c r="K504" s="368"/>
      <c r="L504" s="368"/>
      <c r="M504" s="368"/>
      <c r="N504" s="368"/>
      <c r="O504" s="368">
        <v>1</v>
      </c>
      <c r="P504" s="368"/>
      <c r="Q504" s="368"/>
      <c r="R504" s="372"/>
      <c r="S504" s="372"/>
      <c r="T504" s="372"/>
      <c r="U504" s="372"/>
      <c r="V504" s="372"/>
      <c r="W504" s="372"/>
      <c r="X504" s="372"/>
      <c r="Y504" s="372"/>
      <c r="Z504" s="372"/>
      <c r="AA504" s="372"/>
      <c r="AB504" s="372"/>
      <c r="AC504" s="372"/>
      <c r="AD504" s="372"/>
      <c r="AE504" s="372"/>
      <c r="AF504" s="372"/>
      <c r="AG504" s="372"/>
      <c r="AH504" s="372"/>
      <c r="AI504" s="372"/>
      <c r="AJ504" s="372"/>
      <c r="AK504" s="372"/>
      <c r="AL504" s="372"/>
      <c r="AM504" s="372"/>
      <c r="AN504" s="372"/>
      <c r="AO504" s="372"/>
      <c r="AP504" s="372"/>
      <c r="AQ504" s="372"/>
      <c r="AR504" s="372"/>
      <c r="AS504" s="372"/>
      <c r="AT504" s="372"/>
      <c r="AU504" s="372"/>
      <c r="AV504" s="372"/>
      <c r="AW504" s="372"/>
      <c r="AX504" s="372"/>
      <c r="AY504" s="372"/>
      <c r="AZ504" s="372"/>
      <c r="BA504" s="372"/>
      <c r="BB504" s="372"/>
      <c r="BC504" s="372"/>
      <c r="BD504" s="372"/>
      <c r="BE504" s="372"/>
      <c r="BF504" s="372"/>
      <c r="BG504" s="372"/>
    </row>
    <row r="505" spans="1:59" ht="15">
      <c r="A505" s="256">
        <v>29</v>
      </c>
      <c r="B505" s="373" t="s">
        <v>1169</v>
      </c>
      <c r="C505" s="367" t="s">
        <v>716</v>
      </c>
      <c r="D505" s="368">
        <v>130</v>
      </c>
      <c r="E505" s="369">
        <v>20</v>
      </c>
      <c r="F505" s="370" t="s">
        <v>237</v>
      </c>
      <c r="G505" s="371">
        <v>2</v>
      </c>
      <c r="H505" s="368"/>
      <c r="I505" s="368">
        <v>1</v>
      </c>
      <c r="J505" s="368">
        <v>1</v>
      </c>
      <c r="K505" s="368"/>
      <c r="L505" s="368"/>
      <c r="M505" s="368"/>
      <c r="N505" s="368"/>
      <c r="O505" s="368">
        <v>1</v>
      </c>
      <c r="P505" s="368"/>
      <c r="Q505" s="368"/>
      <c r="R505" s="372"/>
      <c r="S505" s="372"/>
      <c r="T505" s="372"/>
      <c r="U505" s="372"/>
      <c r="V505" s="372"/>
      <c r="W505" s="372"/>
      <c r="X505" s="372"/>
      <c r="Y505" s="372"/>
      <c r="Z505" s="372"/>
      <c r="AA505" s="372"/>
      <c r="AB505" s="372"/>
      <c r="AC505" s="372"/>
      <c r="AD505" s="372"/>
      <c r="AE505" s="372"/>
      <c r="AF505" s="372"/>
      <c r="AG505" s="372"/>
      <c r="AH505" s="372"/>
      <c r="AI505" s="372"/>
      <c r="AJ505" s="372"/>
      <c r="AK505" s="372"/>
      <c r="AL505" s="372"/>
      <c r="AM505" s="372"/>
      <c r="AN505" s="372"/>
      <c r="AO505" s="372"/>
      <c r="AP505" s="372"/>
      <c r="AQ505" s="372"/>
      <c r="AR505" s="372"/>
      <c r="AS505" s="372"/>
      <c r="AT505" s="372"/>
      <c r="AU505" s="372"/>
      <c r="AV505" s="372"/>
      <c r="AW505" s="372"/>
      <c r="AX505" s="372"/>
      <c r="AY505" s="372"/>
      <c r="AZ505" s="372"/>
      <c r="BA505" s="372"/>
      <c r="BB505" s="372"/>
      <c r="BC505" s="372"/>
      <c r="BD505" s="372"/>
      <c r="BE505" s="372"/>
      <c r="BF505" s="372"/>
      <c r="BG505" s="372"/>
    </row>
    <row r="506" spans="1:59" ht="15">
      <c r="A506" s="256">
        <v>30</v>
      </c>
      <c r="B506" s="375" t="s">
        <v>1170</v>
      </c>
      <c r="C506" s="376" t="s">
        <v>716</v>
      </c>
      <c r="D506" s="368">
        <v>130</v>
      </c>
      <c r="E506" s="369">
        <v>20</v>
      </c>
      <c r="F506" s="370" t="s">
        <v>237</v>
      </c>
      <c r="G506" s="371">
        <v>2</v>
      </c>
      <c r="H506" s="368"/>
      <c r="I506" s="368">
        <v>1</v>
      </c>
      <c r="J506" s="368"/>
      <c r="K506" s="368"/>
      <c r="L506" s="368"/>
      <c r="M506" s="368"/>
      <c r="N506" s="368"/>
      <c r="O506" s="368">
        <v>1</v>
      </c>
      <c r="P506" s="368"/>
      <c r="Q506" s="368"/>
      <c r="R506" s="372"/>
      <c r="S506" s="372"/>
      <c r="T506" s="372"/>
      <c r="U506" s="372"/>
      <c r="V506" s="372"/>
      <c r="W506" s="372"/>
      <c r="X506" s="372"/>
      <c r="Y506" s="372"/>
      <c r="Z506" s="372"/>
      <c r="AA506" s="372"/>
      <c r="AB506" s="372"/>
      <c r="AC506" s="372"/>
      <c r="AD506" s="372"/>
      <c r="AE506" s="372"/>
      <c r="AF506" s="372"/>
      <c r="AG506" s="372"/>
      <c r="AH506" s="372"/>
      <c r="AI506" s="372"/>
      <c r="AJ506" s="372"/>
      <c r="AK506" s="372"/>
      <c r="AL506" s="372"/>
      <c r="AM506" s="372"/>
      <c r="AN506" s="372"/>
      <c r="AO506" s="372"/>
      <c r="AP506" s="372"/>
      <c r="AQ506" s="372"/>
      <c r="AR506" s="372"/>
      <c r="AS506" s="372"/>
      <c r="AT506" s="372"/>
      <c r="AU506" s="372"/>
      <c r="AV506" s="372"/>
      <c r="AW506" s="372"/>
      <c r="AX506" s="372"/>
      <c r="AY506" s="372"/>
      <c r="AZ506" s="372"/>
      <c r="BA506" s="372"/>
      <c r="BB506" s="372"/>
      <c r="BC506" s="372"/>
      <c r="BD506" s="372"/>
      <c r="BE506" s="372"/>
      <c r="BF506" s="372"/>
      <c r="BG506" s="372"/>
    </row>
    <row r="507" spans="1:59" ht="15">
      <c r="A507" s="256">
        <v>31</v>
      </c>
      <c r="B507" s="375" t="s">
        <v>1171</v>
      </c>
      <c r="C507" s="376" t="s">
        <v>716</v>
      </c>
      <c r="D507" s="368">
        <v>150</v>
      </c>
      <c r="E507" s="369">
        <v>20</v>
      </c>
      <c r="F507" s="370" t="s">
        <v>237</v>
      </c>
      <c r="G507" s="371">
        <v>2</v>
      </c>
      <c r="H507" s="368"/>
      <c r="I507" s="368">
        <v>1</v>
      </c>
      <c r="J507" s="368"/>
      <c r="K507" s="368"/>
      <c r="L507" s="368"/>
      <c r="M507" s="368"/>
      <c r="N507" s="368"/>
      <c r="O507" s="368">
        <v>1</v>
      </c>
      <c r="P507" s="368"/>
      <c r="Q507" s="368"/>
      <c r="R507" s="372"/>
      <c r="S507" s="372"/>
      <c r="T507" s="372"/>
      <c r="U507" s="372"/>
      <c r="V507" s="372"/>
      <c r="W507" s="372"/>
      <c r="X507" s="372"/>
      <c r="Y507" s="372"/>
      <c r="Z507" s="372"/>
      <c r="AA507" s="372"/>
      <c r="AB507" s="372"/>
      <c r="AC507" s="372"/>
      <c r="AD507" s="372"/>
      <c r="AE507" s="372"/>
      <c r="AF507" s="372"/>
      <c r="AG507" s="372"/>
      <c r="AH507" s="372"/>
      <c r="AI507" s="372"/>
      <c r="AJ507" s="372"/>
      <c r="AK507" s="372"/>
      <c r="AL507" s="372"/>
      <c r="AM507" s="372"/>
      <c r="AN507" s="372"/>
      <c r="AO507" s="372"/>
      <c r="AP507" s="372"/>
      <c r="AQ507" s="372"/>
      <c r="AR507" s="372"/>
      <c r="AS507" s="372"/>
      <c r="AT507" s="372"/>
      <c r="AU507" s="372"/>
      <c r="AV507" s="372"/>
      <c r="AW507" s="372"/>
      <c r="AX507" s="372"/>
      <c r="AY507" s="372"/>
      <c r="AZ507" s="372"/>
      <c r="BA507" s="372"/>
      <c r="BB507" s="372"/>
      <c r="BC507" s="372"/>
      <c r="BD507" s="372"/>
      <c r="BE507" s="372"/>
      <c r="BF507" s="372"/>
      <c r="BG507" s="372"/>
    </row>
    <row r="508" spans="1:59" ht="15">
      <c r="A508" s="256">
        <v>32</v>
      </c>
      <c r="B508" s="373" t="s">
        <v>1172</v>
      </c>
      <c r="C508" s="367" t="s">
        <v>719</v>
      </c>
      <c r="D508" s="368">
        <v>130</v>
      </c>
      <c r="E508" s="369">
        <v>20</v>
      </c>
      <c r="F508" s="370" t="s">
        <v>237</v>
      </c>
      <c r="G508" s="371">
        <v>2</v>
      </c>
      <c r="H508" s="368"/>
      <c r="I508" s="368">
        <v>1</v>
      </c>
      <c r="J508" s="368"/>
      <c r="K508" s="368"/>
      <c r="L508" s="368"/>
      <c r="M508" s="368"/>
      <c r="N508" s="368"/>
      <c r="O508" s="368">
        <v>1</v>
      </c>
      <c r="P508" s="368"/>
      <c r="Q508" s="368"/>
      <c r="R508" s="372"/>
      <c r="S508" s="372"/>
      <c r="T508" s="372"/>
      <c r="U508" s="372"/>
      <c r="V508" s="372"/>
      <c r="W508" s="372"/>
      <c r="X508" s="372"/>
      <c r="Y508" s="372"/>
      <c r="Z508" s="372"/>
      <c r="AA508" s="372"/>
      <c r="AB508" s="372"/>
      <c r="AC508" s="372"/>
      <c r="AD508" s="372"/>
      <c r="AE508" s="372"/>
      <c r="AF508" s="372"/>
      <c r="AG508" s="372"/>
      <c r="AH508" s="372"/>
      <c r="AI508" s="372"/>
      <c r="AJ508" s="372"/>
      <c r="AK508" s="372"/>
      <c r="AL508" s="372"/>
      <c r="AM508" s="372"/>
      <c r="AN508" s="372"/>
      <c r="AO508" s="372"/>
      <c r="AP508" s="372"/>
      <c r="AQ508" s="372"/>
      <c r="AR508" s="372"/>
      <c r="AS508" s="372"/>
      <c r="AT508" s="372"/>
      <c r="AU508" s="372"/>
      <c r="AV508" s="372"/>
      <c r="AW508" s="372"/>
      <c r="AX508" s="372"/>
      <c r="AY508" s="372"/>
      <c r="AZ508" s="372"/>
      <c r="BA508" s="372"/>
      <c r="BB508" s="372"/>
      <c r="BC508" s="372"/>
      <c r="BD508" s="372"/>
      <c r="BE508" s="372"/>
      <c r="BF508" s="372"/>
      <c r="BG508" s="372"/>
    </row>
    <row r="509" spans="1:59" ht="15">
      <c r="A509" s="256">
        <v>33</v>
      </c>
      <c r="B509" s="373" t="s">
        <v>341</v>
      </c>
      <c r="C509" s="367" t="s">
        <v>719</v>
      </c>
      <c r="D509" s="368">
        <v>125</v>
      </c>
      <c r="E509" s="369">
        <v>20</v>
      </c>
      <c r="F509" s="370" t="s">
        <v>237</v>
      </c>
      <c r="G509" s="371">
        <v>2</v>
      </c>
      <c r="H509" s="368"/>
      <c r="I509" s="368">
        <v>1</v>
      </c>
      <c r="J509" s="368"/>
      <c r="K509" s="368">
        <v>1</v>
      </c>
      <c r="L509" s="368"/>
      <c r="M509" s="368"/>
      <c r="N509" s="368"/>
      <c r="O509" s="368"/>
      <c r="P509" s="368"/>
      <c r="Q509" s="368"/>
      <c r="R509" s="372"/>
      <c r="S509" s="372"/>
      <c r="T509" s="372"/>
      <c r="U509" s="372"/>
      <c r="V509" s="372"/>
      <c r="W509" s="372"/>
      <c r="X509" s="372"/>
      <c r="Y509" s="372"/>
      <c r="Z509" s="372"/>
      <c r="AA509" s="372"/>
      <c r="AB509" s="372"/>
      <c r="AC509" s="372"/>
      <c r="AD509" s="372"/>
      <c r="AE509" s="372"/>
      <c r="AF509" s="372"/>
      <c r="AG509" s="372"/>
      <c r="AH509" s="372"/>
      <c r="AI509" s="372"/>
      <c r="AJ509" s="372"/>
      <c r="AK509" s="372"/>
      <c r="AL509" s="372"/>
      <c r="AM509" s="372"/>
      <c r="AN509" s="372"/>
      <c r="AO509" s="372"/>
      <c r="AP509" s="372"/>
      <c r="AQ509" s="372"/>
      <c r="AR509" s="372"/>
      <c r="AS509" s="372"/>
      <c r="AT509" s="372"/>
      <c r="AU509" s="372"/>
      <c r="AV509" s="372"/>
      <c r="AW509" s="372"/>
      <c r="AX509" s="372"/>
      <c r="AY509" s="372"/>
      <c r="AZ509" s="372"/>
      <c r="BA509" s="372"/>
      <c r="BB509" s="372"/>
      <c r="BC509" s="372"/>
      <c r="BD509" s="372"/>
      <c r="BE509" s="372"/>
      <c r="BF509" s="372"/>
      <c r="BG509" s="372"/>
    </row>
    <row r="510" spans="1:59" ht="15">
      <c r="A510" s="256">
        <v>34</v>
      </c>
      <c r="B510" s="373" t="s">
        <v>1173</v>
      </c>
      <c r="C510" s="367" t="s">
        <v>719</v>
      </c>
      <c r="D510" s="368">
        <v>125</v>
      </c>
      <c r="E510" s="369">
        <v>10</v>
      </c>
      <c r="F510" s="370" t="s">
        <v>237</v>
      </c>
      <c r="G510" s="371">
        <v>1</v>
      </c>
      <c r="H510" s="368"/>
      <c r="I510" s="368"/>
      <c r="J510" s="368"/>
      <c r="K510" s="368"/>
      <c r="L510" s="368"/>
      <c r="M510" s="368"/>
      <c r="N510" s="368"/>
      <c r="O510" s="368">
        <v>1</v>
      </c>
      <c r="P510" s="368"/>
      <c r="Q510" s="368"/>
      <c r="R510" s="372"/>
      <c r="S510" s="372"/>
      <c r="T510" s="372"/>
      <c r="U510" s="372"/>
      <c r="V510" s="372"/>
      <c r="W510" s="372"/>
      <c r="X510" s="372"/>
      <c r="Y510" s="372"/>
      <c r="Z510" s="372"/>
      <c r="AA510" s="372"/>
      <c r="AB510" s="372"/>
      <c r="AC510" s="372"/>
      <c r="AD510" s="372"/>
      <c r="AE510" s="372"/>
      <c r="AF510" s="372"/>
      <c r="AG510" s="372"/>
      <c r="AH510" s="372"/>
      <c r="AI510" s="372"/>
      <c r="AJ510" s="372"/>
      <c r="AK510" s="372"/>
      <c r="AL510" s="372"/>
      <c r="AM510" s="372"/>
      <c r="AN510" s="372"/>
      <c r="AO510" s="372"/>
      <c r="AP510" s="372"/>
      <c r="AQ510" s="372"/>
      <c r="AR510" s="372"/>
      <c r="AS510" s="372"/>
      <c r="AT510" s="372"/>
      <c r="AU510" s="372"/>
      <c r="AV510" s="372"/>
      <c r="AW510" s="372"/>
      <c r="AX510" s="372"/>
      <c r="AY510" s="372"/>
      <c r="AZ510" s="372"/>
      <c r="BA510" s="372"/>
      <c r="BB510" s="372"/>
      <c r="BC510" s="372"/>
      <c r="BD510" s="372"/>
      <c r="BE510" s="372"/>
      <c r="BF510" s="372"/>
      <c r="BG510" s="372"/>
    </row>
    <row r="511" spans="1:59" ht="15">
      <c r="A511" s="256">
        <v>35</v>
      </c>
      <c r="B511" s="373" t="s">
        <v>1174</v>
      </c>
      <c r="C511" s="367" t="s">
        <v>719</v>
      </c>
      <c r="D511" s="368">
        <v>130</v>
      </c>
      <c r="E511" s="369">
        <v>20</v>
      </c>
      <c r="F511" s="370" t="s">
        <v>237</v>
      </c>
      <c r="G511" s="371">
        <v>2</v>
      </c>
      <c r="H511" s="368"/>
      <c r="I511" s="368">
        <v>1</v>
      </c>
      <c r="J511" s="368"/>
      <c r="K511" s="368"/>
      <c r="L511" s="368"/>
      <c r="M511" s="368"/>
      <c r="N511" s="368"/>
      <c r="O511" s="368">
        <v>1</v>
      </c>
      <c r="P511" s="368"/>
      <c r="Q511" s="368"/>
      <c r="R511" s="372"/>
      <c r="S511" s="372"/>
      <c r="T511" s="372"/>
      <c r="U511" s="372"/>
      <c r="V511" s="372"/>
      <c r="W511" s="372"/>
      <c r="X511" s="372"/>
      <c r="Y511" s="372"/>
      <c r="Z511" s="372"/>
      <c r="AA511" s="372"/>
      <c r="AB511" s="372"/>
      <c r="AC511" s="372"/>
      <c r="AD511" s="372"/>
      <c r="AE511" s="372"/>
      <c r="AF511" s="372"/>
      <c r="AG511" s="372"/>
      <c r="AH511" s="372"/>
      <c r="AI511" s="372"/>
      <c r="AJ511" s="372"/>
      <c r="AK511" s="372"/>
      <c r="AL511" s="372"/>
      <c r="AM511" s="372"/>
      <c r="AN511" s="372"/>
      <c r="AO511" s="372"/>
      <c r="AP511" s="372"/>
      <c r="AQ511" s="372"/>
      <c r="AR511" s="372"/>
      <c r="AS511" s="372"/>
      <c r="AT511" s="372"/>
      <c r="AU511" s="372"/>
      <c r="AV511" s="372"/>
      <c r="AW511" s="372"/>
      <c r="AX511" s="372"/>
      <c r="AY511" s="372"/>
      <c r="AZ511" s="372"/>
      <c r="BA511" s="372"/>
      <c r="BB511" s="372"/>
      <c r="BC511" s="372"/>
      <c r="BD511" s="372"/>
      <c r="BE511" s="372"/>
      <c r="BF511" s="372"/>
      <c r="BG511" s="372"/>
    </row>
    <row r="512" spans="1:59" ht="15">
      <c r="A512" s="256">
        <v>36</v>
      </c>
      <c r="B512" s="373" t="s">
        <v>1175</v>
      </c>
      <c r="C512" s="367" t="s">
        <v>719</v>
      </c>
      <c r="D512" s="368">
        <v>125</v>
      </c>
      <c r="E512" s="369">
        <v>20</v>
      </c>
      <c r="F512" s="370" t="s">
        <v>237</v>
      </c>
      <c r="G512" s="371">
        <v>2</v>
      </c>
      <c r="H512" s="368"/>
      <c r="I512" s="368">
        <v>1</v>
      </c>
      <c r="J512" s="368"/>
      <c r="K512" s="368"/>
      <c r="L512" s="368"/>
      <c r="M512" s="368"/>
      <c r="N512" s="368"/>
      <c r="O512" s="368">
        <v>1</v>
      </c>
      <c r="P512" s="368"/>
      <c r="Q512" s="368"/>
      <c r="R512" s="372"/>
      <c r="S512" s="372"/>
      <c r="T512" s="372"/>
      <c r="U512" s="372"/>
      <c r="V512" s="372"/>
      <c r="W512" s="372"/>
      <c r="X512" s="372"/>
      <c r="Y512" s="372"/>
      <c r="Z512" s="372"/>
      <c r="AA512" s="372"/>
      <c r="AB512" s="372"/>
      <c r="AC512" s="372"/>
      <c r="AD512" s="372"/>
      <c r="AE512" s="372"/>
      <c r="AF512" s="372"/>
      <c r="AG512" s="372"/>
      <c r="AH512" s="372"/>
      <c r="AI512" s="372"/>
      <c r="AJ512" s="372"/>
      <c r="AK512" s="372"/>
      <c r="AL512" s="372"/>
      <c r="AM512" s="372"/>
      <c r="AN512" s="372"/>
      <c r="AO512" s="372"/>
      <c r="AP512" s="372"/>
      <c r="AQ512" s="372"/>
      <c r="AR512" s="372"/>
      <c r="AS512" s="372"/>
      <c r="AT512" s="372"/>
      <c r="AU512" s="372"/>
      <c r="AV512" s="372"/>
      <c r="AW512" s="372"/>
      <c r="AX512" s="372"/>
      <c r="AY512" s="372"/>
      <c r="AZ512" s="372"/>
      <c r="BA512" s="372"/>
      <c r="BB512" s="372"/>
      <c r="BC512" s="372"/>
      <c r="BD512" s="372"/>
      <c r="BE512" s="372"/>
      <c r="BF512" s="372"/>
      <c r="BG512" s="372"/>
    </row>
    <row r="513" spans="1:59" ht="15">
      <c r="A513" s="256">
        <v>37</v>
      </c>
      <c r="B513" s="373" t="s">
        <v>1176</v>
      </c>
      <c r="C513" s="367" t="s">
        <v>719</v>
      </c>
      <c r="D513" s="368">
        <v>135</v>
      </c>
      <c r="E513" s="369">
        <v>20</v>
      </c>
      <c r="F513" s="370" t="s">
        <v>237</v>
      </c>
      <c r="G513" s="371">
        <v>2</v>
      </c>
      <c r="H513" s="368"/>
      <c r="I513" s="368">
        <v>1</v>
      </c>
      <c r="J513" s="368"/>
      <c r="K513" s="368"/>
      <c r="L513" s="368"/>
      <c r="M513" s="368"/>
      <c r="N513" s="368"/>
      <c r="O513" s="368">
        <v>1</v>
      </c>
      <c r="P513" s="368"/>
      <c r="Q513" s="368"/>
      <c r="R513" s="372"/>
      <c r="S513" s="372"/>
      <c r="T513" s="372"/>
      <c r="U513" s="372"/>
      <c r="V513" s="372"/>
      <c r="W513" s="372"/>
      <c r="X513" s="372"/>
      <c r="Y513" s="372"/>
      <c r="Z513" s="372"/>
      <c r="AA513" s="372"/>
      <c r="AB513" s="372"/>
      <c r="AC513" s="372"/>
      <c r="AD513" s="372"/>
      <c r="AE513" s="372"/>
      <c r="AF513" s="372"/>
      <c r="AG513" s="372"/>
      <c r="AH513" s="372"/>
      <c r="AI513" s="372"/>
      <c r="AJ513" s="372"/>
      <c r="AK513" s="372"/>
      <c r="AL513" s="372"/>
      <c r="AM513" s="372"/>
      <c r="AN513" s="372"/>
      <c r="AO513" s="372"/>
      <c r="AP513" s="372"/>
      <c r="AQ513" s="372"/>
      <c r="AR513" s="372"/>
      <c r="AS513" s="372"/>
      <c r="AT513" s="372"/>
      <c r="AU513" s="372"/>
      <c r="AV513" s="372"/>
      <c r="AW513" s="372"/>
      <c r="AX513" s="372"/>
      <c r="AY513" s="372"/>
      <c r="AZ513" s="372"/>
      <c r="BA513" s="372"/>
      <c r="BB513" s="372"/>
      <c r="BC513" s="372"/>
      <c r="BD513" s="372"/>
      <c r="BE513" s="372"/>
      <c r="BF513" s="372"/>
      <c r="BG513" s="372"/>
    </row>
    <row r="514" spans="1:59" ht="15">
      <c r="A514" s="256">
        <v>38</v>
      </c>
      <c r="B514" s="373" t="s">
        <v>1177</v>
      </c>
      <c r="C514" s="367" t="s">
        <v>719</v>
      </c>
      <c r="D514" s="368">
        <v>145</v>
      </c>
      <c r="E514" s="369">
        <v>10</v>
      </c>
      <c r="F514" s="370" t="s">
        <v>237</v>
      </c>
      <c r="G514" s="371">
        <v>1</v>
      </c>
      <c r="H514" s="368"/>
      <c r="I514" s="368">
        <v>1</v>
      </c>
      <c r="J514" s="368"/>
      <c r="K514" s="368"/>
      <c r="L514" s="368"/>
      <c r="M514" s="368"/>
      <c r="N514" s="368"/>
      <c r="O514" s="368"/>
      <c r="P514" s="368"/>
      <c r="Q514" s="368"/>
      <c r="R514" s="372"/>
      <c r="S514" s="372"/>
      <c r="T514" s="372"/>
      <c r="U514" s="372"/>
      <c r="V514" s="372"/>
      <c r="W514" s="372"/>
      <c r="X514" s="372"/>
      <c r="Y514" s="372"/>
      <c r="Z514" s="372"/>
      <c r="AA514" s="372"/>
      <c r="AB514" s="372"/>
      <c r="AC514" s="372"/>
      <c r="AD514" s="372"/>
      <c r="AE514" s="372"/>
      <c r="AF514" s="372"/>
      <c r="AG514" s="372"/>
      <c r="AH514" s="372"/>
      <c r="AI514" s="372"/>
      <c r="AJ514" s="372"/>
      <c r="AK514" s="372"/>
      <c r="AL514" s="372"/>
      <c r="AM514" s="372"/>
      <c r="AN514" s="372"/>
      <c r="AO514" s="372"/>
      <c r="AP514" s="372"/>
      <c r="AQ514" s="372"/>
      <c r="AR514" s="372"/>
      <c r="AS514" s="372"/>
      <c r="AT514" s="372"/>
      <c r="AU514" s="372"/>
      <c r="AV514" s="372"/>
      <c r="AW514" s="372"/>
      <c r="AX514" s="372"/>
      <c r="AY514" s="372"/>
      <c r="AZ514" s="372"/>
      <c r="BA514" s="372"/>
      <c r="BB514" s="372"/>
      <c r="BC514" s="372"/>
      <c r="BD514" s="372"/>
      <c r="BE514" s="372"/>
      <c r="BF514" s="372"/>
      <c r="BG514" s="372"/>
    </row>
    <row r="515" spans="1:59" s="245" customFormat="1" ht="15">
      <c r="A515" s="256">
        <v>39</v>
      </c>
      <c r="B515" s="373" t="s">
        <v>1178</v>
      </c>
      <c r="C515" s="367" t="s">
        <v>719</v>
      </c>
      <c r="D515" s="368">
        <v>135</v>
      </c>
      <c r="E515" s="369">
        <v>10</v>
      </c>
      <c r="F515" s="370" t="s">
        <v>237</v>
      </c>
      <c r="G515" s="371">
        <v>1</v>
      </c>
      <c r="H515" s="368"/>
      <c r="I515" s="368"/>
      <c r="J515" s="368"/>
      <c r="K515" s="368"/>
      <c r="L515" s="368"/>
      <c r="M515" s="368"/>
      <c r="N515" s="368"/>
      <c r="O515" s="368">
        <v>1</v>
      </c>
      <c r="P515" s="368"/>
      <c r="Q515" s="368"/>
      <c r="R515" s="372"/>
      <c r="S515" s="372"/>
      <c r="T515" s="372"/>
      <c r="U515" s="372"/>
      <c r="V515" s="372"/>
      <c r="W515" s="372"/>
      <c r="X515" s="372"/>
      <c r="Y515" s="372"/>
      <c r="Z515" s="372"/>
      <c r="AA515" s="372"/>
      <c r="AB515" s="372"/>
      <c r="AC515" s="372"/>
      <c r="AD515" s="372"/>
      <c r="AE515" s="372"/>
      <c r="AF515" s="372"/>
      <c r="AG515" s="372"/>
      <c r="AH515" s="372"/>
      <c r="AI515" s="372"/>
      <c r="AJ515" s="372"/>
      <c r="AK515" s="372"/>
      <c r="AL515" s="372"/>
      <c r="AM515" s="372"/>
      <c r="AN515" s="372"/>
      <c r="AO515" s="372"/>
      <c r="AP515" s="372"/>
      <c r="AQ515" s="372"/>
      <c r="AR515" s="372"/>
      <c r="AS515" s="372"/>
      <c r="AT515" s="372"/>
      <c r="AU515" s="372"/>
      <c r="AV515" s="372"/>
      <c r="AW515" s="372"/>
      <c r="AX515" s="372"/>
      <c r="AY515" s="372"/>
      <c r="AZ515" s="372"/>
      <c r="BA515" s="372"/>
      <c r="BB515" s="372"/>
      <c r="BC515" s="372"/>
      <c r="BD515" s="372"/>
      <c r="BE515" s="372"/>
      <c r="BF515" s="372"/>
      <c r="BG515" s="372"/>
    </row>
    <row r="516" spans="1:59" ht="15">
      <c r="A516" s="256">
        <v>40</v>
      </c>
      <c r="B516" s="373" t="s">
        <v>1179</v>
      </c>
      <c r="C516" s="367" t="s">
        <v>719</v>
      </c>
      <c r="D516" s="368">
        <v>145</v>
      </c>
      <c r="E516" s="369">
        <v>20</v>
      </c>
      <c r="F516" s="370" t="s">
        <v>237</v>
      </c>
      <c r="G516" s="371">
        <v>2</v>
      </c>
      <c r="H516" s="368"/>
      <c r="I516" s="368">
        <v>1</v>
      </c>
      <c r="J516" s="368"/>
      <c r="K516" s="368"/>
      <c r="L516" s="368"/>
      <c r="M516" s="368"/>
      <c r="N516" s="368"/>
      <c r="O516" s="368">
        <v>1</v>
      </c>
      <c r="P516" s="368"/>
      <c r="Q516" s="368"/>
      <c r="R516" s="372"/>
      <c r="S516" s="372"/>
      <c r="T516" s="372"/>
      <c r="U516" s="372"/>
      <c r="V516" s="372"/>
      <c r="W516" s="372"/>
      <c r="X516" s="372"/>
      <c r="Y516" s="372"/>
      <c r="Z516" s="372"/>
      <c r="AA516" s="372"/>
      <c r="AB516" s="372"/>
      <c r="AC516" s="372"/>
      <c r="AD516" s="372"/>
      <c r="AE516" s="372"/>
      <c r="AF516" s="372"/>
      <c r="AG516" s="372"/>
      <c r="AH516" s="372"/>
      <c r="AI516" s="372"/>
      <c r="AJ516" s="372"/>
      <c r="AK516" s="372"/>
      <c r="AL516" s="372"/>
      <c r="AM516" s="372"/>
      <c r="AN516" s="372"/>
      <c r="AO516" s="372"/>
      <c r="AP516" s="372"/>
      <c r="AQ516" s="372"/>
      <c r="AR516" s="372"/>
      <c r="AS516" s="372"/>
      <c r="AT516" s="372"/>
      <c r="AU516" s="372"/>
      <c r="AV516" s="372"/>
      <c r="AW516" s="372"/>
      <c r="AX516" s="372"/>
      <c r="AY516" s="372"/>
      <c r="AZ516" s="372"/>
      <c r="BA516" s="372"/>
      <c r="BB516" s="372"/>
      <c r="BC516" s="372"/>
      <c r="BD516" s="372"/>
      <c r="BE516" s="372"/>
      <c r="BF516" s="372"/>
      <c r="BG516" s="372"/>
    </row>
    <row r="517" spans="1:59" ht="15">
      <c r="A517" s="256">
        <v>41</v>
      </c>
      <c r="B517" s="375" t="s">
        <v>1180</v>
      </c>
      <c r="C517" s="18" t="s">
        <v>719</v>
      </c>
      <c r="D517" s="368">
        <v>150</v>
      </c>
      <c r="E517" s="369">
        <v>10</v>
      </c>
      <c r="F517" s="370" t="s">
        <v>237</v>
      </c>
      <c r="G517" s="371">
        <v>1</v>
      </c>
      <c r="H517" s="368"/>
      <c r="I517" s="368">
        <v>1</v>
      </c>
      <c r="J517" s="368"/>
      <c r="K517" s="368"/>
      <c r="L517" s="368"/>
      <c r="M517" s="368"/>
      <c r="N517" s="368"/>
      <c r="O517" s="368"/>
      <c r="P517" s="368"/>
      <c r="Q517" s="368"/>
      <c r="R517" s="372"/>
      <c r="S517" s="372"/>
      <c r="T517" s="372"/>
      <c r="U517" s="372"/>
      <c r="V517" s="372"/>
      <c r="W517" s="372"/>
      <c r="X517" s="372"/>
      <c r="Y517" s="372"/>
      <c r="Z517" s="372"/>
      <c r="AA517" s="372"/>
      <c r="AB517" s="372"/>
      <c r="AC517" s="372"/>
      <c r="AD517" s="372"/>
      <c r="AE517" s="372"/>
      <c r="AF517" s="372"/>
      <c r="AG517" s="372"/>
      <c r="AH517" s="372"/>
      <c r="AI517" s="372"/>
      <c r="AJ517" s="372"/>
      <c r="AK517" s="372"/>
      <c r="AL517" s="372"/>
      <c r="AM517" s="372"/>
      <c r="AN517" s="372"/>
      <c r="AO517" s="372"/>
      <c r="AP517" s="372"/>
      <c r="AQ517" s="372"/>
      <c r="AR517" s="372"/>
      <c r="AS517" s="372"/>
      <c r="AT517" s="372"/>
      <c r="AU517" s="372"/>
      <c r="AV517" s="372"/>
      <c r="AW517" s="372"/>
      <c r="AX517" s="372"/>
      <c r="AY517" s="372"/>
      <c r="AZ517" s="372"/>
      <c r="BA517" s="372"/>
      <c r="BB517" s="372"/>
      <c r="BC517" s="372"/>
      <c r="BD517" s="372"/>
      <c r="BE517" s="372"/>
      <c r="BF517" s="372"/>
      <c r="BG517" s="372"/>
    </row>
    <row r="518" spans="1:59" ht="15">
      <c r="A518" s="256">
        <v>42</v>
      </c>
      <c r="B518" s="375" t="s">
        <v>1181</v>
      </c>
      <c r="C518" s="18" t="s">
        <v>719</v>
      </c>
      <c r="D518" s="368">
        <v>150</v>
      </c>
      <c r="E518" s="369">
        <v>20</v>
      </c>
      <c r="F518" s="370" t="s">
        <v>237</v>
      </c>
      <c r="G518" s="371">
        <v>2</v>
      </c>
      <c r="H518" s="368"/>
      <c r="I518" s="368">
        <v>1</v>
      </c>
      <c r="J518" s="368"/>
      <c r="K518" s="368"/>
      <c r="L518" s="368"/>
      <c r="M518" s="368"/>
      <c r="N518" s="368"/>
      <c r="O518" s="368">
        <v>1</v>
      </c>
      <c r="P518" s="368"/>
      <c r="Q518" s="368"/>
      <c r="R518" s="372"/>
      <c r="S518" s="372"/>
      <c r="T518" s="372"/>
      <c r="U518" s="372"/>
      <c r="V518" s="372"/>
      <c r="W518" s="372"/>
      <c r="X518" s="372"/>
      <c r="Y518" s="372"/>
      <c r="Z518" s="372"/>
      <c r="AA518" s="372"/>
      <c r="AB518" s="372"/>
      <c r="AC518" s="372"/>
      <c r="AD518" s="372"/>
      <c r="AE518" s="372"/>
      <c r="AF518" s="372"/>
      <c r="AG518" s="372"/>
      <c r="AH518" s="372"/>
      <c r="AI518" s="372"/>
      <c r="AJ518" s="372"/>
      <c r="AK518" s="372"/>
      <c r="AL518" s="372"/>
      <c r="AM518" s="372"/>
      <c r="AN518" s="372"/>
      <c r="AO518" s="372"/>
      <c r="AP518" s="372"/>
      <c r="AQ518" s="372"/>
      <c r="AR518" s="372"/>
      <c r="AS518" s="372"/>
      <c r="AT518" s="372"/>
      <c r="AU518" s="372"/>
      <c r="AV518" s="372"/>
      <c r="AW518" s="372"/>
      <c r="AX518" s="372"/>
      <c r="AY518" s="372"/>
      <c r="AZ518" s="372"/>
      <c r="BA518" s="372"/>
      <c r="BB518" s="372"/>
      <c r="BC518" s="372"/>
      <c r="BD518" s="372"/>
      <c r="BE518" s="372"/>
      <c r="BF518" s="372"/>
      <c r="BG518" s="372"/>
    </row>
    <row r="519" spans="1:59" ht="15">
      <c r="A519" s="256">
        <v>43</v>
      </c>
      <c r="B519" s="375" t="s">
        <v>1182</v>
      </c>
      <c r="C519" s="367" t="s">
        <v>719</v>
      </c>
      <c r="D519" s="368">
        <v>145</v>
      </c>
      <c r="E519" s="369">
        <v>20</v>
      </c>
      <c r="F519" s="370" t="s">
        <v>237</v>
      </c>
      <c r="G519" s="371">
        <v>2</v>
      </c>
      <c r="H519" s="368"/>
      <c r="I519" s="368">
        <v>1</v>
      </c>
      <c r="J519" s="368"/>
      <c r="K519" s="368"/>
      <c r="L519" s="368"/>
      <c r="M519" s="368"/>
      <c r="N519" s="368"/>
      <c r="O519" s="368">
        <v>1</v>
      </c>
      <c r="P519" s="368"/>
      <c r="Q519" s="368"/>
      <c r="R519" s="372"/>
      <c r="S519" s="372"/>
      <c r="T519" s="372"/>
      <c r="U519" s="372"/>
      <c r="V519" s="372"/>
      <c r="W519" s="372"/>
      <c r="X519" s="372"/>
      <c r="Y519" s="372"/>
      <c r="Z519" s="372"/>
      <c r="AA519" s="372"/>
      <c r="AB519" s="372"/>
      <c r="AC519" s="372"/>
      <c r="AD519" s="372"/>
      <c r="AE519" s="372"/>
      <c r="AF519" s="372"/>
      <c r="AG519" s="372"/>
      <c r="AH519" s="372"/>
      <c r="AI519" s="372"/>
      <c r="AJ519" s="372"/>
      <c r="AK519" s="372"/>
      <c r="AL519" s="372"/>
      <c r="AM519" s="372"/>
      <c r="AN519" s="372"/>
      <c r="AO519" s="372"/>
      <c r="AP519" s="372"/>
      <c r="AQ519" s="372"/>
      <c r="AR519" s="372"/>
      <c r="AS519" s="372"/>
      <c r="AT519" s="372"/>
      <c r="AU519" s="372"/>
      <c r="AV519" s="372"/>
      <c r="AW519" s="372"/>
      <c r="AX519" s="372"/>
      <c r="AY519" s="372"/>
      <c r="AZ519" s="372"/>
      <c r="BA519" s="372"/>
      <c r="BB519" s="372"/>
      <c r="BC519" s="372"/>
      <c r="BD519" s="372"/>
      <c r="BE519" s="372"/>
      <c r="BF519" s="372"/>
      <c r="BG519" s="372"/>
    </row>
    <row r="520" spans="1:59" ht="15">
      <c r="A520" s="256">
        <v>44</v>
      </c>
      <c r="B520" s="375" t="s">
        <v>1183</v>
      </c>
      <c r="C520" s="367" t="s">
        <v>719</v>
      </c>
      <c r="D520" s="368">
        <v>135</v>
      </c>
      <c r="E520" s="369">
        <v>20</v>
      </c>
      <c r="F520" s="370" t="s">
        <v>237</v>
      </c>
      <c r="G520" s="371">
        <v>2</v>
      </c>
      <c r="H520" s="368"/>
      <c r="I520" s="368">
        <v>1</v>
      </c>
      <c r="J520" s="368"/>
      <c r="K520" s="368"/>
      <c r="L520" s="368"/>
      <c r="M520" s="368"/>
      <c r="N520" s="368"/>
      <c r="O520" s="368">
        <v>1</v>
      </c>
      <c r="P520" s="368"/>
      <c r="Q520" s="368"/>
      <c r="R520" s="372"/>
      <c r="S520" s="372"/>
      <c r="T520" s="372"/>
      <c r="U520" s="372"/>
      <c r="V520" s="372"/>
      <c r="W520" s="372"/>
      <c r="X520" s="372"/>
      <c r="Y520" s="372"/>
      <c r="Z520" s="372"/>
      <c r="AA520" s="372"/>
      <c r="AB520" s="372"/>
      <c r="AC520" s="372"/>
      <c r="AD520" s="372"/>
      <c r="AE520" s="372"/>
      <c r="AF520" s="372"/>
      <c r="AG520" s="372"/>
      <c r="AH520" s="372"/>
      <c r="AI520" s="372"/>
      <c r="AJ520" s="372"/>
      <c r="AK520" s="372"/>
      <c r="AL520" s="372"/>
      <c r="AM520" s="372"/>
      <c r="AN520" s="372"/>
      <c r="AO520" s="372"/>
      <c r="AP520" s="372"/>
      <c r="AQ520" s="372"/>
      <c r="AR520" s="372"/>
      <c r="AS520" s="372"/>
      <c r="AT520" s="372"/>
      <c r="AU520" s="372"/>
      <c r="AV520" s="372"/>
      <c r="AW520" s="372"/>
      <c r="AX520" s="372"/>
      <c r="AY520" s="372"/>
      <c r="AZ520" s="372"/>
      <c r="BA520" s="372"/>
      <c r="BB520" s="372"/>
      <c r="BC520" s="372"/>
      <c r="BD520" s="372"/>
      <c r="BE520" s="372"/>
      <c r="BF520" s="372"/>
      <c r="BG520" s="372"/>
    </row>
    <row r="521" spans="1:59" ht="15">
      <c r="A521" s="256">
        <v>45</v>
      </c>
      <c r="B521" s="373" t="s">
        <v>1184</v>
      </c>
      <c r="C521" s="367" t="s">
        <v>719</v>
      </c>
      <c r="D521" s="368">
        <v>140</v>
      </c>
      <c r="E521" s="369">
        <v>10</v>
      </c>
      <c r="F521" s="370" t="s">
        <v>237</v>
      </c>
      <c r="G521" s="371">
        <v>1</v>
      </c>
      <c r="H521" s="368"/>
      <c r="I521" s="368">
        <v>1</v>
      </c>
      <c r="J521" s="368"/>
      <c r="K521" s="368"/>
      <c r="L521" s="368"/>
      <c r="M521" s="368"/>
      <c r="N521" s="368"/>
      <c r="O521" s="368"/>
      <c r="P521" s="368"/>
      <c r="Q521" s="368"/>
      <c r="R521" s="372"/>
      <c r="S521" s="372"/>
      <c r="T521" s="372"/>
      <c r="U521" s="372"/>
      <c r="V521" s="372"/>
      <c r="W521" s="372"/>
      <c r="X521" s="372"/>
      <c r="Y521" s="372"/>
      <c r="Z521" s="372"/>
      <c r="AA521" s="372"/>
      <c r="AB521" s="372"/>
      <c r="AC521" s="372"/>
      <c r="AD521" s="372"/>
      <c r="AE521" s="372"/>
      <c r="AF521" s="372"/>
      <c r="AG521" s="372"/>
      <c r="AH521" s="372"/>
      <c r="AI521" s="372"/>
      <c r="AJ521" s="372"/>
      <c r="AK521" s="372"/>
      <c r="AL521" s="372"/>
      <c r="AM521" s="372"/>
      <c r="AN521" s="372"/>
      <c r="AO521" s="372"/>
      <c r="AP521" s="372"/>
      <c r="AQ521" s="372"/>
      <c r="AR521" s="372"/>
      <c r="AS521" s="372"/>
      <c r="AT521" s="372"/>
      <c r="AU521" s="372"/>
      <c r="AV521" s="372"/>
      <c r="AW521" s="372"/>
      <c r="AX521" s="372"/>
      <c r="AY521" s="372"/>
      <c r="AZ521" s="372"/>
      <c r="BA521" s="372"/>
      <c r="BB521" s="372"/>
      <c r="BC521" s="372"/>
      <c r="BD521" s="372"/>
      <c r="BE521" s="372"/>
      <c r="BF521" s="372"/>
      <c r="BG521" s="372"/>
    </row>
    <row r="522" spans="1:59" ht="15">
      <c r="A522" s="256">
        <v>46</v>
      </c>
      <c r="B522" s="373" t="s">
        <v>1185</v>
      </c>
      <c r="C522" s="367" t="s">
        <v>322</v>
      </c>
      <c r="D522" s="368">
        <v>125</v>
      </c>
      <c r="E522" s="369">
        <v>20</v>
      </c>
      <c r="F522" s="370" t="s">
        <v>237</v>
      </c>
      <c r="G522" s="371">
        <v>2</v>
      </c>
      <c r="H522" s="368"/>
      <c r="I522" s="368">
        <v>1</v>
      </c>
      <c r="J522" s="368"/>
      <c r="K522" s="368"/>
      <c r="L522" s="368"/>
      <c r="M522" s="368"/>
      <c r="N522" s="368"/>
      <c r="O522" s="368">
        <v>1</v>
      </c>
      <c r="P522" s="368"/>
      <c r="Q522" s="368"/>
      <c r="R522" s="372"/>
      <c r="S522" s="372"/>
      <c r="T522" s="372"/>
      <c r="U522" s="372"/>
      <c r="V522" s="372"/>
      <c r="W522" s="372"/>
      <c r="X522" s="372"/>
      <c r="Y522" s="372"/>
      <c r="Z522" s="372"/>
      <c r="AA522" s="372"/>
      <c r="AB522" s="372"/>
      <c r="AC522" s="372"/>
      <c r="AD522" s="372"/>
      <c r="AE522" s="372"/>
      <c r="AF522" s="372"/>
      <c r="AG522" s="372"/>
      <c r="AH522" s="372"/>
      <c r="AI522" s="372"/>
      <c r="AJ522" s="372"/>
      <c r="AK522" s="372"/>
      <c r="AL522" s="372"/>
      <c r="AM522" s="372"/>
      <c r="AN522" s="372"/>
      <c r="AO522" s="372"/>
      <c r="AP522" s="372"/>
      <c r="AQ522" s="372"/>
      <c r="AR522" s="372"/>
      <c r="AS522" s="372"/>
      <c r="AT522" s="372"/>
      <c r="AU522" s="372"/>
      <c r="AV522" s="372"/>
      <c r="AW522" s="372"/>
      <c r="AX522" s="372"/>
      <c r="AY522" s="372"/>
      <c r="AZ522" s="372"/>
      <c r="BA522" s="372"/>
      <c r="BB522" s="372"/>
      <c r="BC522" s="372"/>
      <c r="BD522" s="372"/>
      <c r="BE522" s="372"/>
      <c r="BF522" s="372"/>
      <c r="BG522" s="372"/>
    </row>
    <row r="523" spans="1:59" ht="15">
      <c r="A523" s="256">
        <v>47</v>
      </c>
      <c r="B523" s="373" t="s">
        <v>217</v>
      </c>
      <c r="C523" s="367" t="s">
        <v>322</v>
      </c>
      <c r="D523" s="368">
        <v>125</v>
      </c>
      <c r="E523" s="369">
        <v>20</v>
      </c>
      <c r="F523" s="370" t="s">
        <v>237</v>
      </c>
      <c r="G523" s="371">
        <v>2</v>
      </c>
      <c r="H523" s="368"/>
      <c r="I523" s="368">
        <v>1</v>
      </c>
      <c r="J523" s="368"/>
      <c r="K523" s="368"/>
      <c r="L523" s="368"/>
      <c r="M523" s="368"/>
      <c r="N523" s="368"/>
      <c r="O523" s="368">
        <v>1</v>
      </c>
      <c r="P523" s="368"/>
      <c r="Q523" s="368"/>
      <c r="R523" s="372"/>
      <c r="S523" s="372"/>
      <c r="T523" s="372"/>
      <c r="U523" s="372"/>
      <c r="V523" s="372"/>
      <c r="W523" s="372"/>
      <c r="X523" s="372"/>
      <c r="Y523" s="372"/>
      <c r="Z523" s="372"/>
      <c r="AA523" s="372"/>
      <c r="AB523" s="372"/>
      <c r="AC523" s="372"/>
      <c r="AD523" s="372"/>
      <c r="AE523" s="372"/>
      <c r="AF523" s="372"/>
      <c r="AG523" s="372"/>
      <c r="AH523" s="372"/>
      <c r="AI523" s="372"/>
      <c r="AJ523" s="372"/>
      <c r="AK523" s="372"/>
      <c r="AL523" s="372"/>
      <c r="AM523" s="372"/>
      <c r="AN523" s="372"/>
      <c r="AO523" s="372"/>
      <c r="AP523" s="372"/>
      <c r="AQ523" s="372"/>
      <c r="AR523" s="372"/>
      <c r="AS523" s="372"/>
      <c r="AT523" s="372"/>
      <c r="AU523" s="372"/>
      <c r="AV523" s="372"/>
      <c r="AW523" s="372"/>
      <c r="AX523" s="372"/>
      <c r="AY523" s="372"/>
      <c r="AZ523" s="372"/>
      <c r="BA523" s="372"/>
      <c r="BB523" s="372"/>
      <c r="BC523" s="372"/>
      <c r="BD523" s="372"/>
      <c r="BE523" s="372"/>
      <c r="BF523" s="372"/>
      <c r="BG523" s="372"/>
    </row>
    <row r="524" spans="1:59" ht="15">
      <c r="A524" s="256">
        <v>48</v>
      </c>
      <c r="B524" s="375" t="s">
        <v>1186</v>
      </c>
      <c r="C524" s="376" t="s">
        <v>322</v>
      </c>
      <c r="D524" s="368">
        <v>125</v>
      </c>
      <c r="E524" s="369">
        <v>20</v>
      </c>
      <c r="F524" s="370" t="s">
        <v>237</v>
      </c>
      <c r="G524" s="371">
        <v>2</v>
      </c>
      <c r="H524" s="368"/>
      <c r="I524" s="368">
        <v>1</v>
      </c>
      <c r="J524" s="368"/>
      <c r="K524" s="368"/>
      <c r="L524" s="368"/>
      <c r="M524" s="368"/>
      <c r="N524" s="368"/>
      <c r="O524" s="368">
        <v>1</v>
      </c>
      <c r="P524" s="368"/>
      <c r="Q524" s="368"/>
      <c r="R524" s="372"/>
      <c r="S524" s="372"/>
      <c r="T524" s="372"/>
      <c r="U524" s="372"/>
      <c r="V524" s="372"/>
      <c r="W524" s="372"/>
      <c r="X524" s="372"/>
      <c r="Y524" s="372"/>
      <c r="Z524" s="372"/>
      <c r="AA524" s="372"/>
      <c r="AB524" s="372"/>
      <c r="AC524" s="372"/>
      <c r="AD524" s="372"/>
      <c r="AE524" s="372"/>
      <c r="AF524" s="372"/>
      <c r="AG524" s="372"/>
      <c r="AH524" s="372"/>
      <c r="AI524" s="372"/>
      <c r="AJ524" s="372"/>
      <c r="AK524" s="372"/>
      <c r="AL524" s="372"/>
      <c r="AM524" s="372"/>
      <c r="AN524" s="372"/>
      <c r="AO524" s="372"/>
      <c r="AP524" s="372"/>
      <c r="AQ524" s="372"/>
      <c r="AR524" s="372"/>
      <c r="AS524" s="372"/>
      <c r="AT524" s="372"/>
      <c r="AU524" s="372"/>
      <c r="AV524" s="372"/>
      <c r="AW524" s="372"/>
      <c r="AX524" s="372"/>
      <c r="AY524" s="372"/>
      <c r="AZ524" s="372"/>
      <c r="BA524" s="372"/>
      <c r="BB524" s="372"/>
      <c r="BC524" s="372"/>
      <c r="BD524" s="372"/>
      <c r="BE524" s="372"/>
      <c r="BF524" s="372"/>
      <c r="BG524" s="372"/>
    </row>
    <row r="525" spans="1:59" ht="30">
      <c r="A525" s="256">
        <v>49</v>
      </c>
      <c r="B525" s="373" t="s">
        <v>1187</v>
      </c>
      <c r="C525" s="367" t="s">
        <v>726</v>
      </c>
      <c r="D525" s="368">
        <v>130</v>
      </c>
      <c r="E525" s="369">
        <v>10</v>
      </c>
      <c r="F525" s="370" t="s">
        <v>237</v>
      </c>
      <c r="G525" s="371">
        <v>1</v>
      </c>
      <c r="H525" s="368"/>
      <c r="I525" s="368"/>
      <c r="J525" s="368"/>
      <c r="K525" s="368"/>
      <c r="L525" s="368"/>
      <c r="M525" s="368"/>
      <c r="N525" s="368"/>
      <c r="O525" s="368">
        <v>1</v>
      </c>
      <c r="P525" s="368"/>
      <c r="Q525" s="368"/>
      <c r="R525" s="372"/>
      <c r="S525" s="372"/>
      <c r="T525" s="372"/>
      <c r="U525" s="372"/>
      <c r="V525" s="372"/>
      <c r="W525" s="372"/>
      <c r="X525" s="372"/>
      <c r="Y525" s="372"/>
      <c r="Z525" s="372"/>
      <c r="AA525" s="372"/>
      <c r="AB525" s="372"/>
      <c r="AC525" s="372"/>
      <c r="AD525" s="372"/>
      <c r="AE525" s="372"/>
      <c r="AF525" s="372"/>
      <c r="AG525" s="372"/>
      <c r="AH525" s="372"/>
      <c r="AI525" s="372"/>
      <c r="AJ525" s="372"/>
      <c r="AK525" s="372"/>
      <c r="AL525" s="372"/>
      <c r="AM525" s="372"/>
      <c r="AN525" s="372"/>
      <c r="AO525" s="372"/>
      <c r="AP525" s="372"/>
      <c r="AQ525" s="372"/>
      <c r="AR525" s="372"/>
      <c r="AS525" s="372"/>
      <c r="AT525" s="372"/>
      <c r="AU525" s="372"/>
      <c r="AV525" s="372"/>
      <c r="AW525" s="372"/>
      <c r="AX525" s="372"/>
      <c r="AY525" s="372"/>
      <c r="AZ525" s="372"/>
      <c r="BA525" s="372"/>
      <c r="BB525" s="372"/>
      <c r="BC525" s="372"/>
      <c r="BD525" s="372"/>
      <c r="BE525" s="372"/>
      <c r="BF525" s="372"/>
      <c r="BG525" s="372"/>
    </row>
    <row r="526" spans="1:59" ht="30">
      <c r="A526" s="256">
        <v>50</v>
      </c>
      <c r="B526" s="373" t="s">
        <v>1188</v>
      </c>
      <c r="C526" s="367" t="s">
        <v>726</v>
      </c>
      <c r="D526" s="368">
        <v>140</v>
      </c>
      <c r="E526" s="369">
        <v>0</v>
      </c>
      <c r="F526" s="370" t="s">
        <v>237</v>
      </c>
      <c r="G526" s="371">
        <v>0</v>
      </c>
      <c r="H526" s="368"/>
      <c r="I526" s="368"/>
      <c r="J526" s="368"/>
      <c r="K526" s="368"/>
      <c r="L526" s="368"/>
      <c r="M526" s="368"/>
      <c r="N526" s="368"/>
      <c r="O526" s="368"/>
      <c r="P526" s="368"/>
      <c r="Q526" s="368"/>
      <c r="R526" s="372"/>
      <c r="S526" s="372"/>
      <c r="T526" s="372"/>
      <c r="U526" s="372"/>
      <c r="V526" s="372"/>
      <c r="W526" s="372"/>
      <c r="X526" s="372"/>
      <c r="Y526" s="372"/>
      <c r="Z526" s="372"/>
      <c r="AA526" s="372"/>
      <c r="AB526" s="372"/>
      <c r="AC526" s="372"/>
      <c r="AD526" s="372"/>
      <c r="AE526" s="372"/>
      <c r="AF526" s="372"/>
      <c r="AG526" s="372"/>
      <c r="AH526" s="372"/>
      <c r="AI526" s="372"/>
      <c r="AJ526" s="372"/>
      <c r="AK526" s="372"/>
      <c r="AL526" s="372"/>
      <c r="AM526" s="372"/>
      <c r="AN526" s="372"/>
      <c r="AO526" s="372"/>
      <c r="AP526" s="372"/>
      <c r="AQ526" s="372"/>
      <c r="AR526" s="372"/>
      <c r="AS526" s="372"/>
      <c r="AT526" s="372"/>
      <c r="AU526" s="372"/>
      <c r="AV526" s="372"/>
      <c r="AW526" s="372"/>
      <c r="AX526" s="372"/>
      <c r="AY526" s="372"/>
      <c r="AZ526" s="372"/>
      <c r="BA526" s="372"/>
      <c r="BB526" s="372"/>
      <c r="BC526" s="372"/>
      <c r="BD526" s="372"/>
      <c r="BE526" s="372"/>
      <c r="BF526" s="372"/>
      <c r="BG526" s="372"/>
    </row>
    <row r="527" spans="1:59" ht="30">
      <c r="A527" s="256">
        <v>51</v>
      </c>
      <c r="B527" s="373" t="s">
        <v>400</v>
      </c>
      <c r="C527" s="367" t="s">
        <v>726</v>
      </c>
      <c r="D527" s="368">
        <v>130</v>
      </c>
      <c r="E527" s="369">
        <v>0</v>
      </c>
      <c r="F527" s="370" t="s">
        <v>237</v>
      </c>
      <c r="G527" s="371">
        <v>0</v>
      </c>
      <c r="H527" s="368"/>
      <c r="I527" s="368"/>
      <c r="J527" s="368"/>
      <c r="K527" s="368"/>
      <c r="L527" s="368"/>
      <c r="M527" s="368"/>
      <c r="N527" s="368"/>
      <c r="O527" s="368"/>
      <c r="P527" s="368"/>
      <c r="Q527" s="368"/>
      <c r="R527" s="372"/>
      <c r="S527" s="372"/>
      <c r="T527" s="372"/>
      <c r="U527" s="372"/>
      <c r="V527" s="372"/>
      <c r="W527" s="372"/>
      <c r="X527" s="372"/>
      <c r="Y527" s="372"/>
      <c r="Z527" s="372"/>
      <c r="AA527" s="372"/>
      <c r="AB527" s="372"/>
      <c r="AC527" s="372"/>
      <c r="AD527" s="372"/>
      <c r="AE527" s="372"/>
      <c r="AF527" s="372"/>
      <c r="AG527" s="372"/>
      <c r="AH527" s="372"/>
      <c r="AI527" s="372"/>
      <c r="AJ527" s="372"/>
      <c r="AK527" s="372"/>
      <c r="AL527" s="372"/>
      <c r="AM527" s="372"/>
      <c r="AN527" s="372"/>
      <c r="AO527" s="372"/>
      <c r="AP527" s="372"/>
      <c r="AQ527" s="372"/>
      <c r="AR527" s="372"/>
      <c r="AS527" s="372"/>
      <c r="AT527" s="372"/>
      <c r="AU527" s="372"/>
      <c r="AV527" s="372"/>
      <c r="AW527" s="372"/>
      <c r="AX527" s="372"/>
      <c r="AY527" s="372"/>
      <c r="AZ527" s="372"/>
      <c r="BA527" s="372"/>
      <c r="BB527" s="372"/>
      <c r="BC527" s="372"/>
      <c r="BD527" s="372"/>
      <c r="BE527" s="372"/>
      <c r="BF527" s="372"/>
      <c r="BG527" s="372"/>
    </row>
    <row r="528" spans="1:59" ht="30">
      <c r="A528" s="256">
        <v>52</v>
      </c>
      <c r="B528" s="375" t="s">
        <v>1189</v>
      </c>
      <c r="C528" s="18" t="s">
        <v>726</v>
      </c>
      <c r="D528" s="368">
        <v>140</v>
      </c>
      <c r="E528" s="369">
        <v>20</v>
      </c>
      <c r="F528" s="370" t="s">
        <v>237</v>
      </c>
      <c r="G528" s="371">
        <v>2</v>
      </c>
      <c r="H528" s="368"/>
      <c r="I528" s="368">
        <v>1</v>
      </c>
      <c r="J528" s="368"/>
      <c r="K528" s="368"/>
      <c r="L528" s="368"/>
      <c r="M528" s="368"/>
      <c r="N528" s="368"/>
      <c r="O528" s="368">
        <v>1</v>
      </c>
      <c r="P528" s="368"/>
      <c r="Q528" s="368"/>
      <c r="R528" s="372"/>
      <c r="S528" s="372"/>
      <c r="T528" s="372"/>
      <c r="U528" s="372"/>
      <c r="V528" s="372"/>
      <c r="W528" s="372"/>
      <c r="X528" s="372"/>
      <c r="Y528" s="372"/>
      <c r="Z528" s="372"/>
      <c r="AA528" s="372"/>
      <c r="AB528" s="372"/>
      <c r="AC528" s="372"/>
      <c r="AD528" s="372"/>
      <c r="AE528" s="372"/>
      <c r="AF528" s="372"/>
      <c r="AG528" s="372"/>
      <c r="AH528" s="372"/>
      <c r="AI528" s="372"/>
      <c r="AJ528" s="372"/>
      <c r="AK528" s="372"/>
      <c r="AL528" s="372"/>
      <c r="AM528" s="372"/>
      <c r="AN528" s="372"/>
      <c r="AO528" s="372"/>
      <c r="AP528" s="372"/>
      <c r="AQ528" s="372"/>
      <c r="AR528" s="372"/>
      <c r="AS528" s="372"/>
      <c r="AT528" s="372"/>
      <c r="AU528" s="372"/>
      <c r="AV528" s="372"/>
      <c r="AW528" s="372"/>
      <c r="AX528" s="372"/>
      <c r="AY528" s="372"/>
      <c r="AZ528" s="372"/>
      <c r="BA528" s="372"/>
      <c r="BB528" s="372"/>
      <c r="BC528" s="372"/>
      <c r="BD528" s="372"/>
      <c r="BE528" s="372"/>
      <c r="BF528" s="372"/>
      <c r="BG528" s="372"/>
    </row>
    <row r="529" spans="1:59" ht="30">
      <c r="A529" s="256">
        <v>53</v>
      </c>
      <c r="B529" s="373" t="s">
        <v>1190</v>
      </c>
      <c r="C529" s="367" t="s">
        <v>726</v>
      </c>
      <c r="D529" s="368">
        <v>130</v>
      </c>
      <c r="E529" s="369">
        <v>20</v>
      </c>
      <c r="F529" s="370" t="s">
        <v>237</v>
      </c>
      <c r="G529" s="371">
        <v>2</v>
      </c>
      <c r="H529" s="368"/>
      <c r="I529" s="368">
        <v>1</v>
      </c>
      <c r="J529" s="368"/>
      <c r="K529" s="368"/>
      <c r="L529" s="368"/>
      <c r="M529" s="368"/>
      <c r="N529" s="368"/>
      <c r="O529" s="368">
        <v>1</v>
      </c>
      <c r="P529" s="368"/>
      <c r="Q529" s="368"/>
      <c r="R529" s="372"/>
      <c r="S529" s="372"/>
      <c r="T529" s="372"/>
      <c r="U529" s="372"/>
      <c r="V529" s="372"/>
      <c r="W529" s="372"/>
      <c r="X529" s="372"/>
      <c r="Y529" s="372"/>
      <c r="Z529" s="372"/>
      <c r="AA529" s="372"/>
      <c r="AB529" s="372"/>
      <c r="AC529" s="372"/>
      <c r="AD529" s="372"/>
      <c r="AE529" s="372"/>
      <c r="AF529" s="372"/>
      <c r="AG529" s="372"/>
      <c r="AH529" s="372"/>
      <c r="AI529" s="372"/>
      <c r="AJ529" s="372"/>
      <c r="AK529" s="372"/>
      <c r="AL529" s="372"/>
      <c r="AM529" s="372"/>
      <c r="AN529" s="372"/>
      <c r="AO529" s="372"/>
      <c r="AP529" s="372"/>
      <c r="AQ529" s="372"/>
      <c r="AR529" s="372"/>
      <c r="AS529" s="372"/>
      <c r="AT529" s="372"/>
      <c r="AU529" s="372"/>
      <c r="AV529" s="372"/>
      <c r="AW529" s="372"/>
      <c r="AX529" s="372"/>
      <c r="AY529" s="372"/>
      <c r="AZ529" s="372"/>
      <c r="BA529" s="372"/>
      <c r="BB529" s="372"/>
      <c r="BC529" s="372"/>
      <c r="BD529" s="372"/>
      <c r="BE529" s="372"/>
      <c r="BF529" s="372"/>
      <c r="BG529" s="372"/>
    </row>
    <row r="530" spans="1:59" ht="15">
      <c r="A530" s="256">
        <v>54</v>
      </c>
      <c r="B530" s="375" t="s">
        <v>1191</v>
      </c>
      <c r="C530" s="376" t="s">
        <v>728</v>
      </c>
      <c r="D530" s="368">
        <v>130</v>
      </c>
      <c r="E530" s="369">
        <v>20</v>
      </c>
      <c r="F530" s="370" t="s">
        <v>237</v>
      </c>
      <c r="G530" s="371">
        <v>2</v>
      </c>
      <c r="H530" s="368"/>
      <c r="I530" s="368">
        <v>1</v>
      </c>
      <c r="J530" s="368"/>
      <c r="K530" s="368"/>
      <c r="L530" s="368"/>
      <c r="M530" s="368"/>
      <c r="N530" s="368"/>
      <c r="O530" s="368">
        <v>1</v>
      </c>
      <c r="P530" s="368"/>
      <c r="Q530" s="368"/>
      <c r="R530" s="372"/>
      <c r="S530" s="372"/>
      <c r="T530" s="372"/>
      <c r="U530" s="372"/>
      <c r="V530" s="372"/>
      <c r="W530" s="372"/>
      <c r="X530" s="372"/>
      <c r="Y530" s="372"/>
      <c r="Z530" s="372"/>
      <c r="AA530" s="372"/>
      <c r="AB530" s="372"/>
      <c r="AC530" s="372"/>
      <c r="AD530" s="372"/>
      <c r="AE530" s="372"/>
      <c r="AF530" s="372"/>
      <c r="AG530" s="372"/>
      <c r="AH530" s="372"/>
      <c r="AI530" s="372"/>
      <c r="AJ530" s="372"/>
      <c r="AK530" s="372"/>
      <c r="AL530" s="372"/>
      <c r="AM530" s="372"/>
      <c r="AN530" s="372"/>
      <c r="AO530" s="372"/>
      <c r="AP530" s="372"/>
      <c r="AQ530" s="372"/>
      <c r="AR530" s="372"/>
      <c r="AS530" s="372"/>
      <c r="AT530" s="372"/>
      <c r="AU530" s="372"/>
      <c r="AV530" s="372"/>
      <c r="AW530" s="372"/>
      <c r="AX530" s="372"/>
      <c r="AY530" s="372"/>
      <c r="AZ530" s="372"/>
      <c r="BA530" s="372"/>
      <c r="BB530" s="372"/>
      <c r="BC530" s="372"/>
      <c r="BD530" s="372"/>
      <c r="BE530" s="372"/>
      <c r="BF530" s="372"/>
      <c r="BG530" s="372"/>
    </row>
    <row r="531" spans="1:59" ht="15">
      <c r="A531" s="256">
        <v>55</v>
      </c>
      <c r="B531" s="373" t="s">
        <v>1192</v>
      </c>
      <c r="C531" s="367" t="s">
        <v>728</v>
      </c>
      <c r="D531" s="368">
        <v>140</v>
      </c>
      <c r="E531" s="369">
        <v>20</v>
      </c>
      <c r="F531" s="370" t="s">
        <v>237</v>
      </c>
      <c r="G531" s="371">
        <v>2</v>
      </c>
      <c r="H531" s="368"/>
      <c r="I531" s="368">
        <v>1</v>
      </c>
      <c r="J531" s="368"/>
      <c r="K531" s="368"/>
      <c r="L531" s="368"/>
      <c r="M531" s="368"/>
      <c r="N531" s="368"/>
      <c r="O531" s="368">
        <v>1</v>
      </c>
      <c r="P531" s="368"/>
      <c r="Q531" s="368"/>
      <c r="R531" s="372"/>
      <c r="S531" s="372"/>
      <c r="T531" s="372"/>
      <c r="U531" s="372"/>
      <c r="V531" s="372"/>
      <c r="W531" s="372"/>
      <c r="X531" s="372"/>
      <c r="Y531" s="372"/>
      <c r="Z531" s="372"/>
      <c r="AA531" s="372"/>
      <c r="AB531" s="372"/>
      <c r="AC531" s="372"/>
      <c r="AD531" s="372"/>
      <c r="AE531" s="372"/>
      <c r="AF531" s="372"/>
      <c r="AG531" s="372"/>
      <c r="AH531" s="372"/>
      <c r="AI531" s="372"/>
      <c r="AJ531" s="372"/>
      <c r="AK531" s="372"/>
      <c r="AL531" s="372"/>
      <c r="AM531" s="372"/>
      <c r="AN531" s="372"/>
      <c r="AO531" s="372"/>
      <c r="AP531" s="372"/>
      <c r="AQ531" s="372"/>
      <c r="AR531" s="372"/>
      <c r="AS531" s="372"/>
      <c r="AT531" s="372"/>
      <c r="AU531" s="372"/>
      <c r="AV531" s="372"/>
      <c r="AW531" s="372"/>
      <c r="AX531" s="372"/>
      <c r="AY531" s="372"/>
      <c r="AZ531" s="372"/>
      <c r="BA531" s="372"/>
      <c r="BB531" s="372"/>
      <c r="BC531" s="372"/>
      <c r="BD531" s="372"/>
      <c r="BE531" s="372"/>
      <c r="BF531" s="372"/>
      <c r="BG531" s="372"/>
    </row>
    <row r="532" spans="1:59" ht="15">
      <c r="A532" s="256">
        <v>56</v>
      </c>
      <c r="B532" s="373" t="s">
        <v>1193</v>
      </c>
      <c r="C532" s="367" t="s">
        <v>728</v>
      </c>
      <c r="D532" s="368">
        <v>145</v>
      </c>
      <c r="E532" s="369">
        <v>20</v>
      </c>
      <c r="F532" s="370" t="s">
        <v>237</v>
      </c>
      <c r="G532" s="371">
        <v>2</v>
      </c>
      <c r="H532" s="368"/>
      <c r="I532" s="368">
        <v>1</v>
      </c>
      <c r="J532" s="368"/>
      <c r="K532" s="368"/>
      <c r="L532" s="368"/>
      <c r="M532" s="368"/>
      <c r="N532" s="368"/>
      <c r="O532" s="368">
        <v>1</v>
      </c>
      <c r="P532" s="368"/>
      <c r="Q532" s="368"/>
      <c r="R532" s="372"/>
      <c r="S532" s="372"/>
      <c r="T532" s="372"/>
      <c r="U532" s="372"/>
      <c r="V532" s="372"/>
      <c r="W532" s="372"/>
      <c r="X532" s="372"/>
      <c r="Y532" s="372"/>
      <c r="Z532" s="372"/>
      <c r="AA532" s="372"/>
      <c r="AB532" s="372"/>
      <c r="AC532" s="372"/>
      <c r="AD532" s="372"/>
      <c r="AE532" s="372"/>
      <c r="AF532" s="372"/>
      <c r="AG532" s="372"/>
      <c r="AH532" s="372"/>
      <c r="AI532" s="372"/>
      <c r="AJ532" s="372"/>
      <c r="AK532" s="372"/>
      <c r="AL532" s="372"/>
      <c r="AM532" s="372"/>
      <c r="AN532" s="372"/>
      <c r="AO532" s="372"/>
      <c r="AP532" s="372"/>
      <c r="AQ532" s="372"/>
      <c r="AR532" s="372"/>
      <c r="AS532" s="372"/>
      <c r="AT532" s="372"/>
      <c r="AU532" s="372"/>
      <c r="AV532" s="372"/>
      <c r="AW532" s="372"/>
      <c r="AX532" s="372"/>
      <c r="AY532" s="372"/>
      <c r="AZ532" s="372"/>
      <c r="BA532" s="372"/>
      <c r="BB532" s="372"/>
      <c r="BC532" s="372"/>
      <c r="BD532" s="372"/>
      <c r="BE532" s="372"/>
      <c r="BF532" s="372"/>
      <c r="BG532" s="372"/>
    </row>
    <row r="533" spans="1:59" ht="15">
      <c r="A533" s="256">
        <v>57</v>
      </c>
      <c r="B533" s="373" t="s">
        <v>1194</v>
      </c>
      <c r="C533" s="367" t="s">
        <v>730</v>
      </c>
      <c r="D533" s="368">
        <v>135</v>
      </c>
      <c r="E533" s="369">
        <v>20</v>
      </c>
      <c r="F533" s="370" t="s">
        <v>237</v>
      </c>
      <c r="G533" s="371">
        <v>2</v>
      </c>
      <c r="H533" s="368"/>
      <c r="I533" s="368">
        <v>1</v>
      </c>
      <c r="J533" s="368"/>
      <c r="K533" s="368"/>
      <c r="L533" s="368"/>
      <c r="M533" s="368"/>
      <c r="N533" s="368"/>
      <c r="O533" s="368">
        <v>1</v>
      </c>
      <c r="P533" s="368"/>
      <c r="Q533" s="368"/>
      <c r="R533" s="372"/>
      <c r="S533" s="372"/>
      <c r="T533" s="372"/>
      <c r="U533" s="372"/>
      <c r="V533" s="372"/>
      <c r="W533" s="372"/>
      <c r="X533" s="372"/>
      <c r="Y533" s="372"/>
      <c r="Z533" s="372"/>
      <c r="AA533" s="372"/>
      <c r="AB533" s="372"/>
      <c r="AC533" s="372"/>
      <c r="AD533" s="372"/>
      <c r="AE533" s="372"/>
      <c r="AF533" s="372"/>
      <c r="AG533" s="372"/>
      <c r="AH533" s="372"/>
      <c r="AI533" s="372"/>
      <c r="AJ533" s="372"/>
      <c r="AK533" s="372"/>
      <c r="AL533" s="372"/>
      <c r="AM533" s="372"/>
      <c r="AN533" s="372"/>
      <c r="AO533" s="372"/>
      <c r="AP533" s="372"/>
      <c r="AQ533" s="372"/>
      <c r="AR533" s="372"/>
      <c r="AS533" s="372"/>
      <c r="AT533" s="372"/>
      <c r="AU533" s="372"/>
      <c r="AV533" s="372"/>
      <c r="AW533" s="372"/>
      <c r="AX533" s="372"/>
      <c r="AY533" s="372"/>
      <c r="AZ533" s="372"/>
      <c r="BA533" s="372"/>
      <c r="BB533" s="372"/>
      <c r="BC533" s="372"/>
      <c r="BD533" s="372"/>
      <c r="BE533" s="372"/>
      <c r="BF533" s="372"/>
      <c r="BG533" s="372"/>
    </row>
    <row r="534" spans="1:59" ht="15">
      <c r="A534" s="256">
        <v>58</v>
      </c>
      <c r="B534" s="373" t="s">
        <v>1195</v>
      </c>
      <c r="C534" s="367" t="s">
        <v>730</v>
      </c>
      <c r="D534" s="368">
        <v>125</v>
      </c>
      <c r="E534" s="369">
        <v>20</v>
      </c>
      <c r="F534" s="370" t="s">
        <v>237</v>
      </c>
      <c r="G534" s="371">
        <v>2</v>
      </c>
      <c r="H534" s="368"/>
      <c r="I534" s="368">
        <v>1</v>
      </c>
      <c r="J534" s="368"/>
      <c r="K534" s="368"/>
      <c r="L534" s="368"/>
      <c r="M534" s="368"/>
      <c r="N534" s="368"/>
      <c r="O534" s="368">
        <v>1</v>
      </c>
      <c r="P534" s="368"/>
      <c r="Q534" s="368"/>
      <c r="R534" s="372"/>
      <c r="S534" s="372"/>
      <c r="T534" s="372"/>
      <c r="U534" s="372"/>
      <c r="V534" s="372"/>
      <c r="W534" s="372"/>
      <c r="X534" s="372"/>
      <c r="Y534" s="372"/>
      <c r="Z534" s="372"/>
      <c r="AA534" s="372"/>
      <c r="AB534" s="372"/>
      <c r="AC534" s="372"/>
      <c r="AD534" s="372"/>
      <c r="AE534" s="372"/>
      <c r="AF534" s="372"/>
      <c r="AG534" s="372"/>
      <c r="AH534" s="372"/>
      <c r="AI534" s="372"/>
      <c r="AJ534" s="372"/>
      <c r="AK534" s="372"/>
      <c r="AL534" s="372"/>
      <c r="AM534" s="372"/>
      <c r="AN534" s="372"/>
      <c r="AO534" s="372"/>
      <c r="AP534" s="372"/>
      <c r="AQ534" s="372"/>
      <c r="AR534" s="372"/>
      <c r="AS534" s="372"/>
      <c r="AT534" s="372"/>
      <c r="AU534" s="372"/>
      <c r="AV534" s="372"/>
      <c r="AW534" s="372"/>
      <c r="AX534" s="372"/>
      <c r="AY534" s="372"/>
      <c r="AZ534" s="372"/>
      <c r="BA534" s="372"/>
      <c r="BB534" s="372"/>
      <c r="BC534" s="372"/>
      <c r="BD534" s="372"/>
      <c r="BE534" s="372"/>
      <c r="BF534" s="372"/>
      <c r="BG534" s="372"/>
    </row>
    <row r="535" spans="1:59" s="245" customFormat="1" ht="15">
      <c r="A535" s="256">
        <v>59</v>
      </c>
      <c r="B535" s="373" t="s">
        <v>1196</v>
      </c>
      <c r="C535" s="367" t="s">
        <v>730</v>
      </c>
      <c r="D535" s="368">
        <v>125</v>
      </c>
      <c r="E535" s="369">
        <v>10</v>
      </c>
      <c r="F535" s="370" t="s">
        <v>237</v>
      </c>
      <c r="G535" s="371">
        <v>1</v>
      </c>
      <c r="H535" s="368"/>
      <c r="I535" s="368"/>
      <c r="J535" s="368"/>
      <c r="K535" s="368"/>
      <c r="L535" s="368"/>
      <c r="M535" s="368"/>
      <c r="N535" s="368"/>
      <c r="O535" s="368">
        <v>1</v>
      </c>
      <c r="P535" s="368"/>
      <c r="Q535" s="368"/>
      <c r="R535" s="372"/>
      <c r="S535" s="372"/>
      <c r="T535" s="372"/>
      <c r="U535" s="372"/>
      <c r="V535" s="372"/>
      <c r="W535" s="372"/>
      <c r="X535" s="372"/>
      <c r="Y535" s="372"/>
      <c r="Z535" s="372"/>
      <c r="AA535" s="372"/>
      <c r="AB535" s="372"/>
      <c r="AC535" s="372"/>
      <c r="AD535" s="372"/>
      <c r="AE535" s="372"/>
      <c r="AF535" s="372"/>
      <c r="AG535" s="372"/>
      <c r="AH535" s="372"/>
      <c r="AI535" s="372"/>
      <c r="AJ535" s="372"/>
      <c r="AK535" s="372"/>
      <c r="AL535" s="372"/>
      <c r="AM535" s="372"/>
      <c r="AN535" s="372"/>
      <c r="AO535" s="372"/>
      <c r="AP535" s="372"/>
      <c r="AQ535" s="372"/>
      <c r="AR535" s="372"/>
      <c r="AS535" s="372"/>
      <c r="AT535" s="372"/>
      <c r="AU535" s="372"/>
      <c r="AV535" s="372"/>
      <c r="AW535" s="372"/>
      <c r="AX535" s="372"/>
      <c r="AY535" s="372"/>
      <c r="AZ535" s="372"/>
      <c r="BA535" s="372"/>
      <c r="BB535" s="372"/>
      <c r="BC535" s="372"/>
      <c r="BD535" s="372"/>
      <c r="BE535" s="372"/>
      <c r="BF535" s="372"/>
      <c r="BG535" s="372"/>
    </row>
    <row r="536" spans="1:59" ht="15">
      <c r="A536" s="256">
        <v>60</v>
      </c>
      <c r="B536" s="373" t="s">
        <v>1197</v>
      </c>
      <c r="C536" s="367" t="s">
        <v>730</v>
      </c>
      <c r="D536" s="368">
        <v>150</v>
      </c>
      <c r="E536" s="369">
        <v>20</v>
      </c>
      <c r="F536" s="370" t="s">
        <v>237</v>
      </c>
      <c r="G536" s="371">
        <v>2</v>
      </c>
      <c r="H536" s="368"/>
      <c r="I536" s="368">
        <v>1</v>
      </c>
      <c r="J536" s="368"/>
      <c r="K536" s="368"/>
      <c r="L536" s="368"/>
      <c r="M536" s="368"/>
      <c r="N536" s="368"/>
      <c r="O536" s="368">
        <v>1</v>
      </c>
      <c r="P536" s="368"/>
      <c r="Q536" s="368"/>
      <c r="R536" s="372"/>
      <c r="S536" s="372"/>
      <c r="T536" s="372"/>
      <c r="U536" s="372"/>
      <c r="V536" s="372"/>
      <c r="W536" s="372"/>
      <c r="X536" s="372"/>
      <c r="Y536" s="372"/>
      <c r="Z536" s="372"/>
      <c r="AA536" s="372"/>
      <c r="AB536" s="372"/>
      <c r="AC536" s="372"/>
      <c r="AD536" s="372"/>
      <c r="AE536" s="372"/>
      <c r="AF536" s="372"/>
      <c r="AG536" s="372"/>
      <c r="AH536" s="372"/>
      <c r="AI536" s="372"/>
      <c r="AJ536" s="372"/>
      <c r="AK536" s="372"/>
      <c r="AL536" s="372"/>
      <c r="AM536" s="372"/>
      <c r="AN536" s="372"/>
      <c r="AO536" s="372"/>
      <c r="AP536" s="372"/>
      <c r="AQ536" s="372"/>
      <c r="AR536" s="372"/>
      <c r="AS536" s="372"/>
      <c r="AT536" s="372"/>
      <c r="AU536" s="372"/>
      <c r="AV536" s="372"/>
      <c r="AW536" s="372"/>
      <c r="AX536" s="372"/>
      <c r="AY536" s="372"/>
      <c r="AZ536" s="372"/>
      <c r="BA536" s="372"/>
      <c r="BB536" s="372"/>
      <c r="BC536" s="372"/>
      <c r="BD536" s="372"/>
      <c r="BE536" s="372"/>
      <c r="BF536" s="372"/>
      <c r="BG536" s="372"/>
    </row>
    <row r="537" spans="1:59" ht="15">
      <c r="A537" s="256">
        <v>61</v>
      </c>
      <c r="B537" s="373" t="s">
        <v>1198</v>
      </c>
      <c r="C537" s="367" t="s">
        <v>730</v>
      </c>
      <c r="D537" s="368">
        <v>125</v>
      </c>
      <c r="E537" s="369">
        <v>20</v>
      </c>
      <c r="F537" s="370" t="s">
        <v>237</v>
      </c>
      <c r="G537" s="371">
        <v>2</v>
      </c>
      <c r="H537" s="368"/>
      <c r="I537" s="368">
        <v>1</v>
      </c>
      <c r="J537" s="368"/>
      <c r="K537" s="368"/>
      <c r="L537" s="368"/>
      <c r="M537" s="368"/>
      <c r="N537" s="368"/>
      <c r="O537" s="368">
        <v>1</v>
      </c>
      <c r="P537" s="368"/>
      <c r="Q537" s="368"/>
      <c r="R537" s="372"/>
      <c r="S537" s="372"/>
      <c r="T537" s="372"/>
      <c r="U537" s="372"/>
      <c r="V537" s="372"/>
      <c r="W537" s="372"/>
      <c r="X537" s="372"/>
      <c r="Y537" s="372"/>
      <c r="Z537" s="372"/>
      <c r="AA537" s="372"/>
      <c r="AB537" s="372"/>
      <c r="AC537" s="372"/>
      <c r="AD537" s="372"/>
      <c r="AE537" s="372"/>
      <c r="AF537" s="372"/>
      <c r="AG537" s="372"/>
      <c r="AH537" s="372"/>
      <c r="AI537" s="372"/>
      <c r="AJ537" s="372"/>
      <c r="AK537" s="372"/>
      <c r="AL537" s="372"/>
      <c r="AM537" s="372"/>
      <c r="AN537" s="372"/>
      <c r="AO537" s="372"/>
      <c r="AP537" s="372"/>
      <c r="AQ537" s="372"/>
      <c r="AR537" s="372"/>
      <c r="AS537" s="372"/>
      <c r="AT537" s="372"/>
      <c r="AU537" s="372"/>
      <c r="AV537" s="372"/>
      <c r="AW537" s="372"/>
      <c r="AX537" s="372"/>
      <c r="AY537" s="372"/>
      <c r="AZ537" s="372"/>
      <c r="BA537" s="372"/>
      <c r="BB537" s="372"/>
      <c r="BC537" s="372"/>
      <c r="BD537" s="372"/>
      <c r="BE537" s="372"/>
      <c r="BF537" s="372"/>
      <c r="BG537" s="372"/>
    </row>
    <row r="538" spans="1:59" ht="15">
      <c r="A538" s="256">
        <v>62</v>
      </c>
      <c r="B538" s="373" t="s">
        <v>1199</v>
      </c>
      <c r="C538" s="367" t="s">
        <v>730</v>
      </c>
      <c r="D538" s="368">
        <v>125</v>
      </c>
      <c r="E538" s="369">
        <v>20</v>
      </c>
      <c r="F538" s="370" t="s">
        <v>237</v>
      </c>
      <c r="G538" s="371">
        <v>2</v>
      </c>
      <c r="H538" s="368"/>
      <c r="I538" s="368">
        <v>1</v>
      </c>
      <c r="J538" s="368"/>
      <c r="K538" s="368"/>
      <c r="L538" s="368"/>
      <c r="M538" s="368"/>
      <c r="N538" s="368"/>
      <c r="O538" s="368">
        <v>1</v>
      </c>
      <c r="P538" s="368"/>
      <c r="Q538" s="368"/>
      <c r="R538" s="372"/>
      <c r="S538" s="372"/>
      <c r="T538" s="372"/>
      <c r="U538" s="372"/>
      <c r="V538" s="372"/>
      <c r="W538" s="372"/>
      <c r="X538" s="372"/>
      <c r="Y538" s="372"/>
      <c r="Z538" s="372"/>
      <c r="AA538" s="372"/>
      <c r="AB538" s="372"/>
      <c r="AC538" s="372"/>
      <c r="AD538" s="372"/>
      <c r="AE538" s="372"/>
      <c r="AF538" s="372"/>
      <c r="AG538" s="372"/>
      <c r="AH538" s="372"/>
      <c r="AI538" s="372"/>
      <c r="AJ538" s="372"/>
      <c r="AK538" s="372"/>
      <c r="AL538" s="372"/>
      <c r="AM538" s="372"/>
      <c r="AN538" s="372"/>
      <c r="AO538" s="372"/>
      <c r="AP538" s="372"/>
      <c r="AQ538" s="372"/>
      <c r="AR538" s="372"/>
      <c r="AS538" s="372"/>
      <c r="AT538" s="372"/>
      <c r="AU538" s="372"/>
      <c r="AV538" s="372"/>
      <c r="AW538" s="372"/>
      <c r="AX538" s="372"/>
      <c r="AY538" s="372"/>
      <c r="AZ538" s="372"/>
      <c r="BA538" s="372"/>
      <c r="BB538" s="372"/>
      <c r="BC538" s="372"/>
      <c r="BD538" s="372"/>
      <c r="BE538" s="372"/>
      <c r="BF538" s="372"/>
      <c r="BG538" s="372"/>
    </row>
    <row r="539" spans="1:59" ht="15">
      <c r="A539" s="256">
        <v>63</v>
      </c>
      <c r="B539" s="373" t="s">
        <v>1200</v>
      </c>
      <c r="C539" s="367" t="s">
        <v>730</v>
      </c>
      <c r="D539" s="368">
        <v>125</v>
      </c>
      <c r="E539" s="369">
        <v>20</v>
      </c>
      <c r="F539" s="370" t="s">
        <v>237</v>
      </c>
      <c r="G539" s="371">
        <v>2</v>
      </c>
      <c r="H539" s="368"/>
      <c r="I539" s="368">
        <v>1</v>
      </c>
      <c r="J539" s="368"/>
      <c r="K539" s="368"/>
      <c r="L539" s="368"/>
      <c r="M539" s="368"/>
      <c r="N539" s="368"/>
      <c r="O539" s="368">
        <v>1</v>
      </c>
      <c r="P539" s="368"/>
      <c r="Q539" s="368"/>
      <c r="R539" s="372"/>
      <c r="S539" s="372"/>
      <c r="T539" s="372"/>
      <c r="U539" s="372"/>
      <c r="V539" s="372"/>
      <c r="W539" s="372"/>
      <c r="X539" s="372"/>
      <c r="Y539" s="372"/>
      <c r="Z539" s="372"/>
      <c r="AA539" s="372"/>
      <c r="AB539" s="372"/>
      <c r="AC539" s="372"/>
      <c r="AD539" s="372"/>
      <c r="AE539" s="372"/>
      <c r="AF539" s="372"/>
      <c r="AG539" s="372"/>
      <c r="AH539" s="372"/>
      <c r="AI539" s="372"/>
      <c r="AJ539" s="372"/>
      <c r="AK539" s="372"/>
      <c r="AL539" s="372"/>
      <c r="AM539" s="372"/>
      <c r="AN539" s="372"/>
      <c r="AO539" s="372"/>
      <c r="AP539" s="372"/>
      <c r="AQ539" s="372"/>
      <c r="AR539" s="372"/>
      <c r="AS539" s="372"/>
      <c r="AT539" s="372"/>
      <c r="AU539" s="372"/>
      <c r="AV539" s="372"/>
      <c r="AW539" s="372"/>
      <c r="AX539" s="372"/>
      <c r="AY539" s="372"/>
      <c r="AZ539" s="372"/>
      <c r="BA539" s="372"/>
      <c r="BB539" s="372"/>
      <c r="BC539" s="372"/>
      <c r="BD539" s="372"/>
      <c r="BE539" s="372"/>
      <c r="BF539" s="372"/>
      <c r="BG539" s="372"/>
    </row>
    <row r="540" spans="1:59" ht="15">
      <c r="A540" s="256">
        <v>64</v>
      </c>
      <c r="B540" s="373" t="s">
        <v>1201</v>
      </c>
      <c r="C540" s="367" t="s">
        <v>730</v>
      </c>
      <c r="D540" s="368">
        <v>130</v>
      </c>
      <c r="E540" s="369">
        <v>20</v>
      </c>
      <c r="F540" s="370" t="s">
        <v>237</v>
      </c>
      <c r="G540" s="371">
        <v>2</v>
      </c>
      <c r="H540" s="368"/>
      <c r="I540" s="368">
        <v>1</v>
      </c>
      <c r="J540" s="368"/>
      <c r="K540" s="368"/>
      <c r="L540" s="368"/>
      <c r="M540" s="368"/>
      <c r="N540" s="368"/>
      <c r="O540" s="368">
        <v>1</v>
      </c>
      <c r="P540" s="368"/>
      <c r="Q540" s="368"/>
      <c r="R540" s="372"/>
      <c r="S540" s="372"/>
      <c r="T540" s="372"/>
      <c r="U540" s="372"/>
      <c r="V540" s="372"/>
      <c r="W540" s="372"/>
      <c r="X540" s="372"/>
      <c r="Y540" s="372"/>
      <c r="Z540" s="372"/>
      <c r="AA540" s="372"/>
      <c r="AB540" s="372"/>
      <c r="AC540" s="372"/>
      <c r="AD540" s="372"/>
      <c r="AE540" s="372"/>
      <c r="AF540" s="372"/>
      <c r="AG540" s="372"/>
      <c r="AH540" s="372"/>
      <c r="AI540" s="372"/>
      <c r="AJ540" s="372"/>
      <c r="AK540" s="372"/>
      <c r="AL540" s="372"/>
      <c r="AM540" s="372"/>
      <c r="AN540" s="372"/>
      <c r="AO540" s="372"/>
      <c r="AP540" s="372"/>
      <c r="AQ540" s="372"/>
      <c r="AR540" s="372"/>
      <c r="AS540" s="372"/>
      <c r="AT540" s="372"/>
      <c r="AU540" s="372"/>
      <c r="AV540" s="372"/>
      <c r="AW540" s="372"/>
      <c r="AX540" s="372"/>
      <c r="AY540" s="372"/>
      <c r="AZ540" s="372"/>
      <c r="BA540" s="372"/>
      <c r="BB540" s="372"/>
      <c r="BC540" s="372"/>
      <c r="BD540" s="372"/>
      <c r="BE540" s="372"/>
      <c r="BF540" s="372"/>
      <c r="BG540" s="372"/>
    </row>
    <row r="541" spans="1:59" ht="15">
      <c r="A541" s="256">
        <v>65</v>
      </c>
      <c r="B541" s="375" t="s">
        <v>1202</v>
      </c>
      <c r="C541" s="376" t="s">
        <v>730</v>
      </c>
      <c r="D541" s="368">
        <v>145</v>
      </c>
      <c r="E541" s="369">
        <v>20</v>
      </c>
      <c r="F541" s="370" t="s">
        <v>237</v>
      </c>
      <c r="G541" s="371">
        <v>2</v>
      </c>
      <c r="H541" s="368"/>
      <c r="I541" s="368">
        <v>1</v>
      </c>
      <c r="J541" s="368"/>
      <c r="K541" s="368"/>
      <c r="L541" s="368"/>
      <c r="M541" s="368"/>
      <c r="N541" s="368"/>
      <c r="O541" s="368">
        <v>1</v>
      </c>
      <c r="P541" s="368"/>
      <c r="Q541" s="368"/>
      <c r="R541" s="372"/>
      <c r="S541" s="372"/>
      <c r="T541" s="372"/>
      <c r="U541" s="372"/>
      <c r="V541" s="372"/>
      <c r="W541" s="372"/>
      <c r="X541" s="372"/>
      <c r="Y541" s="372"/>
      <c r="Z541" s="372"/>
      <c r="AA541" s="372"/>
      <c r="AB541" s="372"/>
      <c r="AC541" s="372"/>
      <c r="AD541" s="372"/>
      <c r="AE541" s="372"/>
      <c r="AF541" s="372"/>
      <c r="AG541" s="372"/>
      <c r="AH541" s="372"/>
      <c r="AI541" s="372"/>
      <c r="AJ541" s="372"/>
      <c r="AK541" s="372"/>
      <c r="AL541" s="372"/>
      <c r="AM541" s="372"/>
      <c r="AN541" s="372"/>
      <c r="AO541" s="372"/>
      <c r="AP541" s="372"/>
      <c r="AQ541" s="372"/>
      <c r="AR541" s="372"/>
      <c r="AS541" s="372"/>
      <c r="AT541" s="372"/>
      <c r="AU541" s="372"/>
      <c r="AV541" s="372"/>
      <c r="AW541" s="372"/>
      <c r="AX541" s="372"/>
      <c r="AY541" s="372"/>
      <c r="AZ541" s="372"/>
      <c r="BA541" s="372"/>
      <c r="BB541" s="372"/>
      <c r="BC541" s="372"/>
      <c r="BD541" s="372"/>
      <c r="BE541" s="372"/>
      <c r="BF541" s="372"/>
      <c r="BG541" s="372"/>
    </row>
    <row r="542" spans="1:59" ht="15">
      <c r="A542" s="256">
        <v>66</v>
      </c>
      <c r="B542" s="375" t="s">
        <v>1203</v>
      </c>
      <c r="C542" s="376" t="s">
        <v>730</v>
      </c>
      <c r="D542" s="368">
        <v>145</v>
      </c>
      <c r="E542" s="369">
        <v>20</v>
      </c>
      <c r="F542" s="370" t="s">
        <v>237</v>
      </c>
      <c r="G542" s="371">
        <v>2</v>
      </c>
      <c r="H542" s="368"/>
      <c r="I542" s="368">
        <v>1</v>
      </c>
      <c r="J542" s="368"/>
      <c r="K542" s="368"/>
      <c r="L542" s="368"/>
      <c r="M542" s="368"/>
      <c r="N542" s="368"/>
      <c r="O542" s="368">
        <v>1</v>
      </c>
      <c r="P542" s="368"/>
      <c r="Q542" s="368"/>
      <c r="R542" s="372"/>
      <c r="S542" s="372"/>
      <c r="T542" s="372"/>
      <c r="U542" s="372"/>
      <c r="V542" s="372"/>
      <c r="W542" s="372"/>
      <c r="X542" s="372"/>
      <c r="Y542" s="372"/>
      <c r="Z542" s="372"/>
      <c r="AA542" s="372"/>
      <c r="AB542" s="372"/>
      <c r="AC542" s="372"/>
      <c r="AD542" s="372"/>
      <c r="AE542" s="372"/>
      <c r="AF542" s="372"/>
      <c r="AG542" s="372"/>
      <c r="AH542" s="372"/>
      <c r="AI542" s="372"/>
      <c r="AJ542" s="372"/>
      <c r="AK542" s="372"/>
      <c r="AL542" s="372"/>
      <c r="AM542" s="372"/>
      <c r="AN542" s="372"/>
      <c r="AO542" s="372"/>
      <c r="AP542" s="372"/>
      <c r="AQ542" s="372"/>
      <c r="AR542" s="372"/>
      <c r="AS542" s="372"/>
      <c r="AT542" s="372"/>
      <c r="AU542" s="372"/>
      <c r="AV542" s="372"/>
      <c r="AW542" s="372"/>
      <c r="AX542" s="372"/>
      <c r="AY542" s="372"/>
      <c r="AZ542" s="372"/>
      <c r="BA542" s="372"/>
      <c r="BB542" s="372"/>
      <c r="BC542" s="372"/>
      <c r="BD542" s="372"/>
      <c r="BE542" s="372"/>
      <c r="BF542" s="372"/>
      <c r="BG542" s="372"/>
    </row>
    <row r="543" spans="1:59" ht="15">
      <c r="A543" s="256">
        <v>67</v>
      </c>
      <c r="B543" s="377" t="s">
        <v>1204</v>
      </c>
      <c r="C543" s="367" t="s">
        <v>735</v>
      </c>
      <c r="D543" s="368">
        <v>125</v>
      </c>
      <c r="E543" s="369">
        <v>10</v>
      </c>
      <c r="F543" s="370" t="s">
        <v>237</v>
      </c>
      <c r="G543" s="371">
        <v>1</v>
      </c>
      <c r="H543" s="368"/>
      <c r="I543" s="368"/>
      <c r="J543" s="368"/>
      <c r="K543" s="368"/>
      <c r="L543" s="368"/>
      <c r="M543" s="368"/>
      <c r="N543" s="368"/>
      <c r="O543" s="368">
        <v>1</v>
      </c>
      <c r="P543" s="368"/>
      <c r="Q543" s="368"/>
      <c r="R543" s="372"/>
      <c r="S543" s="372"/>
      <c r="T543" s="372"/>
      <c r="U543" s="372"/>
      <c r="V543" s="372"/>
      <c r="W543" s="372"/>
      <c r="X543" s="372"/>
      <c r="Y543" s="372"/>
      <c r="Z543" s="372"/>
      <c r="AA543" s="372"/>
      <c r="AB543" s="372"/>
      <c r="AC543" s="372"/>
      <c r="AD543" s="372"/>
      <c r="AE543" s="372"/>
      <c r="AF543" s="372"/>
      <c r="AG543" s="372"/>
      <c r="AH543" s="372"/>
      <c r="AI543" s="372"/>
      <c r="AJ543" s="372"/>
      <c r="AK543" s="372"/>
      <c r="AL543" s="372"/>
      <c r="AM543" s="372"/>
      <c r="AN543" s="372"/>
      <c r="AO543" s="372"/>
      <c r="AP543" s="372"/>
      <c r="AQ543" s="372"/>
      <c r="AR543" s="372"/>
      <c r="AS543" s="372"/>
      <c r="AT543" s="372"/>
      <c r="AU543" s="372"/>
      <c r="AV543" s="372"/>
      <c r="AW543" s="372"/>
      <c r="AX543" s="372"/>
      <c r="AY543" s="372"/>
      <c r="AZ543" s="372"/>
      <c r="BA543" s="372"/>
      <c r="BB543" s="372"/>
      <c r="BC543" s="372"/>
      <c r="BD543" s="372"/>
      <c r="BE543" s="372"/>
      <c r="BF543" s="372"/>
      <c r="BG543" s="372"/>
    </row>
    <row r="544" spans="1:59" ht="15">
      <c r="A544" s="256">
        <v>68</v>
      </c>
      <c r="B544" s="373" t="s">
        <v>1205</v>
      </c>
      <c r="C544" s="367" t="s">
        <v>735</v>
      </c>
      <c r="D544" s="368">
        <v>125</v>
      </c>
      <c r="E544" s="369">
        <v>20</v>
      </c>
      <c r="F544" s="370" t="s">
        <v>237</v>
      </c>
      <c r="G544" s="371">
        <v>2</v>
      </c>
      <c r="H544" s="368"/>
      <c r="I544" s="368">
        <v>1</v>
      </c>
      <c r="J544" s="368"/>
      <c r="K544" s="368"/>
      <c r="L544" s="368"/>
      <c r="M544" s="368"/>
      <c r="N544" s="368"/>
      <c r="O544" s="368">
        <v>1</v>
      </c>
      <c r="P544" s="368"/>
      <c r="Q544" s="368"/>
      <c r="R544" s="372"/>
      <c r="S544" s="372"/>
      <c r="T544" s="372"/>
      <c r="U544" s="372"/>
      <c r="V544" s="372"/>
      <c r="W544" s="372"/>
      <c r="X544" s="372"/>
      <c r="Y544" s="372"/>
      <c r="Z544" s="372"/>
      <c r="AA544" s="372"/>
      <c r="AB544" s="372"/>
      <c r="AC544" s="372"/>
      <c r="AD544" s="372"/>
      <c r="AE544" s="372"/>
      <c r="AF544" s="372"/>
      <c r="AG544" s="372"/>
      <c r="AH544" s="372"/>
      <c r="AI544" s="372"/>
      <c r="AJ544" s="372"/>
      <c r="AK544" s="372"/>
      <c r="AL544" s="372"/>
      <c r="AM544" s="372"/>
      <c r="AN544" s="372"/>
      <c r="AO544" s="372"/>
      <c r="AP544" s="372"/>
      <c r="AQ544" s="372"/>
      <c r="AR544" s="372"/>
      <c r="AS544" s="372"/>
      <c r="AT544" s="372"/>
      <c r="AU544" s="372"/>
      <c r="AV544" s="372"/>
      <c r="AW544" s="372"/>
      <c r="AX544" s="372"/>
      <c r="AY544" s="372"/>
      <c r="AZ544" s="372"/>
      <c r="BA544" s="372"/>
      <c r="BB544" s="372"/>
      <c r="BC544" s="372"/>
      <c r="BD544" s="372"/>
      <c r="BE544" s="372"/>
      <c r="BF544" s="372"/>
      <c r="BG544" s="372"/>
    </row>
    <row r="545" spans="1:59" ht="15">
      <c r="A545" s="256">
        <v>69</v>
      </c>
      <c r="B545" s="373" t="s">
        <v>1206</v>
      </c>
      <c r="C545" s="367" t="s">
        <v>735</v>
      </c>
      <c r="D545" s="368">
        <v>145</v>
      </c>
      <c r="E545" s="369">
        <v>20</v>
      </c>
      <c r="F545" s="370" t="s">
        <v>237</v>
      </c>
      <c r="G545" s="371">
        <v>2</v>
      </c>
      <c r="H545" s="368"/>
      <c r="I545" s="368">
        <v>1</v>
      </c>
      <c r="J545" s="368"/>
      <c r="K545" s="368"/>
      <c r="L545" s="368"/>
      <c r="M545" s="368"/>
      <c r="N545" s="368"/>
      <c r="O545" s="368">
        <v>1</v>
      </c>
      <c r="P545" s="368"/>
      <c r="Q545" s="368"/>
      <c r="R545" s="372"/>
      <c r="S545" s="372"/>
      <c r="T545" s="372"/>
      <c r="U545" s="372"/>
      <c r="V545" s="372"/>
      <c r="W545" s="372"/>
      <c r="X545" s="372"/>
      <c r="Y545" s="372"/>
      <c r="Z545" s="372"/>
      <c r="AA545" s="372"/>
      <c r="AB545" s="372"/>
      <c r="AC545" s="372"/>
      <c r="AD545" s="372"/>
      <c r="AE545" s="372"/>
      <c r="AF545" s="372"/>
      <c r="AG545" s="372"/>
      <c r="AH545" s="372"/>
      <c r="AI545" s="372"/>
      <c r="AJ545" s="372"/>
      <c r="AK545" s="372"/>
      <c r="AL545" s="372"/>
      <c r="AM545" s="372"/>
      <c r="AN545" s="372"/>
      <c r="AO545" s="372"/>
      <c r="AP545" s="372"/>
      <c r="AQ545" s="372"/>
      <c r="AR545" s="372"/>
      <c r="AS545" s="372"/>
      <c r="AT545" s="372"/>
      <c r="AU545" s="372"/>
      <c r="AV545" s="372"/>
      <c r="AW545" s="372"/>
      <c r="AX545" s="372"/>
      <c r="AY545" s="372"/>
      <c r="AZ545" s="372"/>
      <c r="BA545" s="372"/>
      <c r="BB545" s="372"/>
      <c r="BC545" s="372"/>
      <c r="BD545" s="372"/>
      <c r="BE545" s="372"/>
      <c r="BF545" s="372"/>
      <c r="BG545" s="372"/>
    </row>
    <row r="546" spans="1:59" ht="15">
      <c r="A546" s="256">
        <v>70</v>
      </c>
      <c r="B546" s="377" t="s">
        <v>1207</v>
      </c>
      <c r="C546" s="367" t="s">
        <v>735</v>
      </c>
      <c r="D546" s="368">
        <v>145</v>
      </c>
      <c r="E546" s="369">
        <v>20</v>
      </c>
      <c r="F546" s="370" t="s">
        <v>237</v>
      </c>
      <c r="G546" s="371">
        <v>2</v>
      </c>
      <c r="H546" s="368"/>
      <c r="I546" s="368">
        <v>1</v>
      </c>
      <c r="J546" s="368"/>
      <c r="K546" s="368"/>
      <c r="L546" s="368"/>
      <c r="M546" s="368"/>
      <c r="N546" s="368"/>
      <c r="O546" s="368">
        <v>1</v>
      </c>
      <c r="P546" s="368"/>
      <c r="Q546" s="368"/>
      <c r="R546" s="372"/>
      <c r="S546" s="372"/>
      <c r="T546" s="372"/>
      <c r="U546" s="372"/>
      <c r="V546" s="372"/>
      <c r="W546" s="372"/>
      <c r="X546" s="372"/>
      <c r="Y546" s="372"/>
      <c r="Z546" s="372"/>
      <c r="AA546" s="372"/>
      <c r="AB546" s="372"/>
      <c r="AC546" s="372"/>
      <c r="AD546" s="372"/>
      <c r="AE546" s="372"/>
      <c r="AF546" s="372"/>
      <c r="AG546" s="372"/>
      <c r="AH546" s="372"/>
      <c r="AI546" s="372"/>
      <c r="AJ546" s="372"/>
      <c r="AK546" s="372"/>
      <c r="AL546" s="372"/>
      <c r="AM546" s="372"/>
      <c r="AN546" s="372"/>
      <c r="AO546" s="372"/>
      <c r="AP546" s="372"/>
      <c r="AQ546" s="372"/>
      <c r="AR546" s="372"/>
      <c r="AS546" s="372"/>
      <c r="AT546" s="372"/>
      <c r="AU546" s="372"/>
      <c r="AV546" s="372"/>
      <c r="AW546" s="372"/>
      <c r="AX546" s="372"/>
      <c r="AY546" s="372"/>
      <c r="AZ546" s="372"/>
      <c r="BA546" s="372"/>
      <c r="BB546" s="372"/>
      <c r="BC546" s="372"/>
      <c r="BD546" s="372"/>
      <c r="BE546" s="372"/>
      <c r="BF546" s="372"/>
      <c r="BG546" s="372"/>
    </row>
    <row r="547" spans="1:59" ht="15">
      <c r="A547" s="256">
        <v>71</v>
      </c>
      <c r="B547" s="377" t="s">
        <v>1208</v>
      </c>
      <c r="C547" s="368" t="s">
        <v>740</v>
      </c>
      <c r="D547" s="368">
        <v>125</v>
      </c>
      <c r="E547" s="369">
        <v>10</v>
      </c>
      <c r="F547" s="370" t="s">
        <v>237</v>
      </c>
      <c r="G547" s="371">
        <v>2</v>
      </c>
      <c r="H547" s="368"/>
      <c r="I547" s="368">
        <v>1</v>
      </c>
      <c r="J547" s="368"/>
      <c r="K547" s="368"/>
      <c r="L547" s="368"/>
      <c r="M547" s="368"/>
      <c r="N547" s="368"/>
      <c r="O547" s="368">
        <v>1</v>
      </c>
      <c r="P547" s="368"/>
      <c r="Q547" s="368"/>
      <c r="R547" s="372"/>
      <c r="S547" s="372"/>
      <c r="T547" s="372"/>
      <c r="U547" s="372"/>
      <c r="V547" s="372"/>
      <c r="W547" s="372"/>
      <c r="X547" s="372"/>
      <c r="Y547" s="372"/>
      <c r="Z547" s="372"/>
      <c r="AA547" s="372"/>
      <c r="AB547" s="372"/>
      <c r="AC547" s="372"/>
      <c r="AD547" s="372"/>
      <c r="AE547" s="372"/>
      <c r="AF547" s="372"/>
      <c r="AG547" s="372"/>
      <c r="AH547" s="372"/>
      <c r="AI547" s="372"/>
      <c r="AJ547" s="372"/>
      <c r="AK547" s="372"/>
      <c r="AL547" s="372"/>
      <c r="AM547" s="372"/>
      <c r="AN547" s="372"/>
      <c r="AO547" s="372"/>
      <c r="AP547" s="372"/>
      <c r="AQ547" s="372"/>
      <c r="AR547" s="372"/>
      <c r="AS547" s="372"/>
      <c r="AT547" s="372"/>
      <c r="AU547" s="372"/>
      <c r="AV547" s="372"/>
      <c r="AW547" s="372"/>
      <c r="AX547" s="372"/>
      <c r="AY547" s="372"/>
      <c r="AZ547" s="372"/>
      <c r="BA547" s="372"/>
      <c r="BB547" s="372"/>
      <c r="BC547" s="372"/>
      <c r="BD547" s="372"/>
      <c r="BE547" s="372"/>
      <c r="BF547" s="372"/>
      <c r="BG547" s="372"/>
    </row>
    <row r="548" spans="1:59" ht="15">
      <c r="A548" s="256">
        <v>72</v>
      </c>
      <c r="B548" s="373" t="s">
        <v>1209</v>
      </c>
      <c r="C548" s="368" t="s">
        <v>740</v>
      </c>
      <c r="D548" s="368">
        <v>140</v>
      </c>
      <c r="E548" s="369">
        <v>20</v>
      </c>
      <c r="F548" s="370" t="s">
        <v>237</v>
      </c>
      <c r="G548" s="371">
        <v>2</v>
      </c>
      <c r="H548" s="368"/>
      <c r="I548" s="368">
        <v>1</v>
      </c>
      <c r="J548" s="368"/>
      <c r="K548" s="368"/>
      <c r="L548" s="368"/>
      <c r="M548" s="368"/>
      <c r="N548" s="368"/>
      <c r="O548" s="368">
        <v>1</v>
      </c>
      <c r="P548" s="368"/>
      <c r="Q548" s="368"/>
      <c r="R548" s="372"/>
      <c r="S548" s="372"/>
      <c r="T548" s="372"/>
      <c r="U548" s="372"/>
      <c r="V548" s="372"/>
      <c r="W548" s="372"/>
      <c r="X548" s="372"/>
      <c r="Y548" s="372"/>
      <c r="Z548" s="372"/>
      <c r="AA548" s="372"/>
      <c r="AB548" s="372"/>
      <c r="AC548" s="372"/>
      <c r="AD548" s="372"/>
      <c r="AE548" s="372"/>
      <c r="AF548" s="372"/>
      <c r="AG548" s="372"/>
      <c r="AH548" s="372"/>
      <c r="AI548" s="372"/>
      <c r="AJ548" s="372"/>
      <c r="AK548" s="372"/>
      <c r="AL548" s="372"/>
      <c r="AM548" s="372"/>
      <c r="AN548" s="372"/>
      <c r="AO548" s="372"/>
      <c r="AP548" s="372"/>
      <c r="AQ548" s="372"/>
      <c r="AR548" s="372"/>
      <c r="AS548" s="372"/>
      <c r="AT548" s="372"/>
      <c r="AU548" s="372"/>
      <c r="AV548" s="372"/>
      <c r="AW548" s="372"/>
      <c r="AX548" s="372"/>
      <c r="AY548" s="372"/>
      <c r="AZ548" s="372"/>
      <c r="BA548" s="372"/>
      <c r="BB548" s="372"/>
      <c r="BC548" s="372"/>
      <c r="BD548" s="372"/>
      <c r="BE548" s="372"/>
      <c r="BF548" s="372"/>
      <c r="BG548" s="372"/>
    </row>
    <row r="549" spans="1:59" ht="15">
      <c r="A549" s="256">
        <v>73</v>
      </c>
      <c r="B549" s="373" t="s">
        <v>1210</v>
      </c>
      <c r="C549" s="368" t="s">
        <v>740</v>
      </c>
      <c r="D549" s="368">
        <v>125</v>
      </c>
      <c r="E549" s="369">
        <v>20</v>
      </c>
      <c r="F549" s="370" t="s">
        <v>237</v>
      </c>
      <c r="G549" s="371">
        <v>2</v>
      </c>
      <c r="H549" s="368"/>
      <c r="I549" s="368">
        <v>1</v>
      </c>
      <c r="J549" s="368"/>
      <c r="K549" s="368"/>
      <c r="L549" s="368"/>
      <c r="M549" s="368"/>
      <c r="N549" s="368"/>
      <c r="O549" s="368">
        <v>1</v>
      </c>
      <c r="P549" s="368"/>
      <c r="Q549" s="368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372"/>
      <c r="AH549" s="372"/>
      <c r="AI549" s="372"/>
      <c r="AJ549" s="372"/>
      <c r="AK549" s="372"/>
      <c r="AL549" s="372"/>
      <c r="AM549" s="372"/>
      <c r="AN549" s="372"/>
      <c r="AO549" s="372"/>
      <c r="AP549" s="372"/>
      <c r="AQ549" s="372"/>
      <c r="AR549" s="372"/>
      <c r="AS549" s="372"/>
      <c r="AT549" s="372"/>
      <c r="AU549" s="372"/>
      <c r="AV549" s="372"/>
      <c r="AW549" s="372"/>
      <c r="AX549" s="372"/>
      <c r="AY549" s="372"/>
      <c r="AZ549" s="372"/>
      <c r="BA549" s="372"/>
      <c r="BB549" s="372"/>
      <c r="BC549" s="372"/>
      <c r="BD549" s="372"/>
      <c r="BE549" s="372"/>
      <c r="BF549" s="372"/>
      <c r="BG549" s="372"/>
    </row>
    <row r="550" spans="1:59" ht="15">
      <c r="A550" s="256">
        <v>74</v>
      </c>
      <c r="B550" s="373" t="s">
        <v>1211</v>
      </c>
      <c r="C550" s="368" t="s">
        <v>740</v>
      </c>
      <c r="D550" s="368">
        <v>130</v>
      </c>
      <c r="E550" s="369">
        <v>20</v>
      </c>
      <c r="F550" s="370" t="s">
        <v>237</v>
      </c>
      <c r="G550" s="371">
        <v>2</v>
      </c>
      <c r="H550" s="368"/>
      <c r="I550" s="368">
        <v>1</v>
      </c>
      <c r="J550" s="368"/>
      <c r="K550" s="368"/>
      <c r="L550" s="368"/>
      <c r="M550" s="368"/>
      <c r="N550" s="368"/>
      <c r="O550" s="368">
        <v>1</v>
      </c>
      <c r="P550" s="368"/>
      <c r="Q550" s="368"/>
      <c r="R550" s="372"/>
      <c r="S550" s="372"/>
      <c r="T550" s="372"/>
      <c r="U550" s="372"/>
      <c r="V550" s="372"/>
      <c r="W550" s="372"/>
      <c r="X550" s="372"/>
      <c r="Y550" s="372"/>
      <c r="Z550" s="372"/>
      <c r="AA550" s="372"/>
      <c r="AB550" s="372"/>
      <c r="AC550" s="372"/>
      <c r="AD550" s="372"/>
      <c r="AE550" s="372"/>
      <c r="AF550" s="372"/>
      <c r="AG550" s="372"/>
      <c r="AH550" s="372"/>
      <c r="AI550" s="372"/>
      <c r="AJ550" s="372"/>
      <c r="AK550" s="372"/>
      <c r="AL550" s="372"/>
      <c r="AM550" s="372"/>
      <c r="AN550" s="372"/>
      <c r="AO550" s="372"/>
      <c r="AP550" s="372"/>
      <c r="AQ550" s="372"/>
      <c r="AR550" s="372"/>
      <c r="AS550" s="372"/>
      <c r="AT550" s="372"/>
      <c r="AU550" s="372"/>
      <c r="AV550" s="372"/>
      <c r="AW550" s="372"/>
      <c r="AX550" s="372"/>
      <c r="AY550" s="372"/>
      <c r="AZ550" s="372"/>
      <c r="BA550" s="372"/>
      <c r="BB550" s="372"/>
      <c r="BC550" s="372"/>
      <c r="BD550" s="372"/>
      <c r="BE550" s="372"/>
      <c r="BF550" s="372"/>
      <c r="BG550" s="372"/>
    </row>
    <row r="551" spans="1:59" s="245" customFormat="1" ht="15">
      <c r="A551" s="256">
        <v>75</v>
      </c>
      <c r="B551" s="377" t="s">
        <v>1212</v>
      </c>
      <c r="C551" s="368" t="s">
        <v>740</v>
      </c>
      <c r="D551" s="368">
        <v>125</v>
      </c>
      <c r="E551" s="369">
        <v>20</v>
      </c>
      <c r="F551" s="370" t="s">
        <v>237</v>
      </c>
      <c r="G551" s="371">
        <v>2</v>
      </c>
      <c r="H551" s="368"/>
      <c r="I551" s="368"/>
      <c r="J551" s="368"/>
      <c r="K551" s="368"/>
      <c r="L551" s="368"/>
      <c r="M551" s="368"/>
      <c r="N551" s="368"/>
      <c r="O551" s="368">
        <v>1</v>
      </c>
      <c r="P551" s="368">
        <v>1</v>
      </c>
      <c r="Q551" s="368"/>
      <c r="R551" s="372"/>
      <c r="S551" s="372"/>
      <c r="T551" s="372"/>
      <c r="U551" s="372"/>
      <c r="V551" s="372"/>
      <c r="W551" s="372"/>
      <c r="X551" s="372"/>
      <c r="Y551" s="372"/>
      <c r="Z551" s="372"/>
      <c r="AA551" s="372"/>
      <c r="AB551" s="372"/>
      <c r="AC551" s="372"/>
      <c r="AD551" s="372"/>
      <c r="AE551" s="372"/>
      <c r="AF551" s="372"/>
      <c r="AG551" s="372"/>
      <c r="AH551" s="372"/>
      <c r="AI551" s="372"/>
      <c r="AJ551" s="372"/>
      <c r="AK551" s="372"/>
      <c r="AL551" s="372"/>
      <c r="AM551" s="372"/>
      <c r="AN551" s="372"/>
      <c r="AO551" s="372"/>
      <c r="AP551" s="372"/>
      <c r="AQ551" s="372"/>
      <c r="AR551" s="372"/>
      <c r="AS551" s="372"/>
      <c r="AT551" s="372"/>
      <c r="AU551" s="372"/>
      <c r="AV551" s="372"/>
      <c r="AW551" s="372"/>
      <c r="AX551" s="372"/>
      <c r="AY551" s="372"/>
      <c r="AZ551" s="372"/>
      <c r="BA551" s="372"/>
      <c r="BB551" s="372"/>
      <c r="BC551" s="372"/>
      <c r="BD551" s="372"/>
      <c r="BE551" s="372"/>
      <c r="BF551" s="372"/>
      <c r="BG551" s="372"/>
    </row>
    <row r="552" spans="1:59" ht="15">
      <c r="A552" s="256">
        <v>76</v>
      </c>
      <c r="B552" s="377" t="s">
        <v>1213</v>
      </c>
      <c r="C552" s="368" t="s">
        <v>740</v>
      </c>
      <c r="D552" s="368">
        <v>130</v>
      </c>
      <c r="E552" s="369">
        <v>10</v>
      </c>
      <c r="F552" s="370" t="s">
        <v>237</v>
      </c>
      <c r="G552" s="371">
        <v>1</v>
      </c>
      <c r="H552" s="368"/>
      <c r="I552" s="368"/>
      <c r="J552" s="368"/>
      <c r="K552" s="368"/>
      <c r="L552" s="368"/>
      <c r="M552" s="368"/>
      <c r="N552" s="368"/>
      <c r="O552" s="368">
        <v>1</v>
      </c>
      <c r="P552" s="368"/>
      <c r="Q552" s="368"/>
      <c r="R552" s="372"/>
      <c r="S552" s="372"/>
      <c r="T552" s="372"/>
      <c r="U552" s="372"/>
      <c r="V552" s="372"/>
      <c r="W552" s="372"/>
      <c r="X552" s="372"/>
      <c r="Y552" s="372"/>
      <c r="Z552" s="372"/>
      <c r="AA552" s="372"/>
      <c r="AB552" s="372"/>
      <c r="AC552" s="372"/>
      <c r="AD552" s="372"/>
      <c r="AE552" s="372"/>
      <c r="AF552" s="372"/>
      <c r="AG552" s="372"/>
      <c r="AH552" s="372"/>
      <c r="AI552" s="372"/>
      <c r="AJ552" s="372"/>
      <c r="AK552" s="372"/>
      <c r="AL552" s="372"/>
      <c r="AM552" s="372"/>
      <c r="AN552" s="372"/>
      <c r="AO552" s="372"/>
      <c r="AP552" s="372"/>
      <c r="AQ552" s="372"/>
      <c r="AR552" s="372"/>
      <c r="AS552" s="372"/>
      <c r="AT552" s="372"/>
      <c r="AU552" s="372"/>
      <c r="AV552" s="372"/>
      <c r="AW552" s="372"/>
      <c r="AX552" s="372"/>
      <c r="AY552" s="372"/>
      <c r="AZ552" s="372"/>
      <c r="BA552" s="372"/>
      <c r="BB552" s="372"/>
      <c r="BC552" s="372"/>
      <c r="BD552" s="372"/>
      <c r="BE552" s="372"/>
      <c r="BF552" s="372"/>
      <c r="BG552" s="372"/>
    </row>
    <row r="553" spans="1:59" ht="15">
      <c r="A553" s="256">
        <v>77</v>
      </c>
      <c r="B553" s="373" t="s">
        <v>1214</v>
      </c>
      <c r="C553" s="368" t="s">
        <v>740</v>
      </c>
      <c r="D553" s="378">
        <v>130</v>
      </c>
      <c r="E553" s="378">
        <v>20</v>
      </c>
      <c r="F553" s="370" t="s">
        <v>237</v>
      </c>
      <c r="G553" s="379">
        <v>2</v>
      </c>
      <c r="H553" s="380"/>
      <c r="I553" s="368">
        <v>1</v>
      </c>
      <c r="J553" s="380"/>
      <c r="K553" s="380"/>
      <c r="L553" s="380"/>
      <c r="M553" s="380"/>
      <c r="N553" s="380"/>
      <c r="O553" s="368">
        <v>1</v>
      </c>
      <c r="P553" s="380"/>
      <c r="Q553" s="380"/>
      <c r="R553" s="372"/>
      <c r="S553" s="372"/>
      <c r="T553" s="372"/>
      <c r="U553" s="372"/>
      <c r="V553" s="372"/>
      <c r="W553" s="372"/>
      <c r="X553" s="372"/>
      <c r="Y553" s="372"/>
      <c r="Z553" s="372"/>
      <c r="AA553" s="372"/>
      <c r="AB553" s="372"/>
      <c r="AC553" s="372"/>
      <c r="AD553" s="372"/>
      <c r="AE553" s="372"/>
      <c r="AF553" s="372"/>
      <c r="AG553" s="372"/>
      <c r="AH553" s="372"/>
      <c r="AI553" s="372"/>
      <c r="AJ553" s="372"/>
      <c r="AK553" s="372"/>
      <c r="AL553" s="372"/>
      <c r="AM553" s="372"/>
      <c r="AN553" s="372"/>
      <c r="AO553" s="372"/>
      <c r="AP553" s="372"/>
      <c r="AQ553" s="372"/>
      <c r="AR553" s="372"/>
      <c r="AS553" s="372"/>
      <c r="AT553" s="372"/>
      <c r="AU553" s="372"/>
      <c r="AV553" s="372"/>
      <c r="AW553" s="372"/>
      <c r="AX553" s="372"/>
      <c r="AY553" s="372"/>
      <c r="AZ553" s="372"/>
      <c r="BA553" s="372"/>
      <c r="BB553" s="372"/>
      <c r="BC553" s="372"/>
      <c r="BD553" s="372"/>
      <c r="BE553" s="372"/>
      <c r="BF553" s="372"/>
      <c r="BG553" s="372"/>
    </row>
    <row r="554" spans="1:59" ht="15">
      <c r="A554" s="256">
        <v>78</v>
      </c>
      <c r="B554" s="375" t="s">
        <v>924</v>
      </c>
      <c r="C554" s="376" t="s">
        <v>740</v>
      </c>
      <c r="D554" s="378">
        <v>145</v>
      </c>
      <c r="E554" s="378">
        <v>20</v>
      </c>
      <c r="F554" s="370" t="s">
        <v>237</v>
      </c>
      <c r="G554" s="379">
        <v>2</v>
      </c>
      <c r="H554" s="380"/>
      <c r="I554" s="368">
        <v>1</v>
      </c>
      <c r="J554" s="380"/>
      <c r="K554" s="380"/>
      <c r="L554" s="380"/>
      <c r="M554" s="380"/>
      <c r="N554" s="380"/>
      <c r="O554" s="368">
        <v>1</v>
      </c>
      <c r="P554" s="380"/>
      <c r="Q554" s="380"/>
      <c r="R554" s="372"/>
      <c r="S554" s="372"/>
      <c r="T554" s="372"/>
      <c r="U554" s="372"/>
      <c r="V554" s="372"/>
      <c r="W554" s="372"/>
      <c r="X554" s="372"/>
      <c r="Y554" s="372"/>
      <c r="Z554" s="372"/>
      <c r="AA554" s="372"/>
      <c r="AB554" s="372"/>
      <c r="AC554" s="372"/>
      <c r="AD554" s="372"/>
      <c r="AE554" s="372"/>
      <c r="AF554" s="372"/>
      <c r="AG554" s="372"/>
      <c r="AH554" s="372"/>
      <c r="AI554" s="372"/>
      <c r="AJ554" s="372"/>
      <c r="AK554" s="372"/>
      <c r="AL554" s="372"/>
      <c r="AM554" s="372"/>
      <c r="AN554" s="372"/>
      <c r="AO554" s="372"/>
      <c r="AP554" s="372"/>
      <c r="AQ554" s="372"/>
      <c r="AR554" s="372"/>
      <c r="AS554" s="372"/>
      <c r="AT554" s="372"/>
      <c r="AU554" s="372"/>
      <c r="AV554" s="372"/>
      <c r="AW554" s="372"/>
      <c r="AX554" s="372"/>
      <c r="AY554" s="372"/>
      <c r="AZ554" s="372"/>
      <c r="BA554" s="372"/>
      <c r="BB554" s="372"/>
      <c r="BC554" s="372"/>
      <c r="BD554" s="372"/>
      <c r="BE554" s="372"/>
      <c r="BF554" s="372"/>
      <c r="BG554" s="372"/>
    </row>
    <row r="555" spans="1:59" ht="15">
      <c r="A555" s="256">
        <v>79</v>
      </c>
      <c r="B555" s="375" t="s">
        <v>1215</v>
      </c>
      <c r="C555" s="376" t="s">
        <v>740</v>
      </c>
      <c r="D555" s="378">
        <v>145</v>
      </c>
      <c r="E555" s="378">
        <v>20</v>
      </c>
      <c r="F555" s="370" t="s">
        <v>237</v>
      </c>
      <c r="G555" s="379">
        <v>2</v>
      </c>
      <c r="H555" s="380"/>
      <c r="I555" s="368">
        <v>1</v>
      </c>
      <c r="J555" s="380"/>
      <c r="K555" s="380"/>
      <c r="L555" s="380"/>
      <c r="M555" s="380"/>
      <c r="N555" s="380"/>
      <c r="O555" s="368">
        <v>1</v>
      </c>
      <c r="P555" s="380"/>
      <c r="Q555" s="380"/>
      <c r="R555" s="372"/>
      <c r="S555" s="372"/>
      <c r="T555" s="372"/>
      <c r="U555" s="372"/>
      <c r="V555" s="372"/>
      <c r="W555" s="372"/>
      <c r="X555" s="372"/>
      <c r="Y555" s="372"/>
      <c r="Z555" s="372"/>
      <c r="AA555" s="372"/>
      <c r="AB555" s="372"/>
      <c r="AC555" s="372"/>
      <c r="AD555" s="372"/>
      <c r="AE555" s="372"/>
      <c r="AF555" s="372"/>
      <c r="AG555" s="372"/>
      <c r="AH555" s="372"/>
      <c r="AI555" s="372"/>
      <c r="AJ555" s="372"/>
      <c r="AK555" s="372"/>
      <c r="AL555" s="372"/>
      <c r="AM555" s="372"/>
      <c r="AN555" s="372"/>
      <c r="AO555" s="372"/>
      <c r="AP555" s="372"/>
      <c r="AQ555" s="372"/>
      <c r="AR555" s="372"/>
      <c r="AS555" s="372"/>
      <c r="AT555" s="372"/>
      <c r="AU555" s="372"/>
      <c r="AV555" s="372"/>
      <c r="AW555" s="372"/>
      <c r="AX555" s="372"/>
      <c r="AY555" s="372"/>
      <c r="AZ555" s="372"/>
      <c r="BA555" s="372"/>
      <c r="BB555" s="372"/>
      <c r="BC555" s="372"/>
      <c r="BD555" s="372"/>
      <c r="BE555" s="372"/>
      <c r="BF555" s="372"/>
      <c r="BG555" s="372"/>
    </row>
    <row r="556" spans="1:59" ht="15">
      <c r="A556" s="256">
        <v>80</v>
      </c>
      <c r="B556" s="375" t="s">
        <v>1216</v>
      </c>
      <c r="C556" s="376" t="s">
        <v>740</v>
      </c>
      <c r="D556" s="378">
        <v>130</v>
      </c>
      <c r="E556" s="378">
        <v>20</v>
      </c>
      <c r="F556" s="370" t="s">
        <v>237</v>
      </c>
      <c r="G556" s="379">
        <v>2</v>
      </c>
      <c r="H556" s="380"/>
      <c r="I556" s="368">
        <v>1</v>
      </c>
      <c r="J556" s="380"/>
      <c r="K556" s="380"/>
      <c r="L556" s="380"/>
      <c r="M556" s="380"/>
      <c r="N556" s="380"/>
      <c r="O556" s="368">
        <v>1</v>
      </c>
      <c r="P556" s="380"/>
      <c r="Q556" s="380"/>
      <c r="R556" s="372"/>
      <c r="S556" s="372"/>
      <c r="T556" s="372"/>
      <c r="U556" s="372"/>
      <c r="V556" s="372"/>
      <c r="W556" s="372"/>
      <c r="X556" s="372"/>
      <c r="Y556" s="372"/>
      <c r="Z556" s="372"/>
      <c r="AA556" s="372"/>
      <c r="AB556" s="372"/>
      <c r="AC556" s="372"/>
      <c r="AD556" s="372"/>
      <c r="AE556" s="372"/>
      <c r="AF556" s="372"/>
      <c r="AG556" s="372"/>
      <c r="AH556" s="372"/>
      <c r="AI556" s="372"/>
      <c r="AJ556" s="372"/>
      <c r="AK556" s="372"/>
      <c r="AL556" s="372"/>
      <c r="AM556" s="372"/>
      <c r="AN556" s="372"/>
      <c r="AO556" s="372"/>
      <c r="AP556" s="372"/>
      <c r="AQ556" s="372"/>
      <c r="AR556" s="372"/>
      <c r="AS556" s="372"/>
      <c r="AT556" s="372"/>
      <c r="AU556" s="372"/>
      <c r="AV556" s="372"/>
      <c r="AW556" s="372"/>
      <c r="AX556" s="372"/>
      <c r="AY556" s="372"/>
      <c r="AZ556" s="372"/>
      <c r="BA556" s="372"/>
      <c r="BB556" s="372"/>
      <c r="BC556" s="372"/>
      <c r="BD556" s="372"/>
      <c r="BE556" s="372"/>
      <c r="BF556" s="372"/>
      <c r="BG556" s="372"/>
    </row>
    <row r="557" spans="1:59" ht="15">
      <c r="A557" s="256">
        <v>81</v>
      </c>
      <c r="B557" s="375" t="s">
        <v>1217</v>
      </c>
      <c r="C557" s="376" t="s">
        <v>740</v>
      </c>
      <c r="D557" s="378">
        <v>125</v>
      </c>
      <c r="E557" s="378">
        <v>20</v>
      </c>
      <c r="F557" s="370" t="s">
        <v>237</v>
      </c>
      <c r="G557" s="379">
        <v>3</v>
      </c>
      <c r="H557" s="380"/>
      <c r="I557" s="368">
        <v>1</v>
      </c>
      <c r="J557" s="380"/>
      <c r="K557" s="380"/>
      <c r="L557" s="380" t="s">
        <v>711</v>
      </c>
      <c r="M557" s="380"/>
      <c r="N557" s="380"/>
      <c r="O557" s="368">
        <v>1</v>
      </c>
      <c r="P557" s="380"/>
      <c r="Q557" s="380"/>
      <c r="R557" s="372"/>
      <c r="S557" s="372"/>
      <c r="T557" s="372"/>
      <c r="U557" s="372"/>
      <c r="V557" s="372"/>
      <c r="W557" s="372"/>
      <c r="X557" s="372"/>
      <c r="Y557" s="372"/>
      <c r="Z557" s="372"/>
      <c r="AA557" s="372"/>
      <c r="AB557" s="372"/>
      <c r="AC557" s="372"/>
      <c r="AD557" s="372"/>
      <c r="AE557" s="372"/>
      <c r="AF557" s="372"/>
      <c r="AG557" s="372"/>
      <c r="AH557" s="372"/>
      <c r="AI557" s="372"/>
      <c r="AJ557" s="372"/>
      <c r="AK557" s="372"/>
      <c r="AL557" s="372"/>
      <c r="AM557" s="372"/>
      <c r="AN557" s="372"/>
      <c r="AO557" s="372"/>
      <c r="AP557" s="372"/>
      <c r="AQ557" s="372"/>
      <c r="AR557" s="372"/>
      <c r="AS557" s="372"/>
      <c r="AT557" s="372"/>
      <c r="AU557" s="372"/>
      <c r="AV557" s="372"/>
      <c r="AW557" s="372"/>
      <c r="AX557" s="372"/>
      <c r="AY557" s="372"/>
      <c r="AZ557" s="372"/>
      <c r="BA557" s="372"/>
      <c r="BB557" s="372"/>
      <c r="BC557" s="372"/>
      <c r="BD557" s="372"/>
      <c r="BE557" s="372"/>
      <c r="BF557" s="372"/>
      <c r="BG557" s="372"/>
    </row>
    <row r="558" spans="1:59" ht="15">
      <c r="A558" s="256">
        <v>82</v>
      </c>
      <c r="B558" s="373" t="s">
        <v>1218</v>
      </c>
      <c r="C558" s="367" t="s">
        <v>742</v>
      </c>
      <c r="D558" s="378">
        <v>125</v>
      </c>
      <c r="E558" s="378">
        <v>20</v>
      </c>
      <c r="F558" s="370" t="s">
        <v>237</v>
      </c>
      <c r="G558" s="379">
        <v>2</v>
      </c>
      <c r="H558" s="380"/>
      <c r="I558" s="368">
        <v>1</v>
      </c>
      <c r="J558" s="380"/>
      <c r="K558" s="380"/>
      <c r="L558" s="380"/>
      <c r="M558" s="380"/>
      <c r="N558" s="380"/>
      <c r="O558" s="368">
        <v>1</v>
      </c>
      <c r="P558" s="380"/>
      <c r="Q558" s="380"/>
      <c r="R558" s="372"/>
      <c r="S558" s="372"/>
      <c r="T558" s="372"/>
      <c r="U558" s="372"/>
      <c r="V558" s="372"/>
      <c r="W558" s="372"/>
      <c r="X558" s="372"/>
      <c r="Y558" s="372"/>
      <c r="Z558" s="372"/>
      <c r="AA558" s="372"/>
      <c r="AB558" s="372"/>
      <c r="AC558" s="372"/>
      <c r="AD558" s="372"/>
      <c r="AE558" s="372"/>
      <c r="AF558" s="372"/>
      <c r="AG558" s="372"/>
      <c r="AH558" s="372"/>
      <c r="AI558" s="372"/>
      <c r="AJ558" s="372"/>
      <c r="AK558" s="372"/>
      <c r="AL558" s="372"/>
      <c r="AM558" s="372"/>
      <c r="AN558" s="372"/>
      <c r="AO558" s="372"/>
      <c r="AP558" s="372"/>
      <c r="AQ558" s="372"/>
      <c r="AR558" s="372"/>
      <c r="AS558" s="372"/>
      <c r="AT558" s="372"/>
      <c r="AU558" s="372"/>
      <c r="AV558" s="372"/>
      <c r="AW558" s="372"/>
      <c r="AX558" s="372"/>
      <c r="AY558" s="372"/>
      <c r="AZ558" s="372"/>
      <c r="BA558" s="372"/>
      <c r="BB558" s="372"/>
      <c r="BC558" s="372"/>
      <c r="BD558" s="372"/>
      <c r="BE558" s="372"/>
      <c r="BF558" s="372"/>
      <c r="BG558" s="372"/>
    </row>
    <row r="559" spans="1:59" ht="15">
      <c r="A559" s="256">
        <v>83</v>
      </c>
      <c r="B559" s="373" t="s">
        <v>1219</v>
      </c>
      <c r="C559" s="367" t="s">
        <v>742</v>
      </c>
      <c r="D559" s="378">
        <v>135</v>
      </c>
      <c r="E559" s="378">
        <v>20</v>
      </c>
      <c r="F559" s="370" t="s">
        <v>237</v>
      </c>
      <c r="G559" s="379">
        <v>2</v>
      </c>
      <c r="H559" s="380"/>
      <c r="I559" s="368">
        <v>1</v>
      </c>
      <c r="J559" s="380"/>
      <c r="K559" s="380"/>
      <c r="L559" s="380"/>
      <c r="M559" s="380"/>
      <c r="N559" s="380"/>
      <c r="O559" s="368">
        <v>1</v>
      </c>
      <c r="P559" s="380"/>
      <c r="Q559" s="380"/>
      <c r="R559" s="372"/>
      <c r="S559" s="372"/>
      <c r="T559" s="372"/>
      <c r="U559" s="372"/>
      <c r="V559" s="372"/>
      <c r="W559" s="372"/>
      <c r="X559" s="372"/>
      <c r="Y559" s="372"/>
      <c r="Z559" s="372"/>
      <c r="AA559" s="372"/>
      <c r="AB559" s="372"/>
      <c r="AC559" s="372"/>
      <c r="AD559" s="372"/>
      <c r="AE559" s="372"/>
      <c r="AF559" s="372"/>
      <c r="AG559" s="372"/>
      <c r="AH559" s="372"/>
      <c r="AI559" s="372"/>
      <c r="AJ559" s="372"/>
      <c r="AK559" s="372"/>
      <c r="AL559" s="372"/>
      <c r="AM559" s="372"/>
      <c r="AN559" s="372"/>
      <c r="AO559" s="372"/>
      <c r="AP559" s="372"/>
      <c r="AQ559" s="372"/>
      <c r="AR559" s="372"/>
      <c r="AS559" s="372"/>
      <c r="AT559" s="372"/>
      <c r="AU559" s="372"/>
      <c r="AV559" s="372"/>
      <c r="AW559" s="372"/>
      <c r="AX559" s="372"/>
      <c r="AY559" s="372"/>
      <c r="AZ559" s="372"/>
      <c r="BA559" s="372"/>
      <c r="BB559" s="372"/>
      <c r="BC559" s="372"/>
      <c r="BD559" s="372"/>
      <c r="BE559" s="372"/>
      <c r="BF559" s="372"/>
      <c r="BG559" s="372"/>
    </row>
    <row r="560" spans="1:59" ht="15">
      <c r="A560" s="256">
        <v>84</v>
      </c>
      <c r="B560" s="373" t="s">
        <v>1194</v>
      </c>
      <c r="C560" s="367" t="s">
        <v>742</v>
      </c>
      <c r="D560" s="378">
        <v>125</v>
      </c>
      <c r="E560" s="378">
        <v>20</v>
      </c>
      <c r="F560" s="370" t="s">
        <v>237</v>
      </c>
      <c r="G560" s="379">
        <v>2</v>
      </c>
      <c r="H560" s="380"/>
      <c r="I560" s="368">
        <v>1</v>
      </c>
      <c r="J560" s="380"/>
      <c r="K560" s="380"/>
      <c r="L560" s="380"/>
      <c r="M560" s="380"/>
      <c r="N560" s="380"/>
      <c r="O560" s="368">
        <v>1</v>
      </c>
      <c r="P560" s="380"/>
      <c r="Q560" s="380"/>
      <c r="R560" s="372"/>
      <c r="S560" s="372"/>
      <c r="T560" s="372"/>
      <c r="U560" s="372"/>
      <c r="V560" s="372"/>
      <c r="W560" s="372"/>
      <c r="X560" s="372"/>
      <c r="Y560" s="372"/>
      <c r="Z560" s="372"/>
      <c r="AA560" s="372"/>
      <c r="AB560" s="372"/>
      <c r="AC560" s="372"/>
      <c r="AD560" s="372"/>
      <c r="AE560" s="372"/>
      <c r="AF560" s="372"/>
      <c r="AG560" s="372"/>
      <c r="AH560" s="372"/>
      <c r="AI560" s="372"/>
      <c r="AJ560" s="372"/>
      <c r="AK560" s="372"/>
      <c r="AL560" s="372"/>
      <c r="AM560" s="372"/>
      <c r="AN560" s="372"/>
      <c r="AO560" s="372"/>
      <c r="AP560" s="372"/>
      <c r="AQ560" s="372"/>
      <c r="AR560" s="372"/>
      <c r="AS560" s="372"/>
      <c r="AT560" s="372"/>
      <c r="AU560" s="372"/>
      <c r="AV560" s="372"/>
      <c r="AW560" s="372"/>
      <c r="AX560" s="372"/>
      <c r="AY560" s="372"/>
      <c r="AZ560" s="372"/>
      <c r="BA560" s="372"/>
      <c r="BB560" s="372"/>
      <c r="BC560" s="372"/>
      <c r="BD560" s="372"/>
      <c r="BE560" s="372"/>
      <c r="BF560" s="372"/>
      <c r="BG560" s="372"/>
    </row>
    <row r="561" spans="1:59" s="245" customFormat="1" ht="15">
      <c r="A561" s="256">
        <v>85</v>
      </c>
      <c r="B561" s="373" t="s">
        <v>1220</v>
      </c>
      <c r="C561" s="367" t="s">
        <v>742</v>
      </c>
      <c r="D561" s="378">
        <v>135</v>
      </c>
      <c r="E561" s="378">
        <v>20</v>
      </c>
      <c r="F561" s="370" t="s">
        <v>237</v>
      </c>
      <c r="G561" s="379">
        <v>2</v>
      </c>
      <c r="H561" s="380"/>
      <c r="I561" s="380"/>
      <c r="J561" s="380"/>
      <c r="K561" s="380"/>
      <c r="L561" s="380"/>
      <c r="M561" s="380"/>
      <c r="N561" s="380"/>
      <c r="O561" s="368">
        <v>1</v>
      </c>
      <c r="P561" s="368">
        <v>1</v>
      </c>
      <c r="Q561" s="380"/>
      <c r="R561" s="372"/>
      <c r="S561" s="372"/>
      <c r="T561" s="372"/>
      <c r="U561" s="372"/>
      <c r="V561" s="372"/>
      <c r="W561" s="372"/>
      <c r="X561" s="372"/>
      <c r="Y561" s="372"/>
      <c r="Z561" s="372"/>
      <c r="AA561" s="372"/>
      <c r="AB561" s="372"/>
      <c r="AC561" s="372"/>
      <c r="AD561" s="372"/>
      <c r="AE561" s="372"/>
      <c r="AF561" s="372"/>
      <c r="AG561" s="372"/>
      <c r="AH561" s="372"/>
      <c r="AI561" s="372"/>
      <c r="AJ561" s="372"/>
      <c r="AK561" s="372"/>
      <c r="AL561" s="372"/>
      <c r="AM561" s="372"/>
      <c r="AN561" s="372"/>
      <c r="AO561" s="372"/>
      <c r="AP561" s="372"/>
      <c r="AQ561" s="372"/>
      <c r="AR561" s="372"/>
      <c r="AS561" s="372"/>
      <c r="AT561" s="372"/>
      <c r="AU561" s="372"/>
      <c r="AV561" s="372"/>
      <c r="AW561" s="372"/>
      <c r="AX561" s="372"/>
      <c r="AY561" s="372"/>
      <c r="AZ561" s="372"/>
      <c r="BA561" s="372"/>
      <c r="BB561" s="372"/>
      <c r="BC561" s="372"/>
      <c r="BD561" s="372"/>
      <c r="BE561" s="372"/>
      <c r="BF561" s="372"/>
      <c r="BG561" s="372"/>
    </row>
    <row r="562" spans="1:59" ht="15">
      <c r="A562" s="256">
        <v>86</v>
      </c>
      <c r="B562" s="373" t="s">
        <v>939</v>
      </c>
      <c r="C562" s="367" t="s">
        <v>742</v>
      </c>
      <c r="D562" s="378">
        <v>130</v>
      </c>
      <c r="E562" s="378">
        <v>20</v>
      </c>
      <c r="F562" s="370" t="s">
        <v>237</v>
      </c>
      <c r="G562" s="379">
        <v>2</v>
      </c>
      <c r="H562" s="380"/>
      <c r="I562" s="368">
        <v>1</v>
      </c>
      <c r="J562" s="380"/>
      <c r="K562" s="380"/>
      <c r="L562" s="380"/>
      <c r="M562" s="380"/>
      <c r="N562" s="380"/>
      <c r="O562" s="368">
        <v>1</v>
      </c>
      <c r="P562" s="380"/>
      <c r="Q562" s="380"/>
      <c r="R562" s="372"/>
      <c r="S562" s="372"/>
      <c r="T562" s="372"/>
      <c r="U562" s="372"/>
      <c r="V562" s="372"/>
      <c r="W562" s="372"/>
      <c r="X562" s="372"/>
      <c r="Y562" s="372"/>
      <c r="Z562" s="372"/>
      <c r="AA562" s="372"/>
      <c r="AB562" s="372"/>
      <c r="AC562" s="372"/>
      <c r="AD562" s="372"/>
      <c r="AE562" s="372"/>
      <c r="AF562" s="372"/>
      <c r="AG562" s="372"/>
      <c r="AH562" s="372"/>
      <c r="AI562" s="372"/>
      <c r="AJ562" s="372"/>
      <c r="AK562" s="372"/>
      <c r="AL562" s="372"/>
      <c r="AM562" s="372"/>
      <c r="AN562" s="372"/>
      <c r="AO562" s="372"/>
      <c r="AP562" s="372"/>
      <c r="AQ562" s="372"/>
      <c r="AR562" s="372"/>
      <c r="AS562" s="372"/>
      <c r="AT562" s="372"/>
      <c r="AU562" s="372"/>
      <c r="AV562" s="372"/>
      <c r="AW562" s="372"/>
      <c r="AX562" s="372"/>
      <c r="AY562" s="372"/>
      <c r="AZ562" s="372"/>
      <c r="BA562" s="372"/>
      <c r="BB562" s="372"/>
      <c r="BC562" s="372"/>
      <c r="BD562" s="372"/>
      <c r="BE562" s="372"/>
      <c r="BF562" s="372"/>
      <c r="BG562" s="372"/>
    </row>
    <row r="563" spans="1:59" s="245" customFormat="1" ht="15">
      <c r="A563" s="256">
        <v>87</v>
      </c>
      <c r="B563" s="373" t="s">
        <v>1171</v>
      </c>
      <c r="C563" s="367" t="s">
        <v>742</v>
      </c>
      <c r="D563" s="378">
        <v>125</v>
      </c>
      <c r="E563" s="378">
        <v>20</v>
      </c>
      <c r="F563" s="370" t="s">
        <v>237</v>
      </c>
      <c r="G563" s="379">
        <v>2</v>
      </c>
      <c r="H563" s="380"/>
      <c r="I563" s="368">
        <v>1</v>
      </c>
      <c r="J563" s="380"/>
      <c r="K563" s="380"/>
      <c r="L563" s="380"/>
      <c r="M563" s="380"/>
      <c r="N563" s="380"/>
      <c r="O563" s="368">
        <v>1</v>
      </c>
      <c r="P563" s="380"/>
      <c r="Q563" s="380"/>
      <c r="R563" s="372"/>
      <c r="S563" s="372"/>
      <c r="T563" s="372"/>
      <c r="U563" s="372"/>
      <c r="V563" s="372"/>
      <c r="W563" s="372"/>
      <c r="X563" s="372"/>
      <c r="Y563" s="372"/>
      <c r="Z563" s="372"/>
      <c r="AA563" s="372"/>
      <c r="AB563" s="372"/>
      <c r="AC563" s="372"/>
      <c r="AD563" s="372"/>
      <c r="AE563" s="372"/>
      <c r="AF563" s="372"/>
      <c r="AG563" s="372"/>
      <c r="AH563" s="372"/>
      <c r="AI563" s="372"/>
      <c r="AJ563" s="372"/>
      <c r="AK563" s="372"/>
      <c r="AL563" s="372"/>
      <c r="AM563" s="372"/>
      <c r="AN563" s="372"/>
      <c r="AO563" s="372"/>
      <c r="AP563" s="372"/>
      <c r="AQ563" s="372"/>
      <c r="AR563" s="372"/>
      <c r="AS563" s="372"/>
      <c r="AT563" s="372"/>
      <c r="AU563" s="372"/>
      <c r="AV563" s="372"/>
      <c r="AW563" s="372"/>
      <c r="AX563" s="372"/>
      <c r="AY563" s="372"/>
      <c r="AZ563" s="372"/>
      <c r="BA563" s="372"/>
      <c r="BB563" s="372"/>
      <c r="BC563" s="372"/>
      <c r="BD563" s="372"/>
      <c r="BE563" s="372"/>
      <c r="BF563" s="372"/>
      <c r="BG563" s="372"/>
    </row>
    <row r="564" spans="1:59" ht="15">
      <c r="A564" s="256">
        <v>88</v>
      </c>
      <c r="B564" s="373" t="s">
        <v>1221</v>
      </c>
      <c r="C564" s="367" t="s">
        <v>745</v>
      </c>
      <c r="D564" s="378">
        <v>140</v>
      </c>
      <c r="E564" s="378">
        <v>20</v>
      </c>
      <c r="F564" s="370" t="s">
        <v>237</v>
      </c>
      <c r="G564" s="379">
        <v>2</v>
      </c>
      <c r="H564" s="380"/>
      <c r="I564" s="368">
        <v>1</v>
      </c>
      <c r="J564" s="380"/>
      <c r="K564" s="380"/>
      <c r="L564" s="380"/>
      <c r="M564" s="380"/>
      <c r="N564" s="380"/>
      <c r="O564" s="368">
        <v>1</v>
      </c>
      <c r="P564" s="380"/>
      <c r="Q564" s="380"/>
      <c r="R564" s="372"/>
      <c r="S564" s="372"/>
      <c r="T564" s="372"/>
      <c r="U564" s="372"/>
      <c r="V564" s="372"/>
      <c r="W564" s="372"/>
      <c r="X564" s="372"/>
      <c r="Y564" s="372"/>
      <c r="Z564" s="372"/>
      <c r="AA564" s="372"/>
      <c r="AB564" s="372"/>
      <c r="AC564" s="372"/>
      <c r="AD564" s="372"/>
      <c r="AE564" s="372"/>
      <c r="AF564" s="372"/>
      <c r="AG564" s="372"/>
      <c r="AH564" s="372"/>
      <c r="AI564" s="372"/>
      <c r="AJ564" s="372"/>
      <c r="AK564" s="372"/>
      <c r="AL564" s="372"/>
      <c r="AM564" s="372"/>
      <c r="AN564" s="372"/>
      <c r="AO564" s="372"/>
      <c r="AP564" s="372"/>
      <c r="AQ564" s="372"/>
      <c r="AR564" s="372"/>
      <c r="AS564" s="372"/>
      <c r="AT564" s="372"/>
      <c r="AU564" s="372"/>
      <c r="AV564" s="372"/>
      <c r="AW564" s="372"/>
      <c r="AX564" s="372"/>
      <c r="AY564" s="372"/>
      <c r="AZ564" s="372"/>
      <c r="BA564" s="372"/>
      <c r="BB564" s="372"/>
      <c r="BC564" s="372"/>
      <c r="BD564" s="372"/>
      <c r="BE564" s="372"/>
      <c r="BF564" s="372"/>
      <c r="BG564" s="372"/>
    </row>
    <row r="565" spans="1:59" s="245" customFormat="1" ht="15">
      <c r="A565" s="256">
        <v>89</v>
      </c>
      <c r="B565" s="373" t="s">
        <v>1222</v>
      </c>
      <c r="C565" s="367" t="s">
        <v>745</v>
      </c>
      <c r="D565" s="378">
        <v>130</v>
      </c>
      <c r="E565" s="378">
        <v>10</v>
      </c>
      <c r="F565" s="370" t="s">
        <v>237</v>
      </c>
      <c r="G565" s="379">
        <v>1</v>
      </c>
      <c r="H565" s="380"/>
      <c r="I565" s="380"/>
      <c r="J565" s="380"/>
      <c r="K565" s="380"/>
      <c r="L565" s="380"/>
      <c r="M565" s="380"/>
      <c r="N565" s="380"/>
      <c r="O565" s="368">
        <v>1</v>
      </c>
      <c r="P565" s="380"/>
      <c r="Q565" s="380"/>
      <c r="R565" s="372"/>
      <c r="S565" s="372"/>
      <c r="T565" s="372"/>
      <c r="U565" s="372"/>
      <c r="V565" s="372"/>
      <c r="W565" s="372"/>
      <c r="X565" s="372"/>
      <c r="Y565" s="372"/>
      <c r="Z565" s="372"/>
      <c r="AA565" s="372"/>
      <c r="AB565" s="372"/>
      <c r="AC565" s="372"/>
      <c r="AD565" s="372"/>
      <c r="AE565" s="372"/>
      <c r="AF565" s="372"/>
      <c r="AG565" s="372"/>
      <c r="AH565" s="372"/>
      <c r="AI565" s="372"/>
      <c r="AJ565" s="372"/>
      <c r="AK565" s="372"/>
      <c r="AL565" s="372"/>
      <c r="AM565" s="372"/>
      <c r="AN565" s="372"/>
      <c r="AO565" s="372"/>
      <c r="AP565" s="372"/>
      <c r="AQ565" s="372"/>
      <c r="AR565" s="372"/>
      <c r="AS565" s="372"/>
      <c r="AT565" s="372"/>
      <c r="AU565" s="372"/>
      <c r="AV565" s="372"/>
      <c r="AW565" s="372"/>
      <c r="AX565" s="372"/>
      <c r="AY565" s="372"/>
      <c r="AZ565" s="372"/>
      <c r="BA565" s="372"/>
      <c r="BB565" s="372"/>
      <c r="BC565" s="372"/>
      <c r="BD565" s="372"/>
      <c r="BE565" s="372"/>
      <c r="BF565" s="372"/>
      <c r="BG565" s="372"/>
    </row>
    <row r="566" spans="1:59" ht="15">
      <c r="A566" s="256">
        <v>90</v>
      </c>
      <c r="B566" s="373" t="s">
        <v>1223</v>
      </c>
      <c r="C566" s="367" t="s">
        <v>745</v>
      </c>
      <c r="D566" s="378">
        <v>130</v>
      </c>
      <c r="E566" s="378">
        <v>10</v>
      </c>
      <c r="F566" s="370" t="s">
        <v>237</v>
      </c>
      <c r="G566" s="379">
        <v>1</v>
      </c>
      <c r="H566" s="380"/>
      <c r="I566" s="368">
        <v>1</v>
      </c>
      <c r="J566" s="380"/>
      <c r="K566" s="380"/>
      <c r="L566" s="380"/>
      <c r="M566" s="380"/>
      <c r="N566" s="380"/>
      <c r="O566" s="380"/>
      <c r="P566" s="380"/>
      <c r="Q566" s="380"/>
      <c r="R566" s="372"/>
      <c r="S566" s="372"/>
      <c r="T566" s="372"/>
      <c r="U566" s="372"/>
      <c r="V566" s="372"/>
      <c r="W566" s="372"/>
      <c r="X566" s="372"/>
      <c r="Y566" s="372"/>
      <c r="Z566" s="372"/>
      <c r="AA566" s="372"/>
      <c r="AB566" s="372"/>
      <c r="AC566" s="372"/>
      <c r="AD566" s="372"/>
      <c r="AE566" s="372"/>
      <c r="AF566" s="372"/>
      <c r="AG566" s="372"/>
      <c r="AH566" s="372"/>
      <c r="AI566" s="372"/>
      <c r="AJ566" s="372"/>
      <c r="AK566" s="372"/>
      <c r="AL566" s="372"/>
      <c r="AM566" s="372"/>
      <c r="AN566" s="372"/>
      <c r="AO566" s="372"/>
      <c r="AP566" s="372"/>
      <c r="AQ566" s="372"/>
      <c r="AR566" s="372"/>
      <c r="AS566" s="372"/>
      <c r="AT566" s="372"/>
      <c r="AU566" s="372"/>
      <c r="AV566" s="372"/>
      <c r="AW566" s="372"/>
      <c r="AX566" s="372"/>
      <c r="AY566" s="372"/>
      <c r="AZ566" s="372"/>
      <c r="BA566" s="372"/>
      <c r="BB566" s="372"/>
      <c r="BC566" s="372"/>
      <c r="BD566" s="372"/>
      <c r="BE566" s="372"/>
      <c r="BF566" s="372"/>
      <c r="BG566" s="372"/>
    </row>
    <row r="567" spans="1:59" ht="15">
      <c r="A567" s="256">
        <v>91</v>
      </c>
      <c r="B567" s="373" t="s">
        <v>1224</v>
      </c>
      <c r="C567" s="367" t="s">
        <v>745</v>
      </c>
      <c r="D567" s="378">
        <v>150</v>
      </c>
      <c r="E567" s="378">
        <v>20</v>
      </c>
      <c r="F567" s="370" t="s">
        <v>237</v>
      </c>
      <c r="G567" s="379">
        <v>2</v>
      </c>
      <c r="H567" s="380"/>
      <c r="I567" s="368">
        <v>1</v>
      </c>
      <c r="J567" s="380"/>
      <c r="K567" s="380"/>
      <c r="L567" s="380"/>
      <c r="M567" s="380"/>
      <c r="N567" s="380"/>
      <c r="O567" s="368">
        <v>1</v>
      </c>
      <c r="P567" s="380"/>
      <c r="Q567" s="380"/>
      <c r="R567" s="372"/>
      <c r="S567" s="372"/>
      <c r="T567" s="372"/>
      <c r="U567" s="372"/>
      <c r="V567" s="372"/>
      <c r="W567" s="372"/>
      <c r="X567" s="372"/>
      <c r="Y567" s="372"/>
      <c r="Z567" s="372"/>
      <c r="AA567" s="372"/>
      <c r="AB567" s="372"/>
      <c r="AC567" s="372"/>
      <c r="AD567" s="372"/>
      <c r="AE567" s="372"/>
      <c r="AF567" s="372"/>
      <c r="AG567" s="372"/>
      <c r="AH567" s="372"/>
      <c r="AI567" s="372"/>
      <c r="AJ567" s="372"/>
      <c r="AK567" s="372"/>
      <c r="AL567" s="372"/>
      <c r="AM567" s="372"/>
      <c r="AN567" s="372"/>
      <c r="AO567" s="372"/>
      <c r="AP567" s="372"/>
      <c r="AQ567" s="372"/>
      <c r="AR567" s="372"/>
      <c r="AS567" s="372"/>
      <c r="AT567" s="372"/>
      <c r="AU567" s="372"/>
      <c r="AV567" s="372"/>
      <c r="AW567" s="372"/>
      <c r="AX567" s="372"/>
      <c r="AY567" s="372"/>
      <c r="AZ567" s="372"/>
      <c r="BA567" s="372"/>
      <c r="BB567" s="372"/>
      <c r="BC567" s="372"/>
      <c r="BD567" s="372"/>
      <c r="BE567" s="372"/>
      <c r="BF567" s="372"/>
      <c r="BG567" s="372"/>
    </row>
    <row r="568" spans="1:59" ht="15">
      <c r="A568" s="256">
        <v>92</v>
      </c>
      <c r="B568" s="375" t="s">
        <v>1225</v>
      </c>
      <c r="C568" s="376" t="s">
        <v>745</v>
      </c>
      <c r="D568" s="378">
        <v>135</v>
      </c>
      <c r="E568" s="378">
        <v>20</v>
      </c>
      <c r="F568" s="370" t="s">
        <v>237</v>
      </c>
      <c r="G568" s="379">
        <v>2</v>
      </c>
      <c r="H568" s="380"/>
      <c r="I568" s="368">
        <v>1</v>
      </c>
      <c r="J568" s="380"/>
      <c r="K568" s="380"/>
      <c r="L568" s="380"/>
      <c r="M568" s="380"/>
      <c r="N568" s="380"/>
      <c r="O568" s="368">
        <v>1</v>
      </c>
      <c r="P568" s="380"/>
      <c r="Q568" s="380"/>
      <c r="R568" s="372"/>
      <c r="S568" s="372"/>
      <c r="T568" s="372"/>
      <c r="U568" s="372"/>
      <c r="V568" s="372"/>
      <c r="W568" s="372"/>
      <c r="X568" s="372"/>
      <c r="Y568" s="372"/>
      <c r="Z568" s="372"/>
      <c r="AA568" s="372"/>
      <c r="AB568" s="372"/>
      <c r="AC568" s="372"/>
      <c r="AD568" s="372"/>
      <c r="AE568" s="372"/>
      <c r="AF568" s="372"/>
      <c r="AG568" s="372"/>
      <c r="AH568" s="372"/>
      <c r="AI568" s="372"/>
      <c r="AJ568" s="372"/>
      <c r="AK568" s="372"/>
      <c r="AL568" s="372"/>
      <c r="AM568" s="372"/>
      <c r="AN568" s="372"/>
      <c r="AO568" s="372"/>
      <c r="AP568" s="372"/>
      <c r="AQ568" s="372"/>
      <c r="AR568" s="372"/>
      <c r="AS568" s="372"/>
      <c r="AT568" s="372"/>
      <c r="AU568" s="372"/>
      <c r="AV568" s="372"/>
      <c r="AW568" s="372"/>
      <c r="AX568" s="372"/>
      <c r="AY568" s="372"/>
      <c r="AZ568" s="372"/>
      <c r="BA568" s="372"/>
      <c r="BB568" s="372"/>
      <c r="BC568" s="372"/>
      <c r="BD568" s="372"/>
      <c r="BE568" s="372"/>
      <c r="BF568" s="372"/>
      <c r="BG568" s="372"/>
    </row>
    <row r="569" spans="1:59" ht="15">
      <c r="A569" s="256">
        <v>93</v>
      </c>
      <c r="B569" s="375" t="s">
        <v>1226</v>
      </c>
      <c r="C569" s="376" t="s">
        <v>745</v>
      </c>
      <c r="D569" s="378">
        <v>140</v>
      </c>
      <c r="E569" s="378">
        <v>20</v>
      </c>
      <c r="F569" s="370" t="s">
        <v>237</v>
      </c>
      <c r="G569" s="379">
        <v>2</v>
      </c>
      <c r="H569" s="380"/>
      <c r="I569" s="368">
        <v>1</v>
      </c>
      <c r="J569" s="380"/>
      <c r="K569" s="380"/>
      <c r="L569" s="380"/>
      <c r="M569" s="380"/>
      <c r="N569" s="380"/>
      <c r="O569" s="368">
        <v>1</v>
      </c>
      <c r="P569" s="380"/>
      <c r="Q569" s="380"/>
      <c r="R569" s="372"/>
      <c r="S569" s="372"/>
      <c r="T569" s="372"/>
      <c r="U569" s="372"/>
      <c r="V569" s="372"/>
      <c r="W569" s="372"/>
      <c r="X569" s="372"/>
      <c r="Y569" s="372"/>
      <c r="Z569" s="372"/>
      <c r="AA569" s="372"/>
      <c r="AB569" s="372"/>
      <c r="AC569" s="372"/>
      <c r="AD569" s="372"/>
      <c r="AE569" s="372"/>
      <c r="AF569" s="372"/>
      <c r="AG569" s="372"/>
      <c r="AH569" s="372"/>
      <c r="AI569" s="372"/>
      <c r="AJ569" s="372"/>
      <c r="AK569" s="372"/>
      <c r="AL569" s="372"/>
      <c r="AM569" s="372"/>
      <c r="AN569" s="372"/>
      <c r="AO569" s="372"/>
      <c r="AP569" s="372"/>
      <c r="AQ569" s="372"/>
      <c r="AR569" s="372"/>
      <c r="AS569" s="372"/>
      <c r="AT569" s="372"/>
      <c r="AU569" s="372"/>
      <c r="AV569" s="372"/>
      <c r="AW569" s="372"/>
      <c r="AX569" s="372"/>
      <c r="AY569" s="372"/>
      <c r="AZ569" s="372"/>
      <c r="BA569" s="372"/>
      <c r="BB569" s="372"/>
      <c r="BC569" s="372"/>
      <c r="BD569" s="372"/>
      <c r="BE569" s="372"/>
      <c r="BF569" s="372"/>
      <c r="BG569" s="372"/>
    </row>
    <row r="570" spans="1:59" ht="15">
      <c r="A570" s="256">
        <v>94</v>
      </c>
      <c r="B570" s="375" t="s">
        <v>412</v>
      </c>
      <c r="C570" s="376" t="s">
        <v>745</v>
      </c>
      <c r="D570" s="378">
        <v>130</v>
      </c>
      <c r="E570" s="378">
        <v>20</v>
      </c>
      <c r="F570" s="370" t="s">
        <v>237</v>
      </c>
      <c r="G570" s="379">
        <v>2</v>
      </c>
      <c r="H570" s="380"/>
      <c r="I570" s="368">
        <v>1</v>
      </c>
      <c r="J570" s="380"/>
      <c r="K570" s="380"/>
      <c r="L570" s="380"/>
      <c r="M570" s="380"/>
      <c r="N570" s="380"/>
      <c r="O570" s="368">
        <v>1</v>
      </c>
      <c r="P570" s="380"/>
      <c r="Q570" s="380"/>
      <c r="R570" s="372"/>
      <c r="S570" s="372"/>
      <c r="T570" s="372"/>
      <c r="U570" s="372"/>
      <c r="V570" s="372"/>
      <c r="W570" s="372"/>
      <c r="X570" s="372"/>
      <c r="Y570" s="372"/>
      <c r="Z570" s="372"/>
      <c r="AA570" s="372"/>
      <c r="AB570" s="372"/>
      <c r="AC570" s="372"/>
      <c r="AD570" s="372"/>
      <c r="AE570" s="372"/>
      <c r="AF570" s="372"/>
      <c r="AG570" s="372"/>
      <c r="AH570" s="372"/>
      <c r="AI570" s="372"/>
      <c r="AJ570" s="372"/>
      <c r="AK570" s="372"/>
      <c r="AL570" s="372"/>
      <c r="AM570" s="372"/>
      <c r="AN570" s="372"/>
      <c r="AO570" s="372"/>
      <c r="AP570" s="372"/>
      <c r="AQ570" s="372"/>
      <c r="AR570" s="372"/>
      <c r="AS570" s="372"/>
      <c r="AT570" s="372"/>
      <c r="AU570" s="372"/>
      <c r="AV570" s="372"/>
      <c r="AW570" s="372"/>
      <c r="AX570" s="372"/>
      <c r="AY570" s="372"/>
      <c r="AZ570" s="372"/>
      <c r="BA570" s="372"/>
      <c r="BB570" s="372"/>
      <c r="BC570" s="372"/>
      <c r="BD570" s="372"/>
      <c r="BE570" s="372"/>
      <c r="BF570" s="372"/>
      <c r="BG570" s="372"/>
    </row>
    <row r="571" spans="1:59" ht="15">
      <c r="A571" s="256">
        <v>95</v>
      </c>
      <c r="B571" s="375" t="s">
        <v>1227</v>
      </c>
      <c r="C571" s="376" t="s">
        <v>745</v>
      </c>
      <c r="D571" s="378">
        <v>135</v>
      </c>
      <c r="E571" s="378">
        <v>20</v>
      </c>
      <c r="F571" s="370" t="s">
        <v>237</v>
      </c>
      <c r="G571" s="379">
        <v>2</v>
      </c>
      <c r="H571" s="380"/>
      <c r="I571" s="368">
        <v>1</v>
      </c>
      <c r="J571" s="380"/>
      <c r="K571" s="380"/>
      <c r="L571" s="380"/>
      <c r="M571" s="380"/>
      <c r="N571" s="380"/>
      <c r="O571" s="368">
        <v>1</v>
      </c>
      <c r="P571" s="380"/>
      <c r="Q571" s="380"/>
      <c r="R571" s="372"/>
      <c r="S571" s="372"/>
      <c r="T571" s="372"/>
      <c r="U571" s="372"/>
      <c r="V571" s="372"/>
      <c r="W571" s="372"/>
      <c r="X571" s="372"/>
      <c r="Y571" s="372"/>
      <c r="Z571" s="372"/>
      <c r="AA571" s="372"/>
      <c r="AB571" s="372"/>
      <c r="AC571" s="372"/>
      <c r="AD571" s="372"/>
      <c r="AE571" s="372"/>
      <c r="AF571" s="372"/>
      <c r="AG571" s="372"/>
      <c r="AH571" s="372"/>
      <c r="AI571" s="372"/>
      <c r="AJ571" s="372"/>
      <c r="AK571" s="372"/>
      <c r="AL571" s="372"/>
      <c r="AM571" s="372"/>
      <c r="AN571" s="372"/>
      <c r="AO571" s="372"/>
      <c r="AP571" s="372"/>
      <c r="AQ571" s="372"/>
      <c r="AR571" s="372"/>
      <c r="AS571" s="372"/>
      <c r="AT571" s="372"/>
      <c r="AU571" s="372"/>
      <c r="AV571" s="372"/>
      <c r="AW571" s="372"/>
      <c r="AX571" s="372"/>
      <c r="AY571" s="372"/>
      <c r="AZ571" s="372"/>
      <c r="BA571" s="372"/>
      <c r="BB571" s="372"/>
      <c r="BC571" s="372"/>
      <c r="BD571" s="372"/>
      <c r="BE571" s="372"/>
      <c r="BF571" s="372"/>
      <c r="BG571" s="372"/>
    </row>
    <row r="572" spans="1:59" ht="15">
      <c r="A572" s="256">
        <v>96</v>
      </c>
      <c r="B572" s="375" t="s">
        <v>1228</v>
      </c>
      <c r="C572" s="376" t="s">
        <v>745</v>
      </c>
      <c r="D572" s="378">
        <v>135</v>
      </c>
      <c r="E572" s="378">
        <v>20</v>
      </c>
      <c r="F572" s="370" t="s">
        <v>237</v>
      </c>
      <c r="G572" s="379">
        <v>2</v>
      </c>
      <c r="H572" s="380"/>
      <c r="I572" s="368">
        <v>1</v>
      </c>
      <c r="J572" s="380"/>
      <c r="K572" s="380"/>
      <c r="L572" s="380"/>
      <c r="M572" s="380"/>
      <c r="N572" s="380"/>
      <c r="O572" s="368">
        <v>1</v>
      </c>
      <c r="P572" s="380"/>
      <c r="Q572" s="380"/>
      <c r="R572" s="372"/>
      <c r="S572" s="372"/>
      <c r="T572" s="372"/>
      <c r="U572" s="372"/>
      <c r="V572" s="372"/>
      <c r="W572" s="372"/>
      <c r="X572" s="372"/>
      <c r="Y572" s="372"/>
      <c r="Z572" s="372"/>
      <c r="AA572" s="372"/>
      <c r="AB572" s="372"/>
      <c r="AC572" s="372"/>
      <c r="AD572" s="372"/>
      <c r="AE572" s="372"/>
      <c r="AF572" s="372"/>
      <c r="AG572" s="372"/>
      <c r="AH572" s="372"/>
      <c r="AI572" s="372"/>
      <c r="AJ572" s="372"/>
      <c r="AK572" s="372"/>
      <c r="AL572" s="372"/>
      <c r="AM572" s="372"/>
      <c r="AN572" s="372"/>
      <c r="AO572" s="372"/>
      <c r="AP572" s="372"/>
      <c r="AQ572" s="372"/>
      <c r="AR572" s="372"/>
      <c r="AS572" s="372"/>
      <c r="AT572" s="372"/>
      <c r="AU572" s="372"/>
      <c r="AV572" s="372"/>
      <c r="AW572" s="372"/>
      <c r="AX572" s="372"/>
      <c r="AY572" s="372"/>
      <c r="AZ572" s="372"/>
      <c r="BA572" s="372"/>
      <c r="BB572" s="372"/>
      <c r="BC572" s="372"/>
      <c r="BD572" s="372"/>
      <c r="BE572" s="372"/>
      <c r="BF572" s="372"/>
      <c r="BG572" s="372"/>
    </row>
    <row r="573" spans="1:59" ht="15">
      <c r="A573" s="256">
        <v>97</v>
      </c>
      <c r="B573" s="373" t="s">
        <v>1229</v>
      </c>
      <c r="C573" s="367" t="s">
        <v>749</v>
      </c>
      <c r="D573" s="378">
        <v>125</v>
      </c>
      <c r="E573" s="378">
        <v>20</v>
      </c>
      <c r="F573" s="370" t="s">
        <v>237</v>
      </c>
      <c r="G573" s="379">
        <v>2</v>
      </c>
      <c r="H573" s="380"/>
      <c r="I573" s="368">
        <v>1</v>
      </c>
      <c r="J573" s="380"/>
      <c r="K573" s="380"/>
      <c r="L573" s="380"/>
      <c r="M573" s="380"/>
      <c r="N573" s="380"/>
      <c r="O573" s="368">
        <v>1</v>
      </c>
      <c r="P573" s="380"/>
      <c r="Q573" s="380"/>
      <c r="R573" s="372"/>
      <c r="S573" s="372"/>
      <c r="T573" s="372"/>
      <c r="U573" s="372"/>
      <c r="V573" s="372"/>
      <c r="W573" s="372"/>
      <c r="X573" s="372"/>
      <c r="Y573" s="372"/>
      <c r="Z573" s="372"/>
      <c r="AA573" s="372"/>
      <c r="AB573" s="372"/>
      <c r="AC573" s="372"/>
      <c r="AD573" s="372"/>
      <c r="AE573" s="372"/>
      <c r="AF573" s="372"/>
      <c r="AG573" s="372"/>
      <c r="AH573" s="372"/>
      <c r="AI573" s="372"/>
      <c r="AJ573" s="372"/>
      <c r="AK573" s="372"/>
      <c r="AL573" s="372"/>
      <c r="AM573" s="372"/>
      <c r="AN573" s="372"/>
      <c r="AO573" s="372"/>
      <c r="AP573" s="372"/>
      <c r="AQ573" s="372"/>
      <c r="AR573" s="372"/>
      <c r="AS573" s="372"/>
      <c r="AT573" s="372"/>
      <c r="AU573" s="372"/>
      <c r="AV573" s="372"/>
      <c r="AW573" s="372"/>
      <c r="AX573" s="372"/>
      <c r="AY573" s="372"/>
      <c r="AZ573" s="372"/>
      <c r="BA573" s="372"/>
      <c r="BB573" s="372"/>
      <c r="BC573" s="372"/>
      <c r="BD573" s="372"/>
      <c r="BE573" s="372"/>
      <c r="BF573" s="372"/>
      <c r="BG573" s="372"/>
    </row>
    <row r="574" spans="1:59" ht="15">
      <c r="A574" s="256">
        <v>98</v>
      </c>
      <c r="B574" s="373" t="s">
        <v>1230</v>
      </c>
      <c r="C574" s="367" t="s">
        <v>749</v>
      </c>
      <c r="D574" s="378">
        <v>130</v>
      </c>
      <c r="E574" s="378">
        <v>20</v>
      </c>
      <c r="F574" s="370" t="s">
        <v>237</v>
      </c>
      <c r="G574" s="379">
        <v>3</v>
      </c>
      <c r="H574" s="380"/>
      <c r="I574" s="368">
        <v>1</v>
      </c>
      <c r="J574" s="380"/>
      <c r="K574" s="380"/>
      <c r="L574" s="380"/>
      <c r="M574" s="368">
        <v>1</v>
      </c>
      <c r="N574" s="380"/>
      <c r="O574" s="368">
        <v>1</v>
      </c>
      <c r="P574" s="380"/>
      <c r="Q574" s="380"/>
      <c r="R574" s="372"/>
      <c r="S574" s="372"/>
      <c r="T574" s="372"/>
      <c r="U574" s="372"/>
      <c r="V574" s="372"/>
      <c r="W574" s="372"/>
      <c r="X574" s="372"/>
      <c r="Y574" s="372"/>
      <c r="Z574" s="372"/>
      <c r="AA574" s="372"/>
      <c r="AB574" s="372"/>
      <c r="AC574" s="372"/>
      <c r="AD574" s="372"/>
      <c r="AE574" s="372"/>
      <c r="AF574" s="372"/>
      <c r="AG574" s="372"/>
      <c r="AH574" s="372"/>
      <c r="AI574" s="372"/>
      <c r="AJ574" s="372"/>
      <c r="AK574" s="372"/>
      <c r="AL574" s="372"/>
      <c r="AM574" s="372"/>
      <c r="AN574" s="372"/>
      <c r="AO574" s="372"/>
      <c r="AP574" s="372"/>
      <c r="AQ574" s="372"/>
      <c r="AR574" s="372"/>
      <c r="AS574" s="372"/>
      <c r="AT574" s="372"/>
      <c r="AU574" s="372"/>
      <c r="AV574" s="372"/>
      <c r="AW574" s="372"/>
      <c r="AX574" s="372"/>
      <c r="AY574" s="372"/>
      <c r="AZ574" s="372"/>
      <c r="BA574" s="372"/>
      <c r="BB574" s="372"/>
      <c r="BC574" s="372"/>
      <c r="BD574" s="372"/>
      <c r="BE574" s="372"/>
      <c r="BF574" s="372"/>
      <c r="BG574" s="372"/>
    </row>
    <row r="575" spans="1:59" ht="15">
      <c r="A575" s="256">
        <v>99</v>
      </c>
      <c r="B575" s="373" t="s">
        <v>1231</v>
      </c>
      <c r="C575" s="367" t="s">
        <v>749</v>
      </c>
      <c r="D575" s="378">
        <v>135</v>
      </c>
      <c r="E575" s="378">
        <v>20</v>
      </c>
      <c r="F575" s="370" t="s">
        <v>237</v>
      </c>
      <c r="G575" s="379">
        <v>3</v>
      </c>
      <c r="H575" s="380"/>
      <c r="I575" s="368">
        <v>1</v>
      </c>
      <c r="J575" s="380"/>
      <c r="K575" s="380"/>
      <c r="L575" s="380"/>
      <c r="M575" s="368">
        <v>1</v>
      </c>
      <c r="N575" s="380"/>
      <c r="O575" s="368">
        <v>1</v>
      </c>
      <c r="P575" s="380"/>
      <c r="Q575" s="380"/>
      <c r="R575" s="372"/>
      <c r="S575" s="372"/>
      <c r="T575" s="372"/>
      <c r="U575" s="372"/>
      <c r="V575" s="372"/>
      <c r="W575" s="372"/>
      <c r="X575" s="372"/>
      <c r="Y575" s="372"/>
      <c r="Z575" s="372"/>
      <c r="AA575" s="372"/>
      <c r="AB575" s="372"/>
      <c r="AC575" s="372"/>
      <c r="AD575" s="372"/>
      <c r="AE575" s="372"/>
      <c r="AF575" s="372"/>
      <c r="AG575" s="372"/>
      <c r="AH575" s="372"/>
      <c r="AI575" s="372"/>
      <c r="AJ575" s="372"/>
      <c r="AK575" s="372"/>
      <c r="AL575" s="372"/>
      <c r="AM575" s="372"/>
      <c r="AN575" s="372"/>
      <c r="AO575" s="372"/>
      <c r="AP575" s="372"/>
      <c r="AQ575" s="372"/>
      <c r="AR575" s="372"/>
      <c r="AS575" s="372"/>
      <c r="AT575" s="372"/>
      <c r="AU575" s="372"/>
      <c r="AV575" s="372"/>
      <c r="AW575" s="372"/>
      <c r="AX575" s="372"/>
      <c r="AY575" s="372"/>
      <c r="AZ575" s="372"/>
      <c r="BA575" s="372"/>
      <c r="BB575" s="372"/>
      <c r="BC575" s="372"/>
      <c r="BD575" s="372"/>
      <c r="BE575" s="372"/>
      <c r="BF575" s="372"/>
      <c r="BG575" s="372"/>
    </row>
    <row r="576" spans="1:59" ht="15">
      <c r="A576" s="256">
        <v>100</v>
      </c>
      <c r="B576" s="375" t="s">
        <v>140</v>
      </c>
      <c r="C576" s="376" t="s">
        <v>749</v>
      </c>
      <c r="D576" s="378">
        <v>140</v>
      </c>
      <c r="E576" s="378">
        <v>20</v>
      </c>
      <c r="F576" s="370" t="s">
        <v>237</v>
      </c>
      <c r="G576" s="379">
        <v>2</v>
      </c>
      <c r="H576" s="380"/>
      <c r="I576" s="368">
        <v>1</v>
      </c>
      <c r="J576" s="380"/>
      <c r="K576" s="380"/>
      <c r="L576" s="380"/>
      <c r="M576" s="380"/>
      <c r="N576" s="380"/>
      <c r="O576" s="368">
        <v>1</v>
      </c>
      <c r="P576" s="380"/>
      <c r="Q576" s="380"/>
      <c r="R576" s="372"/>
      <c r="S576" s="372"/>
      <c r="T576" s="372"/>
      <c r="U576" s="372"/>
      <c r="V576" s="372"/>
      <c r="W576" s="372"/>
      <c r="X576" s="372"/>
      <c r="Y576" s="372"/>
      <c r="Z576" s="372"/>
      <c r="AA576" s="372"/>
      <c r="AB576" s="372"/>
      <c r="AC576" s="372"/>
      <c r="AD576" s="372"/>
      <c r="AE576" s="372"/>
      <c r="AF576" s="372"/>
      <c r="AG576" s="372"/>
      <c r="AH576" s="372"/>
      <c r="AI576" s="372"/>
      <c r="AJ576" s="372"/>
      <c r="AK576" s="372"/>
      <c r="AL576" s="372"/>
      <c r="AM576" s="372"/>
      <c r="AN576" s="372"/>
      <c r="AO576" s="372"/>
      <c r="AP576" s="372"/>
      <c r="AQ576" s="372"/>
      <c r="AR576" s="372"/>
      <c r="AS576" s="372"/>
      <c r="AT576" s="372"/>
      <c r="AU576" s="372"/>
      <c r="AV576" s="372"/>
      <c r="AW576" s="372"/>
      <c r="AX576" s="372"/>
      <c r="AY576" s="372"/>
      <c r="AZ576" s="372"/>
      <c r="BA576" s="372"/>
      <c r="BB576" s="372"/>
      <c r="BC576" s="372"/>
      <c r="BD576" s="372"/>
      <c r="BE576" s="372"/>
      <c r="BF576" s="372"/>
      <c r="BG576" s="372"/>
    </row>
    <row r="577" spans="1:59" ht="15">
      <c r="A577" s="256">
        <v>101</v>
      </c>
      <c r="B577" s="373" t="s">
        <v>1232</v>
      </c>
      <c r="C577" s="367" t="s">
        <v>751</v>
      </c>
      <c r="D577" s="378">
        <v>140</v>
      </c>
      <c r="E577" s="378">
        <v>20</v>
      </c>
      <c r="F577" s="370" t="s">
        <v>237</v>
      </c>
      <c r="G577" s="379">
        <v>2</v>
      </c>
      <c r="H577" s="380"/>
      <c r="I577" s="368">
        <v>1</v>
      </c>
      <c r="J577" s="380"/>
      <c r="K577" s="380"/>
      <c r="L577" s="380"/>
      <c r="M577" s="380"/>
      <c r="N577" s="380"/>
      <c r="O577" s="368">
        <v>1</v>
      </c>
      <c r="P577" s="380"/>
      <c r="Q577" s="380"/>
      <c r="R577" s="372"/>
      <c r="S577" s="372"/>
      <c r="T577" s="372"/>
      <c r="U577" s="372"/>
      <c r="V577" s="372"/>
      <c r="W577" s="372"/>
      <c r="X577" s="372"/>
      <c r="Y577" s="372"/>
      <c r="Z577" s="372"/>
      <c r="AA577" s="372"/>
      <c r="AB577" s="372"/>
      <c r="AC577" s="372"/>
      <c r="AD577" s="372"/>
      <c r="AE577" s="372"/>
      <c r="AF577" s="372"/>
      <c r="AG577" s="372"/>
      <c r="AH577" s="372"/>
      <c r="AI577" s="372"/>
      <c r="AJ577" s="372"/>
      <c r="AK577" s="372"/>
      <c r="AL577" s="372"/>
      <c r="AM577" s="372"/>
      <c r="AN577" s="372"/>
      <c r="AO577" s="372"/>
      <c r="AP577" s="372"/>
      <c r="AQ577" s="372"/>
      <c r="AR577" s="372"/>
      <c r="AS577" s="372"/>
      <c r="AT577" s="372"/>
      <c r="AU577" s="372"/>
      <c r="AV577" s="372"/>
      <c r="AW577" s="372"/>
      <c r="AX577" s="372"/>
      <c r="AY577" s="372"/>
      <c r="AZ577" s="372"/>
      <c r="BA577" s="372"/>
      <c r="BB577" s="372"/>
      <c r="BC577" s="372"/>
      <c r="BD577" s="372"/>
      <c r="BE577" s="372"/>
      <c r="BF577" s="372"/>
      <c r="BG577" s="372"/>
    </row>
    <row r="578" spans="1:59" ht="15">
      <c r="A578" s="256">
        <v>102</v>
      </c>
      <c r="B578" s="157" t="s">
        <v>1233</v>
      </c>
      <c r="C578" s="367" t="s">
        <v>751</v>
      </c>
      <c r="D578" s="378">
        <v>125</v>
      </c>
      <c r="E578" s="378">
        <v>10</v>
      </c>
      <c r="F578" s="370" t="s">
        <v>237</v>
      </c>
      <c r="G578" s="379">
        <v>1</v>
      </c>
      <c r="H578" s="380"/>
      <c r="I578" s="380"/>
      <c r="J578" s="380"/>
      <c r="K578" s="380"/>
      <c r="L578" s="380"/>
      <c r="M578" s="380"/>
      <c r="N578" s="380"/>
      <c r="O578" s="368">
        <v>1</v>
      </c>
      <c r="P578" s="380"/>
      <c r="Q578" s="380"/>
      <c r="R578" s="372"/>
      <c r="S578" s="372"/>
      <c r="T578" s="372"/>
      <c r="U578" s="372"/>
      <c r="V578" s="372"/>
      <c r="W578" s="372"/>
      <c r="X578" s="372"/>
      <c r="Y578" s="372"/>
      <c r="Z578" s="372"/>
      <c r="AA578" s="372"/>
      <c r="AB578" s="372"/>
      <c r="AC578" s="372"/>
      <c r="AD578" s="372"/>
      <c r="AE578" s="372"/>
      <c r="AF578" s="372"/>
      <c r="AG578" s="372"/>
      <c r="AH578" s="372"/>
      <c r="AI578" s="372"/>
      <c r="AJ578" s="372"/>
      <c r="AK578" s="372"/>
      <c r="AL578" s="372"/>
      <c r="AM578" s="372"/>
      <c r="AN578" s="372"/>
      <c r="AO578" s="372"/>
      <c r="AP578" s="372"/>
      <c r="AQ578" s="372"/>
      <c r="AR578" s="372"/>
      <c r="AS578" s="372"/>
      <c r="AT578" s="372"/>
      <c r="AU578" s="372"/>
      <c r="AV578" s="372"/>
      <c r="AW578" s="372"/>
      <c r="AX578" s="372"/>
      <c r="AY578" s="372"/>
      <c r="AZ578" s="372"/>
      <c r="BA578" s="372"/>
      <c r="BB578" s="372"/>
      <c r="BC578" s="372"/>
      <c r="BD578" s="372"/>
      <c r="BE578" s="372"/>
      <c r="BF578" s="372"/>
      <c r="BG578" s="372"/>
    </row>
    <row r="579" spans="1:59" s="245" customFormat="1" ht="15">
      <c r="A579" s="256">
        <v>103</v>
      </c>
      <c r="B579" s="157" t="s">
        <v>1234</v>
      </c>
      <c r="C579" s="367" t="s">
        <v>751</v>
      </c>
      <c r="D579" s="378">
        <v>130</v>
      </c>
      <c r="E579" s="378">
        <v>20</v>
      </c>
      <c r="F579" s="370" t="s">
        <v>237</v>
      </c>
      <c r="G579" s="379">
        <v>2</v>
      </c>
      <c r="H579" s="380"/>
      <c r="I579" s="380"/>
      <c r="J579" s="380"/>
      <c r="K579" s="380"/>
      <c r="L579" s="380"/>
      <c r="M579" s="380"/>
      <c r="N579" s="380"/>
      <c r="O579" s="368">
        <v>1</v>
      </c>
      <c r="P579" s="368">
        <v>1</v>
      </c>
      <c r="Q579" s="380"/>
      <c r="R579" s="372"/>
      <c r="S579" s="372"/>
      <c r="T579" s="372"/>
      <c r="U579" s="372"/>
      <c r="V579" s="372"/>
      <c r="W579" s="372"/>
      <c r="X579" s="372"/>
      <c r="Y579" s="372"/>
      <c r="Z579" s="372"/>
      <c r="AA579" s="372"/>
      <c r="AB579" s="372"/>
      <c r="AC579" s="372"/>
      <c r="AD579" s="372"/>
      <c r="AE579" s="372"/>
      <c r="AF579" s="372"/>
      <c r="AG579" s="372"/>
      <c r="AH579" s="372"/>
      <c r="AI579" s="372"/>
      <c r="AJ579" s="372"/>
      <c r="AK579" s="372"/>
      <c r="AL579" s="372"/>
      <c r="AM579" s="372"/>
      <c r="AN579" s="372"/>
      <c r="AO579" s="372"/>
      <c r="AP579" s="372"/>
      <c r="AQ579" s="372"/>
      <c r="AR579" s="372"/>
      <c r="AS579" s="372"/>
      <c r="AT579" s="372"/>
      <c r="AU579" s="372"/>
      <c r="AV579" s="372"/>
      <c r="AW579" s="372"/>
      <c r="AX579" s="372"/>
      <c r="AY579" s="372"/>
      <c r="AZ579" s="372"/>
      <c r="BA579" s="372"/>
      <c r="BB579" s="372"/>
      <c r="BC579" s="372"/>
      <c r="BD579" s="372"/>
      <c r="BE579" s="372"/>
      <c r="BF579" s="372"/>
      <c r="BG579" s="372"/>
    </row>
    <row r="580" spans="1:59" ht="15">
      <c r="A580" s="256">
        <v>104</v>
      </c>
      <c r="B580" s="157" t="s">
        <v>1235</v>
      </c>
      <c r="C580" s="367" t="s">
        <v>751</v>
      </c>
      <c r="D580" s="378">
        <v>135</v>
      </c>
      <c r="E580" s="378">
        <v>20</v>
      </c>
      <c r="F580" s="370" t="s">
        <v>237</v>
      </c>
      <c r="G580" s="379">
        <v>2</v>
      </c>
      <c r="H580" s="380"/>
      <c r="I580" s="368">
        <v>1</v>
      </c>
      <c r="J580" s="380"/>
      <c r="K580" s="380"/>
      <c r="L580" s="380"/>
      <c r="M580" s="380"/>
      <c r="N580" s="380"/>
      <c r="O580" s="368">
        <v>1</v>
      </c>
      <c r="P580" s="380"/>
      <c r="Q580" s="380"/>
      <c r="R580" s="372"/>
      <c r="S580" s="372"/>
      <c r="T580" s="372"/>
      <c r="U580" s="372"/>
      <c r="V580" s="372"/>
      <c r="W580" s="372"/>
      <c r="X580" s="372"/>
      <c r="Y580" s="372"/>
      <c r="Z580" s="372"/>
      <c r="AA580" s="372"/>
      <c r="AB580" s="372"/>
      <c r="AC580" s="372"/>
      <c r="AD580" s="372"/>
      <c r="AE580" s="372"/>
      <c r="AF580" s="372"/>
      <c r="AG580" s="372"/>
      <c r="AH580" s="372"/>
      <c r="AI580" s="372"/>
      <c r="AJ580" s="372"/>
      <c r="AK580" s="372"/>
      <c r="AL580" s="372"/>
      <c r="AM580" s="372"/>
      <c r="AN580" s="372"/>
      <c r="AO580" s="372"/>
      <c r="AP580" s="372"/>
      <c r="AQ580" s="372"/>
      <c r="AR580" s="372"/>
      <c r="AS580" s="372"/>
      <c r="AT580" s="372"/>
      <c r="AU580" s="372"/>
      <c r="AV580" s="372"/>
      <c r="AW580" s="372"/>
      <c r="AX580" s="372"/>
      <c r="AY580" s="372"/>
      <c r="AZ580" s="372"/>
      <c r="BA580" s="372"/>
      <c r="BB580" s="372"/>
      <c r="BC580" s="372"/>
      <c r="BD580" s="372"/>
      <c r="BE580" s="372"/>
      <c r="BF580" s="372"/>
      <c r="BG580" s="372"/>
    </row>
    <row r="581" spans="1:59" ht="15">
      <c r="A581" s="256">
        <v>105</v>
      </c>
      <c r="B581" s="157" t="s">
        <v>1236</v>
      </c>
      <c r="C581" s="367" t="s">
        <v>751</v>
      </c>
      <c r="D581" s="378">
        <v>135</v>
      </c>
      <c r="E581" s="378">
        <v>20</v>
      </c>
      <c r="F581" s="370" t="s">
        <v>237</v>
      </c>
      <c r="G581" s="379">
        <v>2</v>
      </c>
      <c r="H581" s="380"/>
      <c r="I581" s="368">
        <v>1</v>
      </c>
      <c r="J581" s="380"/>
      <c r="K581" s="380"/>
      <c r="L581" s="380"/>
      <c r="M581" s="380"/>
      <c r="N581" s="380"/>
      <c r="O581" s="368">
        <v>1</v>
      </c>
      <c r="P581" s="380"/>
      <c r="Q581" s="380"/>
      <c r="R581" s="372"/>
      <c r="S581" s="372"/>
      <c r="T581" s="372"/>
      <c r="U581" s="372"/>
      <c r="V581" s="372"/>
      <c r="W581" s="372"/>
      <c r="X581" s="372"/>
      <c r="Y581" s="372"/>
      <c r="Z581" s="372"/>
      <c r="AA581" s="372"/>
      <c r="AB581" s="372"/>
      <c r="AC581" s="372"/>
      <c r="AD581" s="372"/>
      <c r="AE581" s="372"/>
      <c r="AF581" s="372"/>
      <c r="AG581" s="372"/>
      <c r="AH581" s="372"/>
      <c r="AI581" s="372"/>
      <c r="AJ581" s="372"/>
      <c r="AK581" s="372"/>
      <c r="AL581" s="372"/>
      <c r="AM581" s="372"/>
      <c r="AN581" s="372"/>
      <c r="AO581" s="372"/>
      <c r="AP581" s="372"/>
      <c r="AQ581" s="372"/>
      <c r="AR581" s="372"/>
      <c r="AS581" s="372"/>
      <c r="AT581" s="372"/>
      <c r="AU581" s="372"/>
      <c r="AV581" s="372"/>
      <c r="AW581" s="372"/>
      <c r="AX581" s="372"/>
      <c r="AY581" s="372"/>
      <c r="AZ581" s="372"/>
      <c r="BA581" s="372"/>
      <c r="BB581" s="372"/>
      <c r="BC581" s="372"/>
      <c r="BD581" s="372"/>
      <c r="BE581" s="372"/>
      <c r="BF581" s="372"/>
      <c r="BG581" s="372"/>
    </row>
    <row r="582" spans="1:59" s="245" customFormat="1" ht="15">
      <c r="A582" s="256">
        <v>106</v>
      </c>
      <c r="B582" s="157" t="s">
        <v>1237</v>
      </c>
      <c r="C582" s="367" t="s">
        <v>751</v>
      </c>
      <c r="D582" s="378">
        <v>130</v>
      </c>
      <c r="E582" s="378">
        <v>20</v>
      </c>
      <c r="F582" s="370" t="s">
        <v>237</v>
      </c>
      <c r="G582" s="379"/>
      <c r="H582" s="380"/>
      <c r="I582" s="380"/>
      <c r="J582" s="380"/>
      <c r="K582" s="380"/>
      <c r="L582" s="380"/>
      <c r="M582" s="380"/>
      <c r="N582" s="380"/>
      <c r="O582" s="368">
        <v>1</v>
      </c>
      <c r="P582" s="368">
        <v>1</v>
      </c>
      <c r="Q582" s="380"/>
      <c r="R582" s="372"/>
      <c r="S582" s="372"/>
      <c r="T582" s="372"/>
      <c r="U582" s="372"/>
      <c r="V582" s="372"/>
      <c r="W582" s="372"/>
      <c r="X582" s="372"/>
      <c r="Y582" s="372"/>
      <c r="Z582" s="372"/>
      <c r="AA582" s="372"/>
      <c r="AB582" s="372"/>
      <c r="AC582" s="372"/>
      <c r="AD582" s="372"/>
      <c r="AE582" s="372"/>
      <c r="AF582" s="372"/>
      <c r="AG582" s="372"/>
      <c r="AH582" s="372"/>
      <c r="AI582" s="372"/>
      <c r="AJ582" s="372"/>
      <c r="AK582" s="372"/>
      <c r="AL582" s="372"/>
      <c r="AM582" s="372"/>
      <c r="AN582" s="372"/>
      <c r="AO582" s="372"/>
      <c r="AP582" s="372"/>
      <c r="AQ582" s="372"/>
      <c r="AR582" s="372"/>
      <c r="AS582" s="372"/>
      <c r="AT582" s="372"/>
      <c r="AU582" s="372"/>
      <c r="AV582" s="372"/>
      <c r="AW582" s="372"/>
      <c r="AX582" s="372"/>
      <c r="AY582" s="372"/>
      <c r="AZ582" s="372"/>
      <c r="BA582" s="372"/>
      <c r="BB582" s="372"/>
      <c r="BC582" s="372"/>
      <c r="BD582" s="372"/>
      <c r="BE582" s="372"/>
      <c r="BF582" s="372"/>
      <c r="BG582" s="372"/>
    </row>
    <row r="583" spans="1:59" s="245" customFormat="1" ht="15">
      <c r="A583" s="256">
        <v>107</v>
      </c>
      <c r="B583" s="157" t="s">
        <v>995</v>
      </c>
      <c r="C583" s="367" t="s">
        <v>751</v>
      </c>
      <c r="D583" s="378">
        <v>125</v>
      </c>
      <c r="E583" s="378">
        <v>10</v>
      </c>
      <c r="F583" s="370" t="s">
        <v>237</v>
      </c>
      <c r="G583" s="379"/>
      <c r="H583" s="380"/>
      <c r="I583" s="380"/>
      <c r="J583" s="380"/>
      <c r="K583" s="380"/>
      <c r="L583" s="380"/>
      <c r="M583" s="380"/>
      <c r="N583" s="380"/>
      <c r="O583" s="380"/>
      <c r="P583" s="368">
        <v>1</v>
      </c>
      <c r="Q583" s="380"/>
      <c r="R583" s="372"/>
      <c r="S583" s="372"/>
      <c r="T583" s="372"/>
      <c r="U583" s="372"/>
      <c r="V583" s="372"/>
      <c r="W583" s="372"/>
      <c r="X583" s="372"/>
      <c r="Y583" s="372"/>
      <c r="Z583" s="372"/>
      <c r="AA583" s="372"/>
      <c r="AB583" s="372"/>
      <c r="AC583" s="372"/>
      <c r="AD583" s="372"/>
      <c r="AE583" s="372"/>
      <c r="AF583" s="372"/>
      <c r="AG583" s="372"/>
      <c r="AH583" s="372"/>
      <c r="AI583" s="372"/>
      <c r="AJ583" s="372"/>
      <c r="AK583" s="372"/>
      <c r="AL583" s="372"/>
      <c r="AM583" s="372"/>
      <c r="AN583" s="372"/>
      <c r="AO583" s="372"/>
      <c r="AP583" s="372"/>
      <c r="AQ583" s="372"/>
      <c r="AR583" s="372"/>
      <c r="AS583" s="372"/>
      <c r="AT583" s="372"/>
      <c r="AU583" s="372"/>
      <c r="AV583" s="372"/>
      <c r="AW583" s="372"/>
      <c r="AX583" s="372"/>
      <c r="AY583" s="372"/>
      <c r="AZ583" s="372"/>
      <c r="BA583" s="372"/>
      <c r="BB583" s="372"/>
      <c r="BC583" s="372"/>
      <c r="BD583" s="372"/>
      <c r="BE583" s="372"/>
      <c r="BF583" s="372"/>
      <c r="BG583" s="372"/>
    </row>
    <row r="584" spans="1:59" ht="15">
      <c r="A584" s="256">
        <v>108</v>
      </c>
      <c r="B584" s="373" t="s">
        <v>1059</v>
      </c>
      <c r="C584" s="367" t="s">
        <v>751</v>
      </c>
      <c r="D584" s="378">
        <v>130</v>
      </c>
      <c r="E584" s="378">
        <v>20</v>
      </c>
      <c r="F584" s="370" t="s">
        <v>237</v>
      </c>
      <c r="G584" s="379">
        <v>2</v>
      </c>
      <c r="H584" s="380"/>
      <c r="I584" s="368">
        <v>1</v>
      </c>
      <c r="J584" s="380"/>
      <c r="K584" s="380"/>
      <c r="L584" s="380"/>
      <c r="M584" s="380"/>
      <c r="N584" s="380"/>
      <c r="O584" s="368">
        <v>1</v>
      </c>
      <c r="P584" s="380"/>
      <c r="Q584" s="380"/>
      <c r="R584" s="372"/>
      <c r="S584" s="372"/>
      <c r="T584" s="372"/>
      <c r="U584" s="372"/>
      <c r="V584" s="372"/>
      <c r="W584" s="372"/>
      <c r="X584" s="372"/>
      <c r="Y584" s="372"/>
      <c r="Z584" s="372"/>
      <c r="AA584" s="372"/>
      <c r="AB584" s="372"/>
      <c r="AC584" s="372"/>
      <c r="AD584" s="372"/>
      <c r="AE584" s="372"/>
      <c r="AF584" s="372"/>
      <c r="AG584" s="372"/>
      <c r="AH584" s="372"/>
      <c r="AI584" s="372"/>
      <c r="AJ584" s="372"/>
      <c r="AK584" s="372"/>
      <c r="AL584" s="372"/>
      <c r="AM584" s="372"/>
      <c r="AN584" s="372"/>
      <c r="AO584" s="372"/>
      <c r="AP584" s="372"/>
      <c r="AQ584" s="372"/>
      <c r="AR584" s="372"/>
      <c r="AS584" s="372"/>
      <c r="AT584" s="372"/>
      <c r="AU584" s="372"/>
      <c r="AV584" s="372"/>
      <c r="AW584" s="372"/>
      <c r="AX584" s="372"/>
      <c r="AY584" s="372"/>
      <c r="AZ584" s="372"/>
      <c r="BA584" s="372"/>
      <c r="BB584" s="372"/>
      <c r="BC584" s="372"/>
      <c r="BD584" s="372"/>
      <c r="BE584" s="372"/>
      <c r="BF584" s="372"/>
      <c r="BG584" s="372"/>
    </row>
    <row r="585" spans="1:59" ht="15">
      <c r="A585" s="256">
        <v>109</v>
      </c>
      <c r="B585" s="381" t="s">
        <v>1238</v>
      </c>
      <c r="C585" s="367" t="s">
        <v>751</v>
      </c>
      <c r="D585" s="378">
        <v>135</v>
      </c>
      <c r="E585" s="378">
        <v>20</v>
      </c>
      <c r="F585" s="370" t="s">
        <v>237</v>
      </c>
      <c r="G585" s="379">
        <v>2</v>
      </c>
      <c r="H585" s="380"/>
      <c r="I585" s="368">
        <v>1</v>
      </c>
      <c r="J585" s="380"/>
      <c r="K585" s="380"/>
      <c r="L585" s="380"/>
      <c r="M585" s="380"/>
      <c r="N585" s="380"/>
      <c r="O585" s="368">
        <v>1</v>
      </c>
      <c r="P585" s="380"/>
      <c r="Q585" s="380"/>
      <c r="R585" s="372"/>
      <c r="S585" s="372"/>
      <c r="T585" s="372"/>
      <c r="U585" s="372"/>
      <c r="V585" s="372"/>
      <c r="W585" s="372"/>
      <c r="X585" s="372"/>
      <c r="Y585" s="372"/>
      <c r="Z585" s="372"/>
      <c r="AA585" s="372"/>
      <c r="AB585" s="372"/>
      <c r="AC585" s="372"/>
      <c r="AD585" s="372"/>
      <c r="AE585" s="372"/>
      <c r="AF585" s="372"/>
      <c r="AG585" s="372"/>
      <c r="AH585" s="372"/>
      <c r="AI585" s="372"/>
      <c r="AJ585" s="372"/>
      <c r="AK585" s="372"/>
      <c r="AL585" s="372"/>
      <c r="AM585" s="372"/>
      <c r="AN585" s="372"/>
      <c r="AO585" s="372"/>
      <c r="AP585" s="372"/>
      <c r="AQ585" s="372"/>
      <c r="AR585" s="372"/>
      <c r="AS585" s="372"/>
      <c r="AT585" s="372"/>
      <c r="AU585" s="372"/>
      <c r="AV585" s="372"/>
      <c r="AW585" s="372"/>
      <c r="AX585" s="372"/>
      <c r="AY585" s="372"/>
      <c r="AZ585" s="372"/>
      <c r="BA585" s="372"/>
      <c r="BB585" s="372"/>
      <c r="BC585" s="372"/>
      <c r="BD585" s="372"/>
      <c r="BE585" s="372"/>
      <c r="BF585" s="372"/>
      <c r="BG585" s="372"/>
    </row>
    <row r="586" spans="1:59" ht="15">
      <c r="A586" s="256">
        <v>110</v>
      </c>
      <c r="B586" s="157" t="s">
        <v>1239</v>
      </c>
      <c r="C586" s="367" t="s">
        <v>751</v>
      </c>
      <c r="D586" s="378">
        <v>135</v>
      </c>
      <c r="E586" s="378">
        <v>20</v>
      </c>
      <c r="F586" s="370" t="s">
        <v>237</v>
      </c>
      <c r="G586" s="379">
        <v>2</v>
      </c>
      <c r="H586" s="380"/>
      <c r="I586" s="368">
        <v>1</v>
      </c>
      <c r="J586" s="380"/>
      <c r="K586" s="380"/>
      <c r="L586" s="380"/>
      <c r="M586" s="380"/>
      <c r="N586" s="380"/>
      <c r="O586" s="368">
        <v>1</v>
      </c>
      <c r="P586" s="380"/>
      <c r="Q586" s="380"/>
      <c r="R586" s="372"/>
      <c r="S586" s="372"/>
      <c r="T586" s="372"/>
      <c r="U586" s="372"/>
      <c r="V586" s="372"/>
      <c r="W586" s="372"/>
      <c r="X586" s="372"/>
      <c r="Y586" s="372"/>
      <c r="Z586" s="372"/>
      <c r="AA586" s="372"/>
      <c r="AB586" s="372"/>
      <c r="AC586" s="372"/>
      <c r="AD586" s="372"/>
      <c r="AE586" s="372"/>
      <c r="AF586" s="372"/>
      <c r="AG586" s="372"/>
      <c r="AH586" s="372"/>
      <c r="AI586" s="372"/>
      <c r="AJ586" s="372"/>
      <c r="AK586" s="372"/>
      <c r="AL586" s="372"/>
      <c r="AM586" s="372"/>
      <c r="AN586" s="372"/>
      <c r="AO586" s="372"/>
      <c r="AP586" s="372"/>
      <c r="AQ586" s="372"/>
      <c r="AR586" s="372"/>
      <c r="AS586" s="372"/>
      <c r="AT586" s="372"/>
      <c r="AU586" s="372"/>
      <c r="AV586" s="372"/>
      <c r="AW586" s="372"/>
      <c r="AX586" s="372"/>
      <c r="AY586" s="372"/>
      <c r="AZ586" s="372"/>
      <c r="BA586" s="372"/>
      <c r="BB586" s="372"/>
      <c r="BC586" s="372"/>
      <c r="BD586" s="372"/>
      <c r="BE586" s="372"/>
      <c r="BF586" s="372"/>
      <c r="BG586" s="372"/>
    </row>
    <row r="587" spans="1:59" ht="15">
      <c r="A587" s="256">
        <v>111</v>
      </c>
      <c r="B587" s="375" t="s">
        <v>1240</v>
      </c>
      <c r="C587" s="376" t="s">
        <v>751</v>
      </c>
      <c r="D587" s="378">
        <v>135</v>
      </c>
      <c r="E587" s="378">
        <v>10</v>
      </c>
      <c r="F587" s="370" t="s">
        <v>237</v>
      </c>
      <c r="G587" s="379">
        <v>1</v>
      </c>
      <c r="H587" s="380"/>
      <c r="I587" s="368">
        <v>1</v>
      </c>
      <c r="J587" s="380"/>
      <c r="K587" s="380"/>
      <c r="L587" s="380"/>
      <c r="M587" s="380"/>
      <c r="N587" s="380"/>
      <c r="O587" s="380"/>
      <c r="P587" s="380"/>
      <c r="Q587" s="380"/>
      <c r="R587" s="372"/>
      <c r="S587" s="372"/>
      <c r="T587" s="372"/>
      <c r="U587" s="372"/>
      <c r="V587" s="372"/>
      <c r="W587" s="372"/>
      <c r="X587" s="372"/>
      <c r="Y587" s="372"/>
      <c r="Z587" s="372"/>
      <c r="AA587" s="372"/>
      <c r="AB587" s="372"/>
      <c r="AC587" s="372"/>
      <c r="AD587" s="372"/>
      <c r="AE587" s="372"/>
      <c r="AF587" s="372"/>
      <c r="AG587" s="372"/>
      <c r="AH587" s="372"/>
      <c r="AI587" s="372"/>
      <c r="AJ587" s="372"/>
      <c r="AK587" s="372"/>
      <c r="AL587" s="372"/>
      <c r="AM587" s="372"/>
      <c r="AN587" s="372"/>
      <c r="AO587" s="372"/>
      <c r="AP587" s="372"/>
      <c r="AQ587" s="372"/>
      <c r="AR587" s="372"/>
      <c r="AS587" s="372"/>
      <c r="AT587" s="372"/>
      <c r="AU587" s="372"/>
      <c r="AV587" s="372"/>
      <c r="AW587" s="372"/>
      <c r="AX587" s="372"/>
      <c r="AY587" s="372"/>
      <c r="AZ587" s="372"/>
      <c r="BA587" s="372"/>
      <c r="BB587" s="372"/>
      <c r="BC587" s="372"/>
      <c r="BD587" s="372"/>
      <c r="BE587" s="372"/>
      <c r="BF587" s="372"/>
      <c r="BG587" s="372"/>
    </row>
    <row r="588" spans="1:59" s="245" customFormat="1" ht="15">
      <c r="A588" s="256">
        <v>112</v>
      </c>
      <c r="B588" s="375" t="s">
        <v>1241</v>
      </c>
      <c r="C588" s="376" t="s">
        <v>751</v>
      </c>
      <c r="D588" s="378">
        <v>125</v>
      </c>
      <c r="E588" s="378">
        <v>20</v>
      </c>
      <c r="F588" s="370" t="s">
        <v>237</v>
      </c>
      <c r="G588" s="379">
        <v>2</v>
      </c>
      <c r="H588" s="380"/>
      <c r="I588" s="380"/>
      <c r="J588" s="380"/>
      <c r="K588" s="380"/>
      <c r="L588" s="380"/>
      <c r="M588" s="380"/>
      <c r="N588" s="380"/>
      <c r="O588" s="368">
        <v>1</v>
      </c>
      <c r="P588" s="368">
        <v>1</v>
      </c>
      <c r="Q588" s="380"/>
      <c r="R588" s="372"/>
      <c r="S588" s="372"/>
      <c r="T588" s="372"/>
      <c r="U588" s="372"/>
      <c r="V588" s="372"/>
      <c r="W588" s="372"/>
      <c r="X588" s="372"/>
      <c r="Y588" s="372"/>
      <c r="Z588" s="372"/>
      <c r="AA588" s="372"/>
      <c r="AB588" s="372"/>
      <c r="AC588" s="372"/>
      <c r="AD588" s="372"/>
      <c r="AE588" s="372"/>
      <c r="AF588" s="372"/>
      <c r="AG588" s="372"/>
      <c r="AH588" s="372"/>
      <c r="AI588" s="372"/>
      <c r="AJ588" s="372"/>
      <c r="AK588" s="372"/>
      <c r="AL588" s="372"/>
      <c r="AM588" s="372"/>
      <c r="AN588" s="372"/>
      <c r="AO588" s="372"/>
      <c r="AP588" s="372"/>
      <c r="AQ588" s="372"/>
      <c r="AR588" s="372"/>
      <c r="AS588" s="372"/>
      <c r="AT588" s="372"/>
      <c r="AU588" s="372"/>
      <c r="AV588" s="372"/>
      <c r="AW588" s="372"/>
      <c r="AX588" s="372"/>
      <c r="AY588" s="372"/>
      <c r="AZ588" s="372"/>
      <c r="BA588" s="372"/>
      <c r="BB588" s="372"/>
      <c r="BC588" s="372"/>
      <c r="BD588" s="372"/>
      <c r="BE588" s="372"/>
      <c r="BF588" s="372"/>
      <c r="BG588" s="372"/>
    </row>
    <row r="589" spans="1:59" ht="15">
      <c r="A589" s="256">
        <v>113</v>
      </c>
      <c r="B589" s="375" t="s">
        <v>1148</v>
      </c>
      <c r="C589" s="376" t="s">
        <v>751</v>
      </c>
      <c r="D589" s="378">
        <v>140</v>
      </c>
      <c r="E589" s="378">
        <v>10</v>
      </c>
      <c r="F589" s="370" t="s">
        <v>237</v>
      </c>
      <c r="G589" s="379">
        <v>1</v>
      </c>
      <c r="H589" s="380"/>
      <c r="I589" s="368">
        <v>1</v>
      </c>
      <c r="J589" s="380"/>
      <c r="K589" s="380"/>
      <c r="L589" s="380"/>
      <c r="M589" s="380"/>
      <c r="N589" s="380"/>
      <c r="O589" s="380"/>
      <c r="P589" s="380"/>
      <c r="Q589" s="380"/>
      <c r="R589" s="372"/>
      <c r="S589" s="372"/>
      <c r="T589" s="372"/>
      <c r="U589" s="372"/>
      <c r="V589" s="372"/>
      <c r="W589" s="372"/>
      <c r="X589" s="372"/>
      <c r="Y589" s="372"/>
      <c r="Z589" s="372"/>
      <c r="AA589" s="372"/>
      <c r="AB589" s="372"/>
      <c r="AC589" s="372"/>
      <c r="AD589" s="372"/>
      <c r="AE589" s="372"/>
      <c r="AF589" s="372"/>
      <c r="AG589" s="372"/>
      <c r="AH589" s="372"/>
      <c r="AI589" s="372"/>
      <c r="AJ589" s="372"/>
      <c r="AK589" s="372"/>
      <c r="AL589" s="372"/>
      <c r="AM589" s="372"/>
      <c r="AN589" s="372"/>
      <c r="AO589" s="372"/>
      <c r="AP589" s="372"/>
      <c r="AQ589" s="372"/>
      <c r="AR589" s="372"/>
      <c r="AS589" s="372"/>
      <c r="AT589" s="372"/>
      <c r="AU589" s="372"/>
      <c r="AV589" s="372"/>
      <c r="AW589" s="372"/>
      <c r="AX589" s="372"/>
      <c r="AY589" s="372"/>
      <c r="AZ589" s="372"/>
      <c r="BA589" s="372"/>
      <c r="BB589" s="372"/>
      <c r="BC589" s="372"/>
      <c r="BD589" s="372"/>
      <c r="BE589" s="372"/>
      <c r="BF589" s="372"/>
      <c r="BG589" s="372"/>
    </row>
    <row r="590" spans="1:59" ht="15">
      <c r="A590" s="256">
        <v>114</v>
      </c>
      <c r="B590" s="375" t="s">
        <v>1242</v>
      </c>
      <c r="C590" s="376" t="s">
        <v>751</v>
      </c>
      <c r="D590" s="378">
        <v>150</v>
      </c>
      <c r="E590" s="378">
        <v>10</v>
      </c>
      <c r="F590" s="370" t="s">
        <v>237</v>
      </c>
      <c r="G590" s="379">
        <v>1</v>
      </c>
      <c r="H590" s="380"/>
      <c r="I590" s="368">
        <v>1</v>
      </c>
      <c r="J590" s="380"/>
      <c r="K590" s="380"/>
      <c r="L590" s="380"/>
      <c r="M590" s="380"/>
      <c r="N590" s="380"/>
      <c r="O590" s="380"/>
      <c r="P590" s="380"/>
      <c r="Q590" s="380"/>
      <c r="R590" s="372"/>
      <c r="S590" s="372"/>
      <c r="T590" s="372"/>
      <c r="U590" s="372"/>
      <c r="V590" s="372"/>
      <c r="W590" s="372"/>
      <c r="X590" s="372"/>
      <c r="Y590" s="372"/>
      <c r="Z590" s="372"/>
      <c r="AA590" s="372"/>
      <c r="AB590" s="372"/>
      <c r="AC590" s="372"/>
      <c r="AD590" s="372"/>
      <c r="AE590" s="372"/>
      <c r="AF590" s="372"/>
      <c r="AG590" s="372"/>
      <c r="AH590" s="372"/>
      <c r="AI590" s="372"/>
      <c r="AJ590" s="372"/>
      <c r="AK590" s="372"/>
      <c r="AL590" s="372"/>
      <c r="AM590" s="372"/>
      <c r="AN590" s="372"/>
      <c r="AO590" s="372"/>
      <c r="AP590" s="372"/>
      <c r="AQ590" s="372"/>
      <c r="AR590" s="372"/>
      <c r="AS590" s="372"/>
      <c r="AT590" s="372"/>
      <c r="AU590" s="372"/>
      <c r="AV590" s="372"/>
      <c r="AW590" s="372"/>
      <c r="AX590" s="372"/>
      <c r="AY590" s="372"/>
      <c r="AZ590" s="372"/>
      <c r="BA590" s="372"/>
      <c r="BB590" s="372"/>
      <c r="BC590" s="372"/>
      <c r="BD590" s="372"/>
      <c r="BE590" s="372"/>
      <c r="BF590" s="372"/>
      <c r="BG590" s="372"/>
    </row>
    <row r="591" spans="1:59" ht="15">
      <c r="A591" s="256">
        <v>115</v>
      </c>
      <c r="B591" s="375" t="s">
        <v>1243</v>
      </c>
      <c r="C591" s="376" t="s">
        <v>751</v>
      </c>
      <c r="D591" s="378">
        <v>150</v>
      </c>
      <c r="E591" s="378">
        <v>10</v>
      </c>
      <c r="F591" s="370" t="s">
        <v>237</v>
      </c>
      <c r="G591" s="379">
        <v>1</v>
      </c>
      <c r="H591" s="380"/>
      <c r="I591" s="368">
        <v>1</v>
      </c>
      <c r="J591" s="380"/>
      <c r="K591" s="380"/>
      <c r="L591" s="380"/>
      <c r="M591" s="380"/>
      <c r="N591" s="380"/>
      <c r="O591" s="380"/>
      <c r="P591" s="380"/>
      <c r="Q591" s="380"/>
      <c r="R591" s="372"/>
      <c r="S591" s="372"/>
      <c r="T591" s="372"/>
      <c r="U591" s="372"/>
      <c r="V591" s="372"/>
      <c r="W591" s="372"/>
      <c r="X591" s="372"/>
      <c r="Y591" s="372"/>
      <c r="Z591" s="372"/>
      <c r="AA591" s="372"/>
      <c r="AB591" s="372"/>
      <c r="AC591" s="372"/>
      <c r="AD591" s="372"/>
      <c r="AE591" s="372"/>
      <c r="AF591" s="372"/>
      <c r="AG591" s="372"/>
      <c r="AH591" s="372"/>
      <c r="AI591" s="372"/>
      <c r="AJ591" s="372"/>
      <c r="AK591" s="372"/>
      <c r="AL591" s="372"/>
      <c r="AM591" s="372"/>
      <c r="AN591" s="372"/>
      <c r="AO591" s="372"/>
      <c r="AP591" s="372"/>
      <c r="AQ591" s="372"/>
      <c r="AR591" s="372"/>
      <c r="AS591" s="372"/>
      <c r="AT591" s="372"/>
      <c r="AU591" s="372"/>
      <c r="AV591" s="372"/>
      <c r="AW591" s="372"/>
      <c r="AX591" s="372"/>
      <c r="AY591" s="372"/>
      <c r="AZ591" s="372"/>
      <c r="BA591" s="372"/>
      <c r="BB591" s="372"/>
      <c r="BC591" s="372"/>
      <c r="BD591" s="372"/>
      <c r="BE591" s="372"/>
      <c r="BF591" s="372"/>
      <c r="BG591" s="372"/>
    </row>
    <row r="592" spans="1:59" ht="15">
      <c r="A592" s="256">
        <v>116</v>
      </c>
      <c r="B592" s="377" t="s">
        <v>1244</v>
      </c>
      <c r="C592" s="376" t="s">
        <v>751</v>
      </c>
      <c r="D592" s="378">
        <v>150</v>
      </c>
      <c r="E592" s="378">
        <v>10</v>
      </c>
      <c r="F592" s="370" t="s">
        <v>237</v>
      </c>
      <c r="G592" s="379">
        <v>1</v>
      </c>
      <c r="H592" s="380"/>
      <c r="I592" s="368">
        <v>1</v>
      </c>
      <c r="J592" s="380"/>
      <c r="K592" s="380"/>
      <c r="L592" s="380"/>
      <c r="M592" s="380"/>
      <c r="N592" s="380"/>
      <c r="O592" s="380"/>
      <c r="P592" s="380"/>
      <c r="Q592" s="380"/>
      <c r="R592" s="372"/>
      <c r="S592" s="372"/>
      <c r="T592" s="372"/>
      <c r="U592" s="372"/>
      <c r="V592" s="372"/>
      <c r="W592" s="372"/>
      <c r="X592" s="372"/>
      <c r="Y592" s="372"/>
      <c r="Z592" s="372"/>
      <c r="AA592" s="372"/>
      <c r="AB592" s="372"/>
      <c r="AC592" s="372"/>
      <c r="AD592" s="372"/>
      <c r="AE592" s="372"/>
      <c r="AF592" s="372"/>
      <c r="AG592" s="372"/>
      <c r="AH592" s="372"/>
      <c r="AI592" s="372"/>
      <c r="AJ592" s="372"/>
      <c r="AK592" s="372"/>
      <c r="AL592" s="372"/>
      <c r="AM592" s="372"/>
      <c r="AN592" s="372"/>
      <c r="AO592" s="372"/>
      <c r="AP592" s="372"/>
      <c r="AQ592" s="372"/>
      <c r="AR592" s="372"/>
      <c r="AS592" s="372"/>
      <c r="AT592" s="372"/>
      <c r="AU592" s="372"/>
      <c r="AV592" s="372"/>
      <c r="AW592" s="372"/>
      <c r="AX592" s="372"/>
      <c r="AY592" s="372"/>
      <c r="AZ592" s="372"/>
      <c r="BA592" s="372"/>
      <c r="BB592" s="372"/>
      <c r="BC592" s="372"/>
      <c r="BD592" s="372"/>
      <c r="BE592" s="372"/>
      <c r="BF592" s="372"/>
      <c r="BG592" s="372"/>
    </row>
    <row r="593" spans="1:59" ht="30" customHeight="1">
      <c r="A593" s="259" t="s">
        <v>1260</v>
      </c>
      <c r="B593" s="260" t="s">
        <v>1245</v>
      </c>
      <c r="C593" s="259"/>
      <c r="D593" s="259"/>
      <c r="E593" s="259"/>
      <c r="F593" s="259"/>
      <c r="G593" s="261"/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372"/>
      <c r="S593" s="372"/>
      <c r="T593" s="372"/>
      <c r="U593" s="372"/>
      <c r="V593" s="372"/>
      <c r="W593" s="372"/>
      <c r="X593" s="372"/>
      <c r="Y593" s="372"/>
      <c r="Z593" s="372"/>
      <c r="AA593" s="372"/>
      <c r="AB593" s="372"/>
      <c r="AC593" s="372"/>
      <c r="AD593" s="372"/>
      <c r="AE593" s="372"/>
      <c r="AF593" s="372"/>
      <c r="AG593" s="372"/>
      <c r="AH593" s="372"/>
      <c r="AI593" s="372"/>
      <c r="AJ593" s="372"/>
      <c r="AK593" s="372"/>
      <c r="AL593" s="372"/>
      <c r="AM593" s="372"/>
      <c r="AN593" s="372"/>
      <c r="AO593" s="372"/>
      <c r="AP593" s="372"/>
      <c r="AQ593" s="372"/>
      <c r="AR593" s="372"/>
      <c r="AS593" s="372"/>
      <c r="AT593" s="372"/>
      <c r="AU593" s="372"/>
      <c r="AV593" s="372"/>
      <c r="AW593" s="372"/>
      <c r="AX593" s="372"/>
      <c r="AY593" s="372"/>
      <c r="AZ593" s="372"/>
      <c r="BA593" s="372"/>
      <c r="BB593" s="372"/>
      <c r="BC593" s="372"/>
      <c r="BD593" s="372"/>
      <c r="BE593" s="372"/>
      <c r="BF593" s="372"/>
      <c r="BG593" s="372"/>
    </row>
    <row r="594" spans="1:59" ht="15">
      <c r="A594" s="382">
        <v>1</v>
      </c>
      <c r="B594" s="383" t="s">
        <v>1396</v>
      </c>
      <c r="C594" s="385" t="s">
        <v>1305</v>
      </c>
      <c r="D594" s="386">
        <v>125</v>
      </c>
      <c r="E594" s="386">
        <v>10</v>
      </c>
      <c r="F594" s="386" t="s">
        <v>237</v>
      </c>
      <c r="G594" s="391">
        <v>1</v>
      </c>
      <c r="H594" s="392"/>
      <c r="I594" s="392">
        <v>1</v>
      </c>
      <c r="J594" s="392"/>
      <c r="K594" s="392"/>
      <c r="L594" s="392"/>
      <c r="M594" s="392"/>
      <c r="N594" s="392"/>
      <c r="O594" s="392"/>
      <c r="P594" s="392"/>
      <c r="Q594" s="392"/>
      <c r="R594" s="372"/>
      <c r="S594" s="372"/>
      <c r="T594" s="372"/>
      <c r="U594" s="372"/>
      <c r="V594" s="372"/>
      <c r="W594" s="372"/>
      <c r="X594" s="372"/>
      <c r="Y594" s="372"/>
      <c r="Z594" s="372"/>
      <c r="AA594" s="372"/>
      <c r="AB594" s="372"/>
      <c r="AC594" s="372"/>
      <c r="AD594" s="372"/>
      <c r="AE594" s="372"/>
      <c r="AF594" s="372"/>
      <c r="AG594" s="372"/>
      <c r="AH594" s="372"/>
      <c r="AI594" s="372"/>
      <c r="AJ594" s="372"/>
      <c r="AK594" s="372"/>
      <c r="AL594" s="372"/>
      <c r="AM594" s="372"/>
      <c r="AN594" s="372"/>
      <c r="AO594" s="372"/>
      <c r="AP594" s="372"/>
      <c r="AQ594" s="372"/>
      <c r="AR594" s="372"/>
      <c r="AS594" s="372"/>
      <c r="AT594" s="372"/>
      <c r="AU594" s="372"/>
      <c r="AV594" s="372"/>
      <c r="AW594" s="372"/>
      <c r="AX594" s="372"/>
      <c r="AY594" s="372"/>
      <c r="AZ594" s="372"/>
      <c r="BA594" s="372"/>
      <c r="BB594" s="372"/>
      <c r="BC594" s="372"/>
      <c r="BD594" s="372"/>
      <c r="BE594" s="372"/>
      <c r="BF594" s="372"/>
      <c r="BG594" s="372"/>
    </row>
    <row r="595" spans="1:59" ht="15">
      <c r="A595" s="382">
        <v>2</v>
      </c>
      <c r="B595" s="383" t="s">
        <v>1397</v>
      </c>
      <c r="C595" s="385" t="s">
        <v>1305</v>
      </c>
      <c r="D595" s="386">
        <v>130</v>
      </c>
      <c r="E595" s="386">
        <v>10</v>
      </c>
      <c r="F595" s="386" t="s">
        <v>237</v>
      </c>
      <c r="G595" s="391">
        <v>1</v>
      </c>
      <c r="H595" s="392"/>
      <c r="I595" s="392">
        <v>1</v>
      </c>
      <c r="J595" s="392"/>
      <c r="K595" s="392"/>
      <c r="L595" s="392"/>
      <c r="M595" s="392"/>
      <c r="N595" s="392"/>
      <c r="O595" s="392"/>
      <c r="P595" s="392"/>
      <c r="Q595" s="392"/>
      <c r="R595" s="372"/>
      <c r="S595" s="372"/>
      <c r="T595" s="372"/>
      <c r="U595" s="372"/>
      <c r="V595" s="372"/>
      <c r="W595" s="372"/>
      <c r="X595" s="372"/>
      <c r="Y595" s="372"/>
      <c r="Z595" s="372"/>
      <c r="AA595" s="372"/>
      <c r="AB595" s="372"/>
      <c r="AC595" s="372"/>
      <c r="AD595" s="372"/>
      <c r="AE595" s="372"/>
      <c r="AF595" s="372"/>
      <c r="AG595" s="372"/>
      <c r="AH595" s="372"/>
      <c r="AI595" s="372"/>
      <c r="AJ595" s="372"/>
      <c r="AK595" s="372"/>
      <c r="AL595" s="372"/>
      <c r="AM595" s="372"/>
      <c r="AN595" s="372"/>
      <c r="AO595" s="372"/>
      <c r="AP595" s="372"/>
      <c r="AQ595" s="372"/>
      <c r="AR595" s="372"/>
      <c r="AS595" s="372"/>
      <c r="AT595" s="372"/>
      <c r="AU595" s="372"/>
      <c r="AV595" s="372"/>
      <c r="AW595" s="372"/>
      <c r="AX595" s="372"/>
      <c r="AY595" s="372"/>
      <c r="AZ595" s="372"/>
      <c r="BA595" s="372"/>
      <c r="BB595" s="372"/>
      <c r="BC595" s="372"/>
      <c r="BD595" s="372"/>
      <c r="BE595" s="372"/>
      <c r="BF595" s="372"/>
      <c r="BG595" s="372"/>
    </row>
    <row r="596" spans="1:59" ht="15">
      <c r="A596" s="382">
        <v>3</v>
      </c>
      <c r="B596" s="383" t="s">
        <v>1398</v>
      </c>
      <c r="C596" s="385" t="s">
        <v>1312</v>
      </c>
      <c r="D596" s="386">
        <v>150</v>
      </c>
      <c r="E596" s="386">
        <v>20</v>
      </c>
      <c r="F596" s="386" t="s">
        <v>237</v>
      </c>
      <c r="G596" s="391">
        <v>2</v>
      </c>
      <c r="H596" s="392"/>
      <c r="I596" s="392">
        <v>1</v>
      </c>
      <c r="J596" s="392"/>
      <c r="K596" s="392"/>
      <c r="L596" s="392"/>
      <c r="M596" s="392">
        <v>1</v>
      </c>
      <c r="N596" s="392"/>
      <c r="O596" s="392"/>
      <c r="P596" s="392"/>
      <c r="Q596" s="392"/>
      <c r="R596" s="372"/>
      <c r="S596" s="372"/>
      <c r="T596" s="372"/>
      <c r="U596" s="372"/>
      <c r="V596" s="372"/>
      <c r="W596" s="372"/>
      <c r="X596" s="372"/>
      <c r="Y596" s="372"/>
      <c r="Z596" s="372"/>
      <c r="AA596" s="372"/>
      <c r="AB596" s="372"/>
      <c r="AC596" s="372"/>
      <c r="AD596" s="372"/>
      <c r="AE596" s="372"/>
      <c r="AF596" s="372"/>
      <c r="AG596" s="372"/>
      <c r="AH596" s="372"/>
      <c r="AI596" s="372"/>
      <c r="AJ596" s="372"/>
      <c r="AK596" s="372"/>
      <c r="AL596" s="372"/>
      <c r="AM596" s="372"/>
      <c r="AN596" s="372"/>
      <c r="AO596" s="372"/>
      <c r="AP596" s="372"/>
      <c r="AQ596" s="372"/>
      <c r="AR596" s="372"/>
      <c r="AS596" s="372"/>
      <c r="AT596" s="372"/>
      <c r="AU596" s="372"/>
      <c r="AV596" s="372"/>
      <c r="AW596" s="372"/>
      <c r="AX596" s="372"/>
      <c r="AY596" s="372"/>
      <c r="AZ596" s="372"/>
      <c r="BA596" s="372"/>
      <c r="BB596" s="372"/>
      <c r="BC596" s="372"/>
      <c r="BD596" s="372"/>
      <c r="BE596" s="372"/>
      <c r="BF596" s="372"/>
      <c r="BG596" s="372"/>
    </row>
    <row r="597" spans="1:59" ht="15">
      <c r="A597" s="382">
        <v>4</v>
      </c>
      <c r="B597" s="383" t="s">
        <v>1399</v>
      </c>
      <c r="C597" s="385" t="s">
        <v>1312</v>
      </c>
      <c r="D597" s="386">
        <v>145</v>
      </c>
      <c r="E597" s="386">
        <v>20</v>
      </c>
      <c r="F597" s="386" t="s">
        <v>237</v>
      </c>
      <c r="G597" s="391">
        <v>2</v>
      </c>
      <c r="H597" s="392"/>
      <c r="I597" s="392">
        <v>1</v>
      </c>
      <c r="J597" s="392"/>
      <c r="K597" s="392"/>
      <c r="L597" s="392"/>
      <c r="M597" s="392"/>
      <c r="N597" s="392"/>
      <c r="O597" s="392">
        <v>1</v>
      </c>
      <c r="P597" s="392"/>
      <c r="Q597" s="392"/>
      <c r="R597" s="372"/>
      <c r="S597" s="372"/>
      <c r="T597" s="372"/>
      <c r="U597" s="372"/>
      <c r="V597" s="372"/>
      <c r="W597" s="372"/>
      <c r="X597" s="372"/>
      <c r="Y597" s="372"/>
      <c r="Z597" s="372"/>
      <c r="AA597" s="372"/>
      <c r="AB597" s="372"/>
      <c r="AC597" s="372"/>
      <c r="AD597" s="372"/>
      <c r="AE597" s="372"/>
      <c r="AF597" s="372"/>
      <c r="AG597" s="372"/>
      <c r="AH597" s="372"/>
      <c r="AI597" s="372"/>
      <c r="AJ597" s="372"/>
      <c r="AK597" s="372"/>
      <c r="AL597" s="372"/>
      <c r="AM597" s="372"/>
      <c r="AN597" s="372"/>
      <c r="AO597" s="372"/>
      <c r="AP597" s="372"/>
      <c r="AQ597" s="372"/>
      <c r="AR597" s="372"/>
      <c r="AS597" s="372"/>
      <c r="AT597" s="372"/>
      <c r="AU597" s="372"/>
      <c r="AV597" s="372"/>
      <c r="AW597" s="372"/>
      <c r="AX597" s="372"/>
      <c r="AY597" s="372"/>
      <c r="AZ597" s="372"/>
      <c r="BA597" s="372"/>
      <c r="BB597" s="372"/>
      <c r="BC597" s="372"/>
      <c r="BD597" s="372"/>
      <c r="BE597" s="372"/>
      <c r="BF597" s="372"/>
      <c r="BG597" s="372"/>
    </row>
    <row r="598" spans="1:59" ht="15">
      <c r="A598" s="382">
        <v>5</v>
      </c>
      <c r="B598" s="383" t="s">
        <v>1400</v>
      </c>
      <c r="C598" s="385" t="s">
        <v>1307</v>
      </c>
      <c r="D598" s="386">
        <v>150</v>
      </c>
      <c r="E598" s="386">
        <v>10</v>
      </c>
      <c r="F598" s="386" t="s">
        <v>237</v>
      </c>
      <c r="G598" s="391">
        <v>1</v>
      </c>
      <c r="H598" s="392"/>
      <c r="I598" s="392">
        <v>1</v>
      </c>
      <c r="J598" s="392"/>
      <c r="K598" s="392"/>
      <c r="L598" s="392"/>
      <c r="M598" s="392"/>
      <c r="N598" s="392"/>
      <c r="O598" s="392"/>
      <c r="P598" s="392"/>
      <c r="Q598" s="392"/>
      <c r="R598" s="372"/>
      <c r="S598" s="372"/>
      <c r="T598" s="372"/>
      <c r="U598" s="372"/>
      <c r="V598" s="372"/>
      <c r="W598" s="372"/>
      <c r="X598" s="372"/>
      <c r="Y598" s="372"/>
      <c r="Z598" s="372"/>
      <c r="AA598" s="372"/>
      <c r="AB598" s="372"/>
      <c r="AC598" s="372"/>
      <c r="AD598" s="372"/>
      <c r="AE598" s="372"/>
      <c r="AF598" s="372"/>
      <c r="AG598" s="372"/>
      <c r="AH598" s="372"/>
      <c r="AI598" s="372"/>
      <c r="AJ598" s="372"/>
      <c r="AK598" s="372"/>
      <c r="AL598" s="372"/>
      <c r="AM598" s="372"/>
      <c r="AN598" s="372"/>
      <c r="AO598" s="372"/>
      <c r="AP598" s="372"/>
      <c r="AQ598" s="372"/>
      <c r="AR598" s="372"/>
      <c r="AS598" s="372"/>
      <c r="AT598" s="372"/>
      <c r="AU598" s="372"/>
      <c r="AV598" s="372"/>
      <c r="AW598" s="372"/>
      <c r="AX598" s="372"/>
      <c r="AY598" s="372"/>
      <c r="AZ598" s="372"/>
      <c r="BA598" s="372"/>
      <c r="BB598" s="372"/>
      <c r="BC598" s="372"/>
      <c r="BD598" s="372"/>
      <c r="BE598" s="372"/>
      <c r="BF598" s="372"/>
      <c r="BG598" s="372"/>
    </row>
    <row r="599" spans="1:59" ht="15">
      <c r="A599" s="382">
        <v>6</v>
      </c>
      <c r="B599" s="383" t="s">
        <v>1401</v>
      </c>
      <c r="C599" s="385" t="s">
        <v>1307</v>
      </c>
      <c r="D599" s="386">
        <v>150</v>
      </c>
      <c r="E599" s="386">
        <v>10</v>
      </c>
      <c r="F599" s="386" t="s">
        <v>237</v>
      </c>
      <c r="G599" s="391">
        <v>1</v>
      </c>
      <c r="H599" s="392"/>
      <c r="I599" s="392">
        <v>1</v>
      </c>
      <c r="J599" s="392"/>
      <c r="K599" s="392"/>
      <c r="L599" s="392"/>
      <c r="M599" s="392"/>
      <c r="N599" s="392"/>
      <c r="O599" s="392"/>
      <c r="P599" s="392"/>
      <c r="Q599" s="392"/>
      <c r="R599" s="372"/>
      <c r="S599" s="372"/>
      <c r="T599" s="372"/>
      <c r="U599" s="372"/>
      <c r="V599" s="372"/>
      <c r="W599" s="372"/>
      <c r="X599" s="372"/>
      <c r="Y599" s="372"/>
      <c r="Z599" s="372"/>
      <c r="AA599" s="372"/>
      <c r="AB599" s="372"/>
      <c r="AC599" s="372"/>
      <c r="AD599" s="372"/>
      <c r="AE599" s="372"/>
      <c r="AF599" s="372"/>
      <c r="AG599" s="372"/>
      <c r="AH599" s="372"/>
      <c r="AI599" s="372"/>
      <c r="AJ599" s="372"/>
      <c r="AK599" s="372"/>
      <c r="AL599" s="372"/>
      <c r="AM599" s="372"/>
      <c r="AN599" s="372"/>
      <c r="AO599" s="372"/>
      <c r="AP599" s="372"/>
      <c r="AQ599" s="372"/>
      <c r="AR599" s="372"/>
      <c r="AS599" s="372"/>
      <c r="AT599" s="372"/>
      <c r="AU599" s="372"/>
      <c r="AV599" s="372"/>
      <c r="AW599" s="372"/>
      <c r="AX599" s="372"/>
      <c r="AY599" s="372"/>
      <c r="AZ599" s="372"/>
      <c r="BA599" s="372"/>
      <c r="BB599" s="372"/>
      <c r="BC599" s="372"/>
      <c r="BD599" s="372"/>
      <c r="BE599" s="372"/>
      <c r="BF599" s="372"/>
      <c r="BG599" s="372"/>
    </row>
    <row r="600" spans="1:59" ht="15">
      <c r="A600" s="382">
        <v>7</v>
      </c>
      <c r="B600" s="383" t="s">
        <v>1402</v>
      </c>
      <c r="C600" s="385" t="s">
        <v>1308</v>
      </c>
      <c r="D600" s="386">
        <v>140</v>
      </c>
      <c r="E600" s="386">
        <v>20</v>
      </c>
      <c r="F600" s="386" t="s">
        <v>237</v>
      </c>
      <c r="G600" s="391">
        <v>2</v>
      </c>
      <c r="H600" s="392"/>
      <c r="I600" s="392">
        <v>1</v>
      </c>
      <c r="J600" s="392"/>
      <c r="K600" s="392"/>
      <c r="L600" s="392"/>
      <c r="M600" s="392"/>
      <c r="N600" s="392"/>
      <c r="O600" s="392">
        <v>1</v>
      </c>
      <c r="P600" s="392"/>
      <c r="Q600" s="392"/>
      <c r="R600" s="372"/>
      <c r="S600" s="372"/>
      <c r="T600" s="372"/>
      <c r="U600" s="372"/>
      <c r="V600" s="372"/>
      <c r="W600" s="372"/>
      <c r="X600" s="372"/>
      <c r="Y600" s="372"/>
      <c r="Z600" s="372"/>
      <c r="AA600" s="372"/>
      <c r="AB600" s="372"/>
      <c r="AC600" s="372"/>
      <c r="AD600" s="372"/>
      <c r="AE600" s="372"/>
      <c r="AF600" s="372"/>
      <c r="AG600" s="372"/>
      <c r="AH600" s="372"/>
      <c r="AI600" s="372"/>
      <c r="AJ600" s="372"/>
      <c r="AK600" s="372"/>
      <c r="AL600" s="372"/>
      <c r="AM600" s="372"/>
      <c r="AN600" s="372"/>
      <c r="AO600" s="372"/>
      <c r="AP600" s="372"/>
      <c r="AQ600" s="372"/>
      <c r="AR600" s="372"/>
      <c r="AS600" s="372"/>
      <c r="AT600" s="372"/>
      <c r="AU600" s="372"/>
      <c r="AV600" s="372"/>
      <c r="AW600" s="372"/>
      <c r="AX600" s="372"/>
      <c r="AY600" s="372"/>
      <c r="AZ600" s="372"/>
      <c r="BA600" s="372"/>
      <c r="BB600" s="372"/>
      <c r="BC600" s="372"/>
      <c r="BD600" s="372"/>
      <c r="BE600" s="372"/>
      <c r="BF600" s="372"/>
      <c r="BG600" s="372"/>
    </row>
    <row r="601" spans="1:59" ht="15">
      <c r="A601" s="382">
        <v>8</v>
      </c>
      <c r="B601" s="383" t="s">
        <v>1403</v>
      </c>
      <c r="C601" s="385" t="s">
        <v>1308</v>
      </c>
      <c r="D601" s="386">
        <v>130</v>
      </c>
      <c r="E601" s="386">
        <v>20</v>
      </c>
      <c r="F601" s="386" t="s">
        <v>237</v>
      </c>
      <c r="G601" s="391">
        <v>2</v>
      </c>
      <c r="H601" s="392"/>
      <c r="I601" s="392">
        <v>1</v>
      </c>
      <c r="J601" s="392"/>
      <c r="K601" s="392"/>
      <c r="L601" s="392"/>
      <c r="M601" s="392"/>
      <c r="N601" s="392"/>
      <c r="O601" s="392">
        <v>1</v>
      </c>
      <c r="P601" s="392"/>
      <c r="Q601" s="392"/>
      <c r="R601" s="372"/>
      <c r="S601" s="372"/>
      <c r="T601" s="372"/>
      <c r="U601" s="372"/>
      <c r="V601" s="372"/>
      <c r="W601" s="372"/>
      <c r="X601" s="372"/>
      <c r="Y601" s="372"/>
      <c r="Z601" s="372"/>
      <c r="AA601" s="372"/>
      <c r="AB601" s="372"/>
      <c r="AC601" s="372"/>
      <c r="AD601" s="372"/>
      <c r="AE601" s="372"/>
      <c r="AF601" s="372"/>
      <c r="AG601" s="372"/>
      <c r="AH601" s="372"/>
      <c r="AI601" s="372"/>
      <c r="AJ601" s="372"/>
      <c r="AK601" s="372"/>
      <c r="AL601" s="372"/>
      <c r="AM601" s="372"/>
      <c r="AN601" s="372"/>
      <c r="AO601" s="372"/>
      <c r="AP601" s="372"/>
      <c r="AQ601" s="372"/>
      <c r="AR601" s="372"/>
      <c r="AS601" s="372"/>
      <c r="AT601" s="372"/>
      <c r="AU601" s="372"/>
      <c r="AV601" s="372"/>
      <c r="AW601" s="372"/>
      <c r="AX601" s="372"/>
      <c r="AY601" s="372"/>
      <c r="AZ601" s="372"/>
      <c r="BA601" s="372"/>
      <c r="BB601" s="372"/>
      <c r="BC601" s="372"/>
      <c r="BD601" s="372"/>
      <c r="BE601" s="372"/>
      <c r="BF601" s="372"/>
      <c r="BG601" s="372"/>
    </row>
    <row r="602" spans="1:59" ht="15">
      <c r="A602" s="382">
        <v>9</v>
      </c>
      <c r="B602" s="383" t="s">
        <v>1404</v>
      </c>
      <c r="C602" s="385" t="s">
        <v>1308</v>
      </c>
      <c r="D602" s="386">
        <v>130</v>
      </c>
      <c r="E602" s="386">
        <v>20</v>
      </c>
      <c r="F602" s="386" t="s">
        <v>237</v>
      </c>
      <c r="G602" s="391">
        <v>2</v>
      </c>
      <c r="H602" s="392"/>
      <c r="I602" s="392">
        <v>1</v>
      </c>
      <c r="J602" s="392"/>
      <c r="K602" s="392"/>
      <c r="L602" s="392"/>
      <c r="M602" s="392"/>
      <c r="N602" s="392"/>
      <c r="O602" s="392">
        <v>1</v>
      </c>
      <c r="P602" s="392"/>
      <c r="Q602" s="392"/>
      <c r="R602" s="372"/>
      <c r="S602" s="372"/>
      <c r="T602" s="372"/>
      <c r="U602" s="372"/>
      <c r="V602" s="372"/>
      <c r="W602" s="372"/>
      <c r="X602" s="372"/>
      <c r="Y602" s="372"/>
      <c r="Z602" s="372"/>
      <c r="AA602" s="372"/>
      <c r="AB602" s="372"/>
      <c r="AC602" s="372"/>
      <c r="AD602" s="372"/>
      <c r="AE602" s="372"/>
      <c r="AF602" s="372"/>
      <c r="AG602" s="372"/>
      <c r="AH602" s="372"/>
      <c r="AI602" s="372"/>
      <c r="AJ602" s="372"/>
      <c r="AK602" s="372"/>
      <c r="AL602" s="372"/>
      <c r="AM602" s="372"/>
      <c r="AN602" s="372"/>
      <c r="AO602" s="372"/>
      <c r="AP602" s="372"/>
      <c r="AQ602" s="372"/>
      <c r="AR602" s="372"/>
      <c r="AS602" s="372"/>
      <c r="AT602" s="372"/>
      <c r="AU602" s="372"/>
      <c r="AV602" s="372"/>
      <c r="AW602" s="372"/>
      <c r="AX602" s="372"/>
      <c r="AY602" s="372"/>
      <c r="AZ602" s="372"/>
      <c r="BA602" s="372"/>
      <c r="BB602" s="372"/>
      <c r="BC602" s="372"/>
      <c r="BD602" s="372"/>
      <c r="BE602" s="372"/>
      <c r="BF602" s="372"/>
      <c r="BG602" s="372"/>
    </row>
    <row r="603" spans="1:59" ht="15">
      <c r="A603" s="382">
        <v>10</v>
      </c>
      <c r="B603" s="383" t="s">
        <v>1405</v>
      </c>
      <c r="C603" s="385" t="s">
        <v>1308</v>
      </c>
      <c r="D603" s="386">
        <v>140</v>
      </c>
      <c r="E603" s="386">
        <v>20</v>
      </c>
      <c r="F603" s="386" t="s">
        <v>237</v>
      </c>
      <c r="G603" s="391">
        <v>2</v>
      </c>
      <c r="H603" s="392"/>
      <c r="I603" s="392">
        <v>1</v>
      </c>
      <c r="J603" s="392"/>
      <c r="K603" s="392"/>
      <c r="L603" s="392"/>
      <c r="M603" s="392"/>
      <c r="N603" s="392"/>
      <c r="O603" s="392">
        <v>1</v>
      </c>
      <c r="P603" s="392"/>
      <c r="Q603" s="392"/>
      <c r="R603" s="372"/>
      <c r="S603" s="372"/>
      <c r="T603" s="372"/>
      <c r="U603" s="372"/>
      <c r="V603" s="372"/>
      <c r="W603" s="372"/>
      <c r="X603" s="372"/>
      <c r="Y603" s="372"/>
      <c r="Z603" s="372"/>
      <c r="AA603" s="372"/>
      <c r="AB603" s="372"/>
      <c r="AC603" s="372"/>
      <c r="AD603" s="372"/>
      <c r="AE603" s="372"/>
      <c r="AF603" s="372"/>
      <c r="AG603" s="372"/>
      <c r="AH603" s="372"/>
      <c r="AI603" s="372"/>
      <c r="AJ603" s="372"/>
      <c r="AK603" s="372"/>
      <c r="AL603" s="372"/>
      <c r="AM603" s="372"/>
      <c r="AN603" s="372"/>
      <c r="AO603" s="372"/>
      <c r="AP603" s="372"/>
      <c r="AQ603" s="372"/>
      <c r="AR603" s="372"/>
      <c r="AS603" s="372"/>
      <c r="AT603" s="372"/>
      <c r="AU603" s="372"/>
      <c r="AV603" s="372"/>
      <c r="AW603" s="372"/>
      <c r="AX603" s="372"/>
      <c r="AY603" s="372"/>
      <c r="AZ603" s="372"/>
      <c r="BA603" s="372"/>
      <c r="BB603" s="372"/>
      <c r="BC603" s="372"/>
      <c r="BD603" s="372"/>
      <c r="BE603" s="372"/>
      <c r="BF603" s="372"/>
      <c r="BG603" s="372"/>
    </row>
    <row r="604" spans="1:17" ht="15">
      <c r="A604" s="382">
        <v>11</v>
      </c>
      <c r="B604" s="171" t="s">
        <v>1406</v>
      </c>
      <c r="C604" s="385" t="s">
        <v>1308</v>
      </c>
      <c r="D604" s="386">
        <v>130</v>
      </c>
      <c r="E604" s="386">
        <v>20</v>
      </c>
      <c r="F604" s="386" t="s">
        <v>237</v>
      </c>
      <c r="G604" s="391">
        <v>2</v>
      </c>
      <c r="H604" s="392"/>
      <c r="I604" s="392">
        <v>1</v>
      </c>
      <c r="J604" s="392"/>
      <c r="K604" s="392"/>
      <c r="L604" s="392"/>
      <c r="M604" s="392"/>
      <c r="N604" s="392"/>
      <c r="O604" s="392">
        <v>1</v>
      </c>
      <c r="P604" s="392"/>
      <c r="Q604" s="392"/>
    </row>
    <row r="605" spans="1:17" ht="15">
      <c r="A605" s="382">
        <v>12</v>
      </c>
      <c r="B605" s="171" t="s">
        <v>1407</v>
      </c>
      <c r="C605" s="385" t="s">
        <v>1308</v>
      </c>
      <c r="D605" s="386">
        <v>150</v>
      </c>
      <c r="E605" s="386">
        <v>20</v>
      </c>
      <c r="F605" s="386" t="s">
        <v>237</v>
      </c>
      <c r="G605" s="391">
        <v>2</v>
      </c>
      <c r="H605" s="392"/>
      <c r="I605" s="392">
        <v>1</v>
      </c>
      <c r="J605" s="392"/>
      <c r="K605" s="392"/>
      <c r="L605" s="392"/>
      <c r="M605" s="392"/>
      <c r="N605" s="392"/>
      <c r="O605" s="392">
        <v>1</v>
      </c>
      <c r="P605" s="392"/>
      <c r="Q605" s="392"/>
    </row>
    <row r="606" spans="1:17" ht="15">
      <c r="A606" s="382">
        <v>13</v>
      </c>
      <c r="B606" s="171" t="s">
        <v>1408</v>
      </c>
      <c r="C606" s="385" t="s">
        <v>1308</v>
      </c>
      <c r="D606" s="386">
        <v>145</v>
      </c>
      <c r="E606" s="386">
        <v>20</v>
      </c>
      <c r="F606" s="386" t="s">
        <v>237</v>
      </c>
      <c r="G606" s="391">
        <v>2</v>
      </c>
      <c r="H606" s="392"/>
      <c r="I606" s="392">
        <v>1</v>
      </c>
      <c r="J606" s="392"/>
      <c r="K606" s="392"/>
      <c r="L606" s="392"/>
      <c r="M606" s="392"/>
      <c r="N606" s="392"/>
      <c r="O606" s="392">
        <v>1</v>
      </c>
      <c r="P606" s="392"/>
      <c r="Q606" s="392"/>
    </row>
    <row r="607" spans="1:17" ht="15">
      <c r="A607" s="382">
        <v>14</v>
      </c>
      <c r="B607" s="171" t="s">
        <v>931</v>
      </c>
      <c r="C607" s="385" t="s">
        <v>1308</v>
      </c>
      <c r="D607" s="386">
        <v>125</v>
      </c>
      <c r="E607" s="386">
        <v>20</v>
      </c>
      <c r="F607" s="386" t="s">
        <v>237</v>
      </c>
      <c r="G607" s="391">
        <v>2</v>
      </c>
      <c r="H607" s="392"/>
      <c r="I607" s="392">
        <v>1</v>
      </c>
      <c r="J607" s="392"/>
      <c r="K607" s="392"/>
      <c r="L607" s="392"/>
      <c r="M607" s="392"/>
      <c r="N607" s="392"/>
      <c r="O607" s="392">
        <v>1</v>
      </c>
      <c r="P607" s="392"/>
      <c r="Q607" s="392"/>
    </row>
    <row r="608" spans="1:17" ht="15">
      <c r="A608" s="382">
        <v>15</v>
      </c>
      <c r="B608" s="171" t="s">
        <v>1409</v>
      </c>
      <c r="C608" s="385" t="s">
        <v>1308</v>
      </c>
      <c r="D608" s="386">
        <v>145</v>
      </c>
      <c r="E608" s="386">
        <v>20</v>
      </c>
      <c r="F608" s="386" t="s">
        <v>237</v>
      </c>
      <c r="G608" s="391">
        <v>2</v>
      </c>
      <c r="H608" s="392"/>
      <c r="I608" s="392">
        <v>1</v>
      </c>
      <c r="J608" s="392"/>
      <c r="K608" s="392"/>
      <c r="L608" s="392"/>
      <c r="M608" s="392"/>
      <c r="N608" s="392"/>
      <c r="O608" s="392">
        <v>1</v>
      </c>
      <c r="P608" s="392"/>
      <c r="Q608" s="392"/>
    </row>
    <row r="609" spans="1:17" ht="15">
      <c r="A609" s="382">
        <v>16</v>
      </c>
      <c r="B609" s="171" t="s">
        <v>799</v>
      </c>
      <c r="C609" s="385" t="s">
        <v>1308</v>
      </c>
      <c r="D609" s="386">
        <v>140</v>
      </c>
      <c r="E609" s="386">
        <v>20</v>
      </c>
      <c r="F609" s="386" t="s">
        <v>237</v>
      </c>
      <c r="G609" s="391">
        <v>2</v>
      </c>
      <c r="H609" s="392"/>
      <c r="I609" s="392">
        <v>1</v>
      </c>
      <c r="J609" s="392"/>
      <c r="K609" s="392"/>
      <c r="L609" s="392"/>
      <c r="M609" s="392"/>
      <c r="N609" s="392"/>
      <c r="O609" s="392">
        <v>1</v>
      </c>
      <c r="P609" s="392"/>
      <c r="Q609" s="392"/>
    </row>
    <row r="610" spans="1:17" ht="15">
      <c r="A610" s="382">
        <v>17</v>
      </c>
      <c r="B610" s="171" t="s">
        <v>1410</v>
      </c>
      <c r="C610" s="385" t="s">
        <v>1308</v>
      </c>
      <c r="D610" s="386">
        <v>140</v>
      </c>
      <c r="E610" s="386">
        <v>20</v>
      </c>
      <c r="F610" s="386" t="s">
        <v>237</v>
      </c>
      <c r="G610" s="391">
        <v>2</v>
      </c>
      <c r="H610" s="392"/>
      <c r="I610" s="392">
        <v>1</v>
      </c>
      <c r="J610" s="392"/>
      <c r="K610" s="392"/>
      <c r="L610" s="392"/>
      <c r="M610" s="392"/>
      <c r="N610" s="392"/>
      <c r="O610" s="392">
        <v>1</v>
      </c>
      <c r="P610" s="392"/>
      <c r="Q610" s="392"/>
    </row>
    <row r="611" spans="1:17" ht="15">
      <c r="A611" s="382">
        <v>18</v>
      </c>
      <c r="B611" s="171" t="s">
        <v>1411</v>
      </c>
      <c r="C611" s="385" t="s">
        <v>1308</v>
      </c>
      <c r="D611" s="386">
        <v>125</v>
      </c>
      <c r="E611" s="386">
        <v>20</v>
      </c>
      <c r="F611" s="386" t="s">
        <v>237</v>
      </c>
      <c r="G611" s="391">
        <v>2</v>
      </c>
      <c r="H611" s="392"/>
      <c r="I611" s="392">
        <v>1</v>
      </c>
      <c r="J611" s="392"/>
      <c r="K611" s="392"/>
      <c r="L611" s="392"/>
      <c r="M611" s="392"/>
      <c r="N611" s="392"/>
      <c r="O611" s="392">
        <v>1</v>
      </c>
      <c r="P611" s="392"/>
      <c r="Q611" s="392"/>
    </row>
    <row r="612" spans="1:17" ht="15">
      <c r="A612" s="382">
        <v>19</v>
      </c>
      <c r="B612" s="171" t="s">
        <v>1412</v>
      </c>
      <c r="C612" s="385" t="s">
        <v>1308</v>
      </c>
      <c r="D612" s="386">
        <v>130</v>
      </c>
      <c r="E612" s="386">
        <v>20</v>
      </c>
      <c r="F612" s="386" t="s">
        <v>237</v>
      </c>
      <c r="G612" s="391">
        <v>2</v>
      </c>
      <c r="H612" s="392"/>
      <c r="I612" s="392">
        <v>1</v>
      </c>
      <c r="J612" s="392"/>
      <c r="K612" s="392"/>
      <c r="L612" s="392"/>
      <c r="M612" s="392"/>
      <c r="N612" s="392"/>
      <c r="O612" s="392">
        <v>1</v>
      </c>
      <c r="P612" s="392"/>
      <c r="Q612" s="392"/>
    </row>
    <row r="613" spans="1:17" ht="15">
      <c r="A613" s="382">
        <v>20</v>
      </c>
      <c r="B613" s="171" t="s">
        <v>1413</v>
      </c>
      <c r="C613" s="385" t="s">
        <v>1308</v>
      </c>
      <c r="D613" s="386">
        <v>150</v>
      </c>
      <c r="E613" s="386">
        <v>20</v>
      </c>
      <c r="F613" s="386" t="s">
        <v>237</v>
      </c>
      <c r="G613" s="391">
        <v>2</v>
      </c>
      <c r="H613" s="392"/>
      <c r="I613" s="392">
        <v>1</v>
      </c>
      <c r="J613" s="392"/>
      <c r="K613" s="392"/>
      <c r="L613" s="392"/>
      <c r="M613" s="392"/>
      <c r="N613" s="392"/>
      <c r="O613" s="392">
        <v>1</v>
      </c>
      <c r="P613" s="392"/>
      <c r="Q613" s="392"/>
    </row>
    <row r="614" spans="1:17" ht="15">
      <c r="A614" s="382">
        <v>21</v>
      </c>
      <c r="B614" s="171" t="s">
        <v>1414</v>
      </c>
      <c r="C614" s="385" t="s">
        <v>1308</v>
      </c>
      <c r="D614" s="386">
        <v>130</v>
      </c>
      <c r="E614" s="386">
        <v>20</v>
      </c>
      <c r="F614" s="386" t="s">
        <v>237</v>
      </c>
      <c r="G614" s="391">
        <v>2</v>
      </c>
      <c r="H614" s="392"/>
      <c r="I614" s="392">
        <v>1</v>
      </c>
      <c r="J614" s="392"/>
      <c r="K614" s="392"/>
      <c r="L614" s="392"/>
      <c r="M614" s="392"/>
      <c r="N614" s="392"/>
      <c r="O614" s="392">
        <v>1</v>
      </c>
      <c r="P614" s="392"/>
      <c r="Q614" s="392"/>
    </row>
    <row r="615" spans="1:17" ht="15">
      <c r="A615" s="382">
        <v>22</v>
      </c>
      <c r="B615" s="171" t="s">
        <v>1415</v>
      </c>
      <c r="C615" s="385" t="s">
        <v>1308</v>
      </c>
      <c r="D615" s="386">
        <v>130</v>
      </c>
      <c r="E615" s="386">
        <v>20</v>
      </c>
      <c r="F615" s="386" t="s">
        <v>237</v>
      </c>
      <c r="G615" s="391">
        <v>2</v>
      </c>
      <c r="H615" s="392"/>
      <c r="I615" s="392">
        <v>1</v>
      </c>
      <c r="J615" s="392"/>
      <c r="K615" s="392"/>
      <c r="L615" s="392"/>
      <c r="M615" s="392"/>
      <c r="N615" s="392"/>
      <c r="O615" s="392">
        <v>1</v>
      </c>
      <c r="P615" s="392"/>
      <c r="Q615" s="392"/>
    </row>
    <row r="616" spans="1:17" ht="15">
      <c r="A616" s="382">
        <v>23</v>
      </c>
      <c r="B616" s="171" t="s">
        <v>1416</v>
      </c>
      <c r="C616" s="385" t="s">
        <v>1308</v>
      </c>
      <c r="D616" s="386">
        <v>130</v>
      </c>
      <c r="E616" s="386">
        <v>20</v>
      </c>
      <c r="F616" s="386" t="s">
        <v>237</v>
      </c>
      <c r="G616" s="391">
        <v>2</v>
      </c>
      <c r="H616" s="392"/>
      <c r="I616" s="392">
        <v>1</v>
      </c>
      <c r="J616" s="392"/>
      <c r="K616" s="392"/>
      <c r="L616" s="392"/>
      <c r="M616" s="392"/>
      <c r="N616" s="392"/>
      <c r="O616" s="392">
        <v>1</v>
      </c>
      <c r="P616" s="392"/>
      <c r="Q616" s="392"/>
    </row>
    <row r="617" spans="1:17" ht="15">
      <c r="A617" s="382">
        <v>24</v>
      </c>
      <c r="B617" s="171" t="s">
        <v>1417</v>
      </c>
      <c r="C617" s="385" t="s">
        <v>1308</v>
      </c>
      <c r="D617" s="386">
        <v>125</v>
      </c>
      <c r="E617" s="386">
        <v>20</v>
      </c>
      <c r="F617" s="386" t="s">
        <v>237</v>
      </c>
      <c r="G617" s="391">
        <v>2</v>
      </c>
      <c r="H617" s="392"/>
      <c r="I617" s="392">
        <v>1</v>
      </c>
      <c r="J617" s="392"/>
      <c r="K617" s="392"/>
      <c r="L617" s="392"/>
      <c r="M617" s="392"/>
      <c r="N617" s="392"/>
      <c r="O617" s="392">
        <v>1</v>
      </c>
      <c r="P617" s="392"/>
      <c r="Q617" s="392"/>
    </row>
    <row r="618" spans="1:17" ht="15">
      <c r="A618" s="382">
        <v>25</v>
      </c>
      <c r="B618" s="171" t="s">
        <v>1418</v>
      </c>
      <c r="C618" s="385" t="s">
        <v>1308</v>
      </c>
      <c r="D618" s="386">
        <v>125</v>
      </c>
      <c r="E618" s="386">
        <v>20</v>
      </c>
      <c r="F618" s="386" t="s">
        <v>237</v>
      </c>
      <c r="G618" s="391">
        <v>2</v>
      </c>
      <c r="H618" s="392"/>
      <c r="I618" s="392">
        <v>1</v>
      </c>
      <c r="J618" s="392"/>
      <c r="K618" s="392"/>
      <c r="L618" s="392"/>
      <c r="M618" s="392"/>
      <c r="N618" s="392"/>
      <c r="O618" s="392">
        <v>1</v>
      </c>
      <c r="P618" s="392"/>
      <c r="Q618" s="392"/>
    </row>
    <row r="619" spans="1:17" ht="15">
      <c r="A619" s="382">
        <v>26</v>
      </c>
      <c r="B619" s="171" t="s">
        <v>1419</v>
      </c>
      <c r="C619" s="385" t="s">
        <v>1308</v>
      </c>
      <c r="D619" s="386">
        <v>140</v>
      </c>
      <c r="E619" s="386">
        <v>20</v>
      </c>
      <c r="F619" s="386" t="s">
        <v>237</v>
      </c>
      <c r="G619" s="391">
        <v>2</v>
      </c>
      <c r="H619" s="392"/>
      <c r="I619" s="392">
        <v>1</v>
      </c>
      <c r="J619" s="392"/>
      <c r="K619" s="392"/>
      <c r="L619" s="392"/>
      <c r="M619" s="392"/>
      <c r="N619" s="392"/>
      <c r="O619" s="392">
        <v>1</v>
      </c>
      <c r="P619" s="392"/>
      <c r="Q619" s="392"/>
    </row>
    <row r="620" spans="1:17" ht="15">
      <c r="A620" s="382">
        <v>27</v>
      </c>
      <c r="B620" s="171" t="s">
        <v>1420</v>
      </c>
      <c r="C620" s="385" t="s">
        <v>1308</v>
      </c>
      <c r="D620" s="386">
        <v>125</v>
      </c>
      <c r="E620" s="386">
        <v>20</v>
      </c>
      <c r="F620" s="386" t="s">
        <v>237</v>
      </c>
      <c r="G620" s="391">
        <v>2</v>
      </c>
      <c r="H620" s="392"/>
      <c r="I620" s="392">
        <v>1</v>
      </c>
      <c r="J620" s="392"/>
      <c r="K620" s="392"/>
      <c r="L620" s="392"/>
      <c r="M620" s="392"/>
      <c r="N620" s="392"/>
      <c r="O620" s="392">
        <v>1</v>
      </c>
      <c r="P620" s="392"/>
      <c r="Q620" s="392"/>
    </row>
    <row r="621" spans="1:17" ht="15">
      <c r="A621" s="382">
        <v>28</v>
      </c>
      <c r="B621" s="171" t="s">
        <v>1421</v>
      </c>
      <c r="C621" s="385" t="s">
        <v>1308</v>
      </c>
      <c r="D621" s="386">
        <v>140</v>
      </c>
      <c r="E621" s="386">
        <v>20</v>
      </c>
      <c r="F621" s="386" t="s">
        <v>237</v>
      </c>
      <c r="G621" s="391">
        <v>2</v>
      </c>
      <c r="H621" s="392"/>
      <c r="I621" s="392">
        <v>1</v>
      </c>
      <c r="J621" s="392"/>
      <c r="K621" s="392"/>
      <c r="L621" s="392"/>
      <c r="M621" s="392"/>
      <c r="N621" s="392"/>
      <c r="O621" s="392">
        <v>1</v>
      </c>
      <c r="P621" s="392"/>
      <c r="Q621" s="392"/>
    </row>
    <row r="622" spans="1:17" ht="15">
      <c r="A622" s="382">
        <v>29</v>
      </c>
      <c r="B622" s="171" t="s">
        <v>1422</v>
      </c>
      <c r="C622" s="385" t="s">
        <v>1308</v>
      </c>
      <c r="D622" s="386">
        <v>130</v>
      </c>
      <c r="E622" s="386">
        <v>20</v>
      </c>
      <c r="F622" s="386" t="s">
        <v>237</v>
      </c>
      <c r="G622" s="391">
        <v>2</v>
      </c>
      <c r="H622" s="392"/>
      <c r="I622" s="392">
        <v>1</v>
      </c>
      <c r="J622" s="392"/>
      <c r="K622" s="392"/>
      <c r="L622" s="392"/>
      <c r="M622" s="392"/>
      <c r="N622" s="392"/>
      <c r="O622" s="392">
        <v>1</v>
      </c>
      <c r="P622" s="392"/>
      <c r="Q622" s="392"/>
    </row>
    <row r="623" spans="1:17" ht="15">
      <c r="A623" s="382">
        <v>30</v>
      </c>
      <c r="B623" s="171" t="s">
        <v>1423</v>
      </c>
      <c r="C623" s="385" t="s">
        <v>1308</v>
      </c>
      <c r="D623" s="386">
        <v>140</v>
      </c>
      <c r="E623" s="386">
        <v>20</v>
      </c>
      <c r="F623" s="386" t="s">
        <v>237</v>
      </c>
      <c r="G623" s="391">
        <v>2</v>
      </c>
      <c r="H623" s="392"/>
      <c r="I623" s="392">
        <v>1</v>
      </c>
      <c r="J623" s="392"/>
      <c r="K623" s="392"/>
      <c r="L623" s="392"/>
      <c r="M623" s="392"/>
      <c r="N623" s="392"/>
      <c r="O623" s="392">
        <v>1</v>
      </c>
      <c r="P623" s="392"/>
      <c r="Q623" s="392"/>
    </row>
    <row r="624" spans="1:17" ht="15">
      <c r="A624" s="382">
        <v>31</v>
      </c>
      <c r="B624" s="171" t="s">
        <v>1424</v>
      </c>
      <c r="C624" s="385" t="s">
        <v>1308</v>
      </c>
      <c r="D624" s="386">
        <v>130</v>
      </c>
      <c r="E624" s="386">
        <v>10</v>
      </c>
      <c r="F624" s="386" t="s">
        <v>237</v>
      </c>
      <c r="G624" s="391">
        <v>1</v>
      </c>
      <c r="H624" s="392"/>
      <c r="I624" s="392">
        <v>1</v>
      </c>
      <c r="J624" s="392"/>
      <c r="K624" s="392"/>
      <c r="L624" s="392"/>
      <c r="M624" s="392"/>
      <c r="N624" s="392"/>
      <c r="O624" s="392"/>
      <c r="P624" s="392"/>
      <c r="Q624" s="392"/>
    </row>
    <row r="625" spans="1:17" ht="15">
      <c r="A625" s="382">
        <v>32</v>
      </c>
      <c r="B625" s="171" t="s">
        <v>1425</v>
      </c>
      <c r="C625" s="385" t="s">
        <v>1308</v>
      </c>
      <c r="D625" s="386">
        <v>140</v>
      </c>
      <c r="E625" s="386">
        <v>10</v>
      </c>
      <c r="F625" s="386" t="s">
        <v>237</v>
      </c>
      <c r="G625" s="391">
        <v>1</v>
      </c>
      <c r="H625" s="392"/>
      <c r="I625" s="392">
        <v>1</v>
      </c>
      <c r="J625" s="392"/>
      <c r="K625" s="392"/>
      <c r="L625" s="392"/>
      <c r="M625" s="392"/>
      <c r="N625" s="392"/>
      <c r="O625" s="392"/>
      <c r="P625" s="392"/>
      <c r="Q625" s="392"/>
    </row>
    <row r="626" spans="1:17" ht="15">
      <c r="A626" s="382">
        <v>33</v>
      </c>
      <c r="B626" s="171" t="s">
        <v>1426</v>
      </c>
      <c r="C626" s="385" t="s">
        <v>1308</v>
      </c>
      <c r="D626" s="386">
        <v>135</v>
      </c>
      <c r="E626" s="386">
        <v>20</v>
      </c>
      <c r="F626" s="386" t="s">
        <v>237</v>
      </c>
      <c r="G626" s="391">
        <v>2</v>
      </c>
      <c r="H626" s="392"/>
      <c r="I626" s="392">
        <v>1</v>
      </c>
      <c r="J626" s="392"/>
      <c r="K626" s="392"/>
      <c r="L626" s="392"/>
      <c r="M626" s="392"/>
      <c r="N626" s="392"/>
      <c r="O626" s="392">
        <v>1</v>
      </c>
      <c r="P626" s="392"/>
      <c r="Q626" s="392"/>
    </row>
    <row r="627" spans="1:17" ht="15">
      <c r="A627" s="382">
        <v>34</v>
      </c>
      <c r="B627" s="171" t="s">
        <v>1427</v>
      </c>
      <c r="C627" s="385" t="s">
        <v>1309</v>
      </c>
      <c r="D627" s="386">
        <v>135</v>
      </c>
      <c r="E627" s="386">
        <v>20</v>
      </c>
      <c r="F627" s="386" t="s">
        <v>237</v>
      </c>
      <c r="G627" s="391">
        <v>2</v>
      </c>
      <c r="H627" s="392"/>
      <c r="I627" s="392">
        <v>1</v>
      </c>
      <c r="J627" s="392"/>
      <c r="K627" s="392"/>
      <c r="L627" s="392"/>
      <c r="M627" s="392"/>
      <c r="N627" s="392"/>
      <c r="O627" s="392">
        <v>1</v>
      </c>
      <c r="P627" s="392"/>
      <c r="Q627" s="392"/>
    </row>
    <row r="628" spans="1:17" ht="15">
      <c r="A628" s="382">
        <v>35</v>
      </c>
      <c r="B628" s="171" t="s">
        <v>1223</v>
      </c>
      <c r="C628" s="385" t="s">
        <v>1309</v>
      </c>
      <c r="D628" s="386">
        <v>140</v>
      </c>
      <c r="E628" s="386">
        <v>20</v>
      </c>
      <c r="F628" s="386" t="s">
        <v>237</v>
      </c>
      <c r="G628" s="391">
        <v>2</v>
      </c>
      <c r="H628" s="392"/>
      <c r="I628" s="392">
        <v>1</v>
      </c>
      <c r="J628" s="392"/>
      <c r="K628" s="392"/>
      <c r="L628" s="392"/>
      <c r="M628" s="392">
        <v>1</v>
      </c>
      <c r="N628" s="392"/>
      <c r="O628" s="392"/>
      <c r="P628" s="392"/>
      <c r="Q628" s="392"/>
    </row>
    <row r="629" spans="1:17" ht="15">
      <c r="A629" s="382">
        <v>36</v>
      </c>
      <c r="B629" s="171" t="s">
        <v>1428</v>
      </c>
      <c r="C629" s="385" t="s">
        <v>1395</v>
      </c>
      <c r="D629" s="386">
        <v>150</v>
      </c>
      <c r="E629" s="386">
        <v>20</v>
      </c>
      <c r="F629" s="386" t="s">
        <v>237</v>
      </c>
      <c r="G629" s="391">
        <v>2</v>
      </c>
      <c r="H629" s="392"/>
      <c r="I629" s="392">
        <v>1</v>
      </c>
      <c r="J629" s="392"/>
      <c r="K629" s="392"/>
      <c r="L629" s="392"/>
      <c r="M629" s="392"/>
      <c r="N629" s="392"/>
      <c r="O629" s="392">
        <v>1</v>
      </c>
      <c r="P629" s="392"/>
      <c r="Q629" s="392"/>
    </row>
    <row r="630" spans="1:17" ht="15">
      <c r="A630" s="382">
        <v>37</v>
      </c>
      <c r="B630" s="171" t="s">
        <v>1429</v>
      </c>
      <c r="C630" s="385" t="s">
        <v>1395</v>
      </c>
      <c r="D630" s="386">
        <v>145</v>
      </c>
      <c r="E630" s="386">
        <v>20</v>
      </c>
      <c r="F630" s="386" t="s">
        <v>237</v>
      </c>
      <c r="G630" s="391">
        <v>2</v>
      </c>
      <c r="H630" s="392"/>
      <c r="I630" s="392">
        <v>1</v>
      </c>
      <c r="J630" s="392"/>
      <c r="K630" s="392"/>
      <c r="L630" s="392"/>
      <c r="M630" s="392"/>
      <c r="N630" s="392"/>
      <c r="O630" s="392"/>
      <c r="P630" s="392">
        <v>1</v>
      </c>
      <c r="Q630" s="392"/>
    </row>
    <row r="631" spans="1:17" ht="15">
      <c r="A631" s="382">
        <v>38</v>
      </c>
      <c r="B631" s="171" t="s">
        <v>1430</v>
      </c>
      <c r="C631" s="385" t="s">
        <v>1395</v>
      </c>
      <c r="D631" s="386">
        <v>145</v>
      </c>
      <c r="E631" s="386">
        <v>20</v>
      </c>
      <c r="F631" s="386" t="s">
        <v>237</v>
      </c>
      <c r="G631" s="391">
        <v>2</v>
      </c>
      <c r="H631" s="392"/>
      <c r="I631" s="392">
        <v>1</v>
      </c>
      <c r="J631" s="392"/>
      <c r="K631" s="392"/>
      <c r="L631" s="392"/>
      <c r="M631" s="392">
        <v>1</v>
      </c>
      <c r="N631" s="392"/>
      <c r="O631" s="392"/>
      <c r="P631" s="392"/>
      <c r="Q631" s="392"/>
    </row>
    <row r="632" spans="1:17" ht="15">
      <c r="A632" s="382">
        <v>39</v>
      </c>
      <c r="B632" s="171" t="s">
        <v>1431</v>
      </c>
      <c r="C632" s="385" t="s">
        <v>1395</v>
      </c>
      <c r="D632" s="386">
        <v>145</v>
      </c>
      <c r="E632" s="386">
        <v>20</v>
      </c>
      <c r="F632" s="386" t="s">
        <v>237</v>
      </c>
      <c r="G632" s="391">
        <v>2</v>
      </c>
      <c r="H632" s="392"/>
      <c r="I632" s="392">
        <v>1</v>
      </c>
      <c r="J632" s="392"/>
      <c r="K632" s="392"/>
      <c r="L632" s="392"/>
      <c r="M632" s="392">
        <v>1</v>
      </c>
      <c r="N632" s="392"/>
      <c r="O632" s="392"/>
      <c r="P632" s="392"/>
      <c r="Q632" s="392"/>
    </row>
    <row r="633" spans="1:17" ht="15">
      <c r="A633" s="382">
        <v>40</v>
      </c>
      <c r="B633" s="171" t="s">
        <v>1432</v>
      </c>
      <c r="C633" s="385" t="s">
        <v>1395</v>
      </c>
      <c r="D633" s="386">
        <v>135</v>
      </c>
      <c r="E633" s="386">
        <v>20</v>
      </c>
      <c r="F633" s="386" t="s">
        <v>237</v>
      </c>
      <c r="G633" s="391">
        <v>2</v>
      </c>
      <c r="H633" s="392"/>
      <c r="I633" s="392">
        <v>1</v>
      </c>
      <c r="J633" s="392"/>
      <c r="K633" s="392"/>
      <c r="L633" s="392"/>
      <c r="M633" s="392"/>
      <c r="N633" s="392">
        <v>1</v>
      </c>
      <c r="O633" s="392"/>
      <c r="P633" s="392"/>
      <c r="Q633" s="392"/>
    </row>
    <row r="634" spans="1:17" ht="15">
      <c r="A634" s="382">
        <v>41</v>
      </c>
      <c r="B634" s="171" t="s">
        <v>152</v>
      </c>
      <c r="C634" s="385" t="s">
        <v>1395</v>
      </c>
      <c r="D634" s="386">
        <v>130</v>
      </c>
      <c r="E634" s="386">
        <v>20</v>
      </c>
      <c r="F634" s="386" t="s">
        <v>237</v>
      </c>
      <c r="G634" s="391">
        <v>2</v>
      </c>
      <c r="H634" s="392"/>
      <c r="I634" s="392">
        <v>1</v>
      </c>
      <c r="J634" s="392"/>
      <c r="K634" s="392"/>
      <c r="L634" s="392"/>
      <c r="M634" s="392"/>
      <c r="N634" s="392"/>
      <c r="O634" s="392">
        <v>1</v>
      </c>
      <c r="P634" s="392"/>
      <c r="Q634" s="392"/>
    </row>
    <row r="635" spans="1:17" ht="15">
      <c r="A635" s="382">
        <v>42</v>
      </c>
      <c r="B635" s="171" t="s">
        <v>1433</v>
      </c>
      <c r="C635" s="385" t="s">
        <v>1395</v>
      </c>
      <c r="D635" s="386">
        <v>150</v>
      </c>
      <c r="E635" s="386">
        <v>20</v>
      </c>
      <c r="F635" s="386" t="s">
        <v>237</v>
      </c>
      <c r="G635" s="391">
        <v>2</v>
      </c>
      <c r="H635" s="392"/>
      <c r="I635" s="392">
        <v>1</v>
      </c>
      <c r="J635" s="392"/>
      <c r="K635" s="392"/>
      <c r="L635" s="392"/>
      <c r="M635" s="392"/>
      <c r="N635" s="392"/>
      <c r="O635" s="392">
        <v>1</v>
      </c>
      <c r="P635" s="392"/>
      <c r="Q635" s="392"/>
    </row>
    <row r="636" spans="1:17" ht="15">
      <c r="A636" s="382">
        <v>43</v>
      </c>
      <c r="B636" s="171" t="s">
        <v>683</v>
      </c>
      <c r="C636" s="385" t="s">
        <v>1395</v>
      </c>
      <c r="D636" s="386">
        <v>150</v>
      </c>
      <c r="E636" s="386">
        <v>20</v>
      </c>
      <c r="F636" s="386" t="s">
        <v>237</v>
      </c>
      <c r="G636" s="391">
        <v>2</v>
      </c>
      <c r="H636" s="392"/>
      <c r="I636" s="392">
        <v>1</v>
      </c>
      <c r="J636" s="392"/>
      <c r="K636" s="392"/>
      <c r="L636" s="392"/>
      <c r="M636" s="392">
        <v>1</v>
      </c>
      <c r="N636" s="392"/>
      <c r="O636" s="392"/>
      <c r="P636" s="392"/>
      <c r="Q636" s="392"/>
    </row>
    <row r="637" spans="1:17" ht="15">
      <c r="A637" s="382">
        <v>44</v>
      </c>
      <c r="B637" s="171" t="s">
        <v>1434</v>
      </c>
      <c r="C637" s="385" t="s">
        <v>1310</v>
      </c>
      <c r="D637" s="386">
        <v>130</v>
      </c>
      <c r="E637" s="386">
        <v>20</v>
      </c>
      <c r="F637" s="386" t="s">
        <v>237</v>
      </c>
      <c r="G637" s="391">
        <v>2</v>
      </c>
      <c r="H637" s="392"/>
      <c r="I637" s="392">
        <v>1</v>
      </c>
      <c r="J637" s="392"/>
      <c r="K637" s="392"/>
      <c r="L637" s="392"/>
      <c r="M637" s="392"/>
      <c r="N637" s="392"/>
      <c r="O637" s="392">
        <v>1</v>
      </c>
      <c r="P637" s="392"/>
      <c r="Q637" s="392"/>
    </row>
    <row r="638" spans="1:17" ht="15">
      <c r="A638" s="382">
        <v>45</v>
      </c>
      <c r="B638" s="171" t="s">
        <v>1435</v>
      </c>
      <c r="C638" s="385" t="s">
        <v>1310</v>
      </c>
      <c r="D638" s="386">
        <v>140</v>
      </c>
      <c r="E638" s="386">
        <v>20</v>
      </c>
      <c r="F638" s="386" t="s">
        <v>237</v>
      </c>
      <c r="G638" s="391">
        <v>2</v>
      </c>
      <c r="H638" s="392"/>
      <c r="I638" s="392">
        <v>1</v>
      </c>
      <c r="J638" s="392"/>
      <c r="K638" s="392"/>
      <c r="L638" s="392"/>
      <c r="M638" s="392"/>
      <c r="N638" s="392"/>
      <c r="O638" s="392">
        <v>1</v>
      </c>
      <c r="P638" s="392"/>
      <c r="Q638" s="392"/>
    </row>
    <row r="639" spans="1:17" ht="15">
      <c r="A639" s="382">
        <v>46</v>
      </c>
      <c r="B639" s="171" t="s">
        <v>1436</v>
      </c>
      <c r="C639" s="385" t="s">
        <v>1310</v>
      </c>
      <c r="D639" s="386">
        <v>140</v>
      </c>
      <c r="E639" s="386">
        <v>20</v>
      </c>
      <c r="F639" s="386" t="s">
        <v>237</v>
      </c>
      <c r="G639" s="391">
        <v>2</v>
      </c>
      <c r="H639" s="392"/>
      <c r="I639" s="392">
        <v>1</v>
      </c>
      <c r="J639" s="392"/>
      <c r="K639" s="392"/>
      <c r="L639" s="392"/>
      <c r="M639" s="392"/>
      <c r="N639" s="392"/>
      <c r="O639" s="392">
        <v>1</v>
      </c>
      <c r="P639" s="392"/>
      <c r="Q639" s="392"/>
    </row>
    <row r="640" spans="1:17" ht="15">
      <c r="A640" s="382">
        <v>47</v>
      </c>
      <c r="B640" s="171" t="s">
        <v>1437</v>
      </c>
      <c r="C640" s="385" t="s">
        <v>1310</v>
      </c>
      <c r="D640" s="386">
        <v>125</v>
      </c>
      <c r="E640" s="386">
        <v>20</v>
      </c>
      <c r="F640" s="386" t="s">
        <v>237</v>
      </c>
      <c r="G640" s="391">
        <v>2</v>
      </c>
      <c r="H640" s="392"/>
      <c r="I640" s="392">
        <v>1</v>
      </c>
      <c r="J640" s="392">
        <v>1</v>
      </c>
      <c r="K640" s="392"/>
      <c r="L640" s="392"/>
      <c r="M640" s="392"/>
      <c r="N640" s="392"/>
      <c r="O640" s="392"/>
      <c r="P640" s="392"/>
      <c r="Q640" s="392"/>
    </row>
    <row r="641" spans="1:17" ht="15">
      <c r="A641" s="382">
        <v>48</v>
      </c>
      <c r="B641" s="171" t="s">
        <v>1438</v>
      </c>
      <c r="C641" s="385" t="s">
        <v>1310</v>
      </c>
      <c r="D641" s="386">
        <v>130</v>
      </c>
      <c r="E641" s="386">
        <v>20</v>
      </c>
      <c r="F641" s="386" t="s">
        <v>237</v>
      </c>
      <c r="G641" s="391">
        <v>2</v>
      </c>
      <c r="H641" s="392"/>
      <c r="I641" s="392">
        <v>1</v>
      </c>
      <c r="J641" s="392"/>
      <c r="K641" s="392"/>
      <c r="L641" s="392"/>
      <c r="M641" s="392">
        <v>1</v>
      </c>
      <c r="N641" s="392"/>
      <c r="O641" s="392"/>
      <c r="P641" s="392"/>
      <c r="Q641" s="392"/>
    </row>
    <row r="642" spans="1:17" ht="15">
      <c r="A642" s="382">
        <v>49</v>
      </c>
      <c r="B642" s="171" t="s">
        <v>1440</v>
      </c>
      <c r="C642" s="385" t="s">
        <v>1310</v>
      </c>
      <c r="D642" s="386">
        <v>125</v>
      </c>
      <c r="E642" s="386">
        <v>20</v>
      </c>
      <c r="F642" s="386" t="s">
        <v>237</v>
      </c>
      <c r="G642" s="391">
        <v>2</v>
      </c>
      <c r="H642" s="392"/>
      <c r="I642" s="392">
        <v>1</v>
      </c>
      <c r="J642" s="392"/>
      <c r="K642" s="392"/>
      <c r="L642" s="392"/>
      <c r="M642" s="392"/>
      <c r="N642" s="392"/>
      <c r="O642" s="392">
        <v>1</v>
      </c>
      <c r="P642" s="392"/>
      <c r="Q642" s="392"/>
    </row>
    <row r="643" spans="1:17" ht="15">
      <c r="A643" s="382">
        <v>50</v>
      </c>
      <c r="B643" s="171" t="s">
        <v>1439</v>
      </c>
      <c r="C643" s="385" t="s">
        <v>1310</v>
      </c>
      <c r="D643" s="386">
        <v>145</v>
      </c>
      <c r="E643" s="386">
        <v>20</v>
      </c>
      <c r="F643" s="386" t="s">
        <v>237</v>
      </c>
      <c r="G643" s="391">
        <v>2</v>
      </c>
      <c r="H643" s="392"/>
      <c r="I643" s="392">
        <v>1</v>
      </c>
      <c r="J643" s="392"/>
      <c r="K643" s="392"/>
      <c r="L643" s="392"/>
      <c r="M643" s="392">
        <v>1</v>
      </c>
      <c r="N643" s="392"/>
      <c r="O643" s="392"/>
      <c r="P643" s="392"/>
      <c r="Q643" s="392"/>
    </row>
    <row r="644" spans="1:17" ht="15">
      <c r="A644" s="382">
        <v>51</v>
      </c>
      <c r="B644" s="171" t="s">
        <v>1441</v>
      </c>
      <c r="C644" s="385" t="s">
        <v>1310</v>
      </c>
      <c r="D644" s="386">
        <v>140</v>
      </c>
      <c r="E644" s="386">
        <v>20</v>
      </c>
      <c r="F644" s="386" t="s">
        <v>237</v>
      </c>
      <c r="G644" s="391">
        <v>2</v>
      </c>
      <c r="H644" s="392"/>
      <c r="I644" s="392">
        <v>1</v>
      </c>
      <c r="J644" s="392"/>
      <c r="K644" s="392"/>
      <c r="L644" s="392"/>
      <c r="M644" s="392"/>
      <c r="N644" s="392"/>
      <c r="O644" s="392"/>
      <c r="P644" s="392">
        <v>1</v>
      </c>
      <c r="Q644" s="392"/>
    </row>
    <row r="645" spans="1:17" ht="15">
      <c r="A645" s="382">
        <v>52</v>
      </c>
      <c r="B645" s="171" t="s">
        <v>1442</v>
      </c>
      <c r="C645" s="385" t="s">
        <v>1310</v>
      </c>
      <c r="D645" s="386">
        <v>130</v>
      </c>
      <c r="E645" s="386">
        <v>20</v>
      </c>
      <c r="F645" s="386" t="s">
        <v>237</v>
      </c>
      <c r="G645" s="391">
        <v>2</v>
      </c>
      <c r="H645" s="392"/>
      <c r="I645" s="392">
        <v>1</v>
      </c>
      <c r="J645" s="392"/>
      <c r="K645" s="392"/>
      <c r="L645" s="392"/>
      <c r="M645" s="392"/>
      <c r="N645" s="392"/>
      <c r="O645" s="392">
        <v>1</v>
      </c>
      <c r="P645" s="392"/>
      <c r="Q645" s="392"/>
    </row>
    <row r="646" spans="1:17" ht="15">
      <c r="A646" s="382">
        <v>53</v>
      </c>
      <c r="B646" s="171" t="s">
        <v>1443</v>
      </c>
      <c r="C646" s="385" t="s">
        <v>1310</v>
      </c>
      <c r="D646" s="386">
        <v>145</v>
      </c>
      <c r="E646" s="386">
        <v>20</v>
      </c>
      <c r="F646" s="386" t="s">
        <v>237</v>
      </c>
      <c r="G646" s="391">
        <v>2</v>
      </c>
      <c r="H646" s="392"/>
      <c r="I646" s="392">
        <v>1</v>
      </c>
      <c r="J646" s="392"/>
      <c r="K646" s="392"/>
      <c r="L646" s="392"/>
      <c r="M646" s="392"/>
      <c r="N646" s="392"/>
      <c r="O646" s="392">
        <v>1</v>
      </c>
      <c r="P646" s="392"/>
      <c r="Q646" s="392"/>
    </row>
    <row r="647" spans="1:17" ht="15">
      <c r="A647" s="382">
        <v>54</v>
      </c>
      <c r="B647" s="171" t="s">
        <v>1444</v>
      </c>
      <c r="C647" s="385" t="s">
        <v>1310</v>
      </c>
      <c r="D647" s="386">
        <v>145</v>
      </c>
      <c r="E647" s="386">
        <v>20</v>
      </c>
      <c r="F647" s="386" t="s">
        <v>237</v>
      </c>
      <c r="G647" s="391">
        <v>2</v>
      </c>
      <c r="H647" s="392"/>
      <c r="I647" s="392">
        <v>1</v>
      </c>
      <c r="J647" s="392"/>
      <c r="K647" s="392"/>
      <c r="L647" s="392"/>
      <c r="M647" s="392"/>
      <c r="N647" s="392"/>
      <c r="O647" s="392">
        <v>1</v>
      </c>
      <c r="P647" s="392"/>
      <c r="Q647" s="392"/>
    </row>
    <row r="648" spans="1:17" ht="15">
      <c r="A648" s="382">
        <v>55</v>
      </c>
      <c r="B648" s="171" t="s">
        <v>1445</v>
      </c>
      <c r="C648" s="385" t="s">
        <v>1310</v>
      </c>
      <c r="D648" s="386">
        <v>140</v>
      </c>
      <c r="E648" s="386">
        <v>10</v>
      </c>
      <c r="F648" s="386" t="s">
        <v>237</v>
      </c>
      <c r="G648" s="391">
        <v>1</v>
      </c>
      <c r="H648" s="392"/>
      <c r="I648" s="392">
        <v>1</v>
      </c>
      <c r="J648" s="392"/>
      <c r="K648" s="392"/>
      <c r="L648" s="392"/>
      <c r="M648" s="392"/>
      <c r="N648" s="392"/>
      <c r="O648" s="392"/>
      <c r="P648" s="392"/>
      <c r="Q648" s="392"/>
    </row>
    <row r="649" spans="1:17" ht="15">
      <c r="A649" s="382">
        <v>56</v>
      </c>
      <c r="B649" s="171" t="s">
        <v>1446</v>
      </c>
      <c r="C649" s="385" t="s">
        <v>1310</v>
      </c>
      <c r="D649" s="386">
        <v>145</v>
      </c>
      <c r="E649" s="386">
        <v>20</v>
      </c>
      <c r="F649" s="386" t="s">
        <v>237</v>
      </c>
      <c r="G649" s="391">
        <v>2</v>
      </c>
      <c r="H649" s="392"/>
      <c r="I649" s="392">
        <v>1</v>
      </c>
      <c r="J649" s="392"/>
      <c r="K649" s="392"/>
      <c r="L649" s="392"/>
      <c r="M649" s="392"/>
      <c r="N649" s="392"/>
      <c r="O649" s="392">
        <v>1</v>
      </c>
      <c r="P649" s="392"/>
      <c r="Q649" s="392"/>
    </row>
    <row r="650" spans="1:17" ht="15">
      <c r="A650" s="382">
        <v>57</v>
      </c>
      <c r="B650" s="171" t="s">
        <v>1447</v>
      </c>
      <c r="C650" s="385" t="s">
        <v>1310</v>
      </c>
      <c r="D650" s="386">
        <v>140</v>
      </c>
      <c r="E650" s="386">
        <v>20</v>
      </c>
      <c r="F650" s="386" t="s">
        <v>237</v>
      </c>
      <c r="G650" s="391">
        <v>2</v>
      </c>
      <c r="H650" s="392"/>
      <c r="I650" s="392">
        <v>1</v>
      </c>
      <c r="J650" s="392"/>
      <c r="K650" s="392"/>
      <c r="L650" s="392"/>
      <c r="M650" s="392"/>
      <c r="N650" s="392"/>
      <c r="O650" s="392">
        <v>1</v>
      </c>
      <c r="P650" s="392"/>
      <c r="Q650" s="392"/>
    </row>
    <row r="651" spans="1:17" ht="15">
      <c r="A651" s="382">
        <v>58</v>
      </c>
      <c r="B651" s="171" t="s">
        <v>1448</v>
      </c>
      <c r="C651" s="385" t="s">
        <v>1310</v>
      </c>
      <c r="D651" s="386">
        <v>125</v>
      </c>
      <c r="E651" s="386">
        <v>20</v>
      </c>
      <c r="F651" s="386" t="s">
        <v>237</v>
      </c>
      <c r="G651" s="391">
        <v>2</v>
      </c>
      <c r="H651" s="392"/>
      <c r="I651" s="392">
        <v>1</v>
      </c>
      <c r="J651" s="392"/>
      <c r="K651" s="392"/>
      <c r="L651" s="392"/>
      <c r="M651" s="392"/>
      <c r="N651" s="392"/>
      <c r="O651" s="392">
        <v>1</v>
      </c>
      <c r="P651" s="392"/>
      <c r="Q651" s="392"/>
    </row>
    <row r="652" spans="1:17" ht="15">
      <c r="A652" s="382">
        <v>59</v>
      </c>
      <c r="B652" s="171" t="s">
        <v>1449</v>
      </c>
      <c r="C652" s="385" t="s">
        <v>1310</v>
      </c>
      <c r="D652" s="386">
        <v>125</v>
      </c>
      <c r="E652" s="386">
        <v>20</v>
      </c>
      <c r="F652" s="386" t="s">
        <v>237</v>
      </c>
      <c r="G652" s="391">
        <v>2</v>
      </c>
      <c r="H652" s="392"/>
      <c r="I652" s="392">
        <v>1</v>
      </c>
      <c r="J652" s="392"/>
      <c r="K652" s="392"/>
      <c r="L652" s="392"/>
      <c r="M652" s="392">
        <v>1</v>
      </c>
      <c r="N652" s="392"/>
      <c r="O652" s="392"/>
      <c r="P652" s="392"/>
      <c r="Q652" s="392"/>
    </row>
    <row r="653" spans="1:17" ht="15">
      <c r="A653" s="382">
        <v>60</v>
      </c>
      <c r="B653" s="171" t="s">
        <v>1450</v>
      </c>
      <c r="C653" s="385" t="s">
        <v>1310</v>
      </c>
      <c r="D653" s="386">
        <v>125</v>
      </c>
      <c r="E653" s="386">
        <v>20</v>
      </c>
      <c r="F653" s="386" t="s">
        <v>237</v>
      </c>
      <c r="G653" s="391">
        <v>2</v>
      </c>
      <c r="H653" s="392"/>
      <c r="I653" s="392">
        <v>1</v>
      </c>
      <c r="J653" s="392"/>
      <c r="K653" s="392"/>
      <c r="L653" s="392"/>
      <c r="M653" s="392"/>
      <c r="N653" s="392"/>
      <c r="O653" s="392">
        <v>1</v>
      </c>
      <c r="P653" s="392"/>
      <c r="Q653" s="392"/>
    </row>
    <row r="654" spans="1:17" ht="15">
      <c r="A654" s="382">
        <v>61</v>
      </c>
      <c r="B654" s="171" t="s">
        <v>1451</v>
      </c>
      <c r="C654" s="385" t="s">
        <v>1310</v>
      </c>
      <c r="D654" s="386">
        <v>135</v>
      </c>
      <c r="E654" s="386">
        <v>20</v>
      </c>
      <c r="F654" s="386" t="s">
        <v>237</v>
      </c>
      <c r="G654" s="391">
        <v>2</v>
      </c>
      <c r="H654" s="392"/>
      <c r="I654" s="392">
        <v>1</v>
      </c>
      <c r="J654" s="392"/>
      <c r="K654" s="392"/>
      <c r="L654" s="392"/>
      <c r="M654" s="392"/>
      <c r="N654" s="392"/>
      <c r="O654" s="392">
        <v>1</v>
      </c>
      <c r="P654" s="392"/>
      <c r="Q654" s="392"/>
    </row>
    <row r="655" spans="1:17" ht="15">
      <c r="A655" s="382">
        <v>62</v>
      </c>
      <c r="B655" s="171" t="s">
        <v>1452</v>
      </c>
      <c r="C655" s="385" t="s">
        <v>1310</v>
      </c>
      <c r="D655" s="386">
        <v>140</v>
      </c>
      <c r="E655" s="386">
        <v>20</v>
      </c>
      <c r="F655" s="386" t="s">
        <v>237</v>
      </c>
      <c r="G655" s="391">
        <v>2</v>
      </c>
      <c r="H655" s="392"/>
      <c r="I655" s="392">
        <v>1</v>
      </c>
      <c r="J655" s="392"/>
      <c r="K655" s="392"/>
      <c r="L655" s="392"/>
      <c r="M655" s="392"/>
      <c r="N655" s="392"/>
      <c r="O655" s="392">
        <v>1</v>
      </c>
      <c r="P655" s="392"/>
      <c r="Q655" s="392"/>
    </row>
    <row r="656" spans="1:17" ht="15">
      <c r="A656" s="382">
        <v>63</v>
      </c>
      <c r="B656" s="171" t="s">
        <v>1453</v>
      </c>
      <c r="C656" s="385" t="s">
        <v>1310</v>
      </c>
      <c r="D656" s="386">
        <v>125</v>
      </c>
      <c r="E656" s="386">
        <v>20</v>
      </c>
      <c r="F656" s="386" t="s">
        <v>237</v>
      </c>
      <c r="G656" s="391">
        <v>2</v>
      </c>
      <c r="H656" s="392"/>
      <c r="I656" s="392">
        <v>1</v>
      </c>
      <c r="J656" s="392">
        <v>1</v>
      </c>
      <c r="K656" s="392"/>
      <c r="L656" s="392"/>
      <c r="M656" s="392"/>
      <c r="N656" s="392"/>
      <c r="O656" s="392"/>
      <c r="P656" s="392"/>
      <c r="Q656" s="392"/>
    </row>
    <row r="657" spans="1:17" ht="15">
      <c r="A657" s="382">
        <v>64</v>
      </c>
      <c r="B657" s="171" t="s">
        <v>1454</v>
      </c>
      <c r="C657" s="385" t="s">
        <v>1310</v>
      </c>
      <c r="D657" s="386">
        <v>140</v>
      </c>
      <c r="E657" s="386">
        <v>20</v>
      </c>
      <c r="F657" s="386" t="s">
        <v>237</v>
      </c>
      <c r="G657" s="391">
        <v>2</v>
      </c>
      <c r="H657" s="392"/>
      <c r="I657" s="392"/>
      <c r="J657" s="392"/>
      <c r="K657" s="392"/>
      <c r="L657" s="392"/>
      <c r="M657" s="392">
        <v>1</v>
      </c>
      <c r="N657" s="392"/>
      <c r="O657" s="392">
        <v>1</v>
      </c>
      <c r="P657" s="392"/>
      <c r="Q657" s="392"/>
    </row>
    <row r="658" spans="1:17" ht="15">
      <c r="A658" s="382">
        <v>65</v>
      </c>
      <c r="B658" s="171" t="s">
        <v>1455</v>
      </c>
      <c r="C658" s="385" t="s">
        <v>1310</v>
      </c>
      <c r="D658" s="386">
        <v>130</v>
      </c>
      <c r="E658" s="386">
        <v>20</v>
      </c>
      <c r="F658" s="386" t="s">
        <v>237</v>
      </c>
      <c r="G658" s="391">
        <v>2</v>
      </c>
      <c r="H658" s="392"/>
      <c r="I658" s="392">
        <v>1</v>
      </c>
      <c r="J658" s="392"/>
      <c r="K658" s="392"/>
      <c r="L658" s="392"/>
      <c r="M658" s="392"/>
      <c r="N658" s="392"/>
      <c r="O658" s="392">
        <v>1</v>
      </c>
      <c r="P658" s="392"/>
      <c r="Q658" s="392"/>
    </row>
    <row r="659" spans="1:17" ht="15">
      <c r="A659" s="382">
        <v>66</v>
      </c>
      <c r="B659" s="171" t="s">
        <v>1456</v>
      </c>
      <c r="C659" s="385" t="s">
        <v>1310</v>
      </c>
      <c r="D659" s="386">
        <v>125</v>
      </c>
      <c r="E659" s="386">
        <v>20</v>
      </c>
      <c r="F659" s="386" t="s">
        <v>237</v>
      </c>
      <c r="G659" s="391">
        <v>2</v>
      </c>
      <c r="H659" s="392"/>
      <c r="I659" s="392">
        <v>1</v>
      </c>
      <c r="J659" s="392"/>
      <c r="K659" s="392"/>
      <c r="L659" s="392"/>
      <c r="M659" s="392"/>
      <c r="N659" s="392"/>
      <c r="O659" s="392">
        <v>1</v>
      </c>
      <c r="P659" s="392"/>
      <c r="Q659" s="392"/>
    </row>
    <row r="660" spans="1:17" ht="15">
      <c r="A660" s="382">
        <v>67</v>
      </c>
      <c r="B660" s="171" t="s">
        <v>1457</v>
      </c>
      <c r="C660" s="385" t="s">
        <v>1310</v>
      </c>
      <c r="D660" s="386">
        <v>125</v>
      </c>
      <c r="E660" s="386">
        <v>20</v>
      </c>
      <c r="F660" s="386" t="s">
        <v>237</v>
      </c>
      <c r="G660" s="391">
        <v>2</v>
      </c>
      <c r="H660" s="392"/>
      <c r="I660" s="392">
        <v>1</v>
      </c>
      <c r="J660" s="392"/>
      <c r="K660" s="392"/>
      <c r="L660" s="392"/>
      <c r="M660" s="392">
        <v>1</v>
      </c>
      <c r="N660" s="392"/>
      <c r="O660" s="392"/>
      <c r="P660" s="392"/>
      <c r="Q660" s="392"/>
    </row>
    <row r="661" spans="1:17" ht="15">
      <c r="A661" s="382">
        <v>68</v>
      </c>
      <c r="B661" s="171" t="s">
        <v>1458</v>
      </c>
      <c r="C661" s="385" t="s">
        <v>1310</v>
      </c>
      <c r="D661" s="386">
        <v>150</v>
      </c>
      <c r="E661" s="386">
        <v>20</v>
      </c>
      <c r="F661" s="386" t="s">
        <v>237</v>
      </c>
      <c r="G661" s="391">
        <v>2</v>
      </c>
      <c r="H661" s="392"/>
      <c r="I661" s="392">
        <v>1</v>
      </c>
      <c r="J661" s="392"/>
      <c r="K661" s="392"/>
      <c r="L661" s="392"/>
      <c r="M661" s="392"/>
      <c r="N661" s="392"/>
      <c r="O661" s="392">
        <v>1</v>
      </c>
      <c r="P661" s="392"/>
      <c r="Q661" s="392"/>
    </row>
    <row r="662" spans="1:17" ht="15">
      <c r="A662" s="382">
        <v>69</v>
      </c>
      <c r="B662" s="171" t="s">
        <v>1459</v>
      </c>
      <c r="C662" s="385" t="s">
        <v>1310</v>
      </c>
      <c r="D662" s="386">
        <v>135</v>
      </c>
      <c r="E662" s="386">
        <v>20</v>
      </c>
      <c r="F662" s="386" t="s">
        <v>237</v>
      </c>
      <c r="G662" s="391">
        <v>2</v>
      </c>
      <c r="H662" s="392"/>
      <c r="I662" s="392">
        <v>2</v>
      </c>
      <c r="J662" s="392">
        <v>3</v>
      </c>
      <c r="K662" s="392"/>
      <c r="L662" s="392"/>
      <c r="M662" s="392"/>
      <c r="N662" s="392"/>
      <c r="O662" s="392"/>
      <c r="P662" s="392"/>
      <c r="Q662" s="392"/>
    </row>
    <row r="663" spans="1:17" ht="15">
      <c r="A663" s="382">
        <v>70</v>
      </c>
      <c r="B663" s="171" t="s">
        <v>1460</v>
      </c>
      <c r="C663" s="385" t="s">
        <v>1310</v>
      </c>
      <c r="D663" s="386">
        <v>140</v>
      </c>
      <c r="E663" s="386">
        <v>20</v>
      </c>
      <c r="F663" s="386" t="s">
        <v>237</v>
      </c>
      <c r="G663" s="391">
        <v>2</v>
      </c>
      <c r="H663" s="392"/>
      <c r="I663" s="392">
        <v>1</v>
      </c>
      <c r="J663" s="392"/>
      <c r="K663" s="392"/>
      <c r="L663" s="392"/>
      <c r="M663" s="392">
        <v>1</v>
      </c>
      <c r="N663" s="392"/>
      <c r="O663" s="392"/>
      <c r="P663" s="392"/>
      <c r="Q663" s="392"/>
    </row>
    <row r="664" spans="1:17" ht="15">
      <c r="A664" s="382">
        <v>71</v>
      </c>
      <c r="B664" s="171" t="s">
        <v>1461</v>
      </c>
      <c r="C664" s="385" t="s">
        <v>1310</v>
      </c>
      <c r="D664" s="386">
        <v>140</v>
      </c>
      <c r="E664" s="386">
        <v>20</v>
      </c>
      <c r="F664" s="386" t="s">
        <v>237</v>
      </c>
      <c r="G664" s="391">
        <v>2</v>
      </c>
      <c r="H664" s="392"/>
      <c r="I664" s="392">
        <v>1</v>
      </c>
      <c r="J664" s="392"/>
      <c r="K664" s="392"/>
      <c r="L664" s="392"/>
      <c r="M664" s="392"/>
      <c r="N664" s="392"/>
      <c r="O664" s="392">
        <v>1</v>
      </c>
      <c r="P664" s="392"/>
      <c r="Q664" s="392"/>
    </row>
    <row r="665" spans="1:17" ht="15">
      <c r="A665" s="382">
        <v>72</v>
      </c>
      <c r="B665" s="171" t="s">
        <v>1462</v>
      </c>
      <c r="C665" s="385" t="s">
        <v>1310</v>
      </c>
      <c r="D665" s="386">
        <v>125</v>
      </c>
      <c r="E665" s="386">
        <v>20</v>
      </c>
      <c r="F665" s="386" t="s">
        <v>237</v>
      </c>
      <c r="G665" s="391">
        <v>2</v>
      </c>
      <c r="H665" s="392"/>
      <c r="I665" s="392">
        <v>1</v>
      </c>
      <c r="J665" s="392"/>
      <c r="K665" s="392"/>
      <c r="L665" s="392"/>
      <c r="M665" s="392"/>
      <c r="N665" s="392"/>
      <c r="O665" s="392">
        <v>1</v>
      </c>
      <c r="P665" s="392"/>
      <c r="Q665" s="392"/>
    </row>
    <row r="666" spans="1:17" ht="15">
      <c r="A666" s="382">
        <v>73</v>
      </c>
      <c r="B666" s="171" t="s">
        <v>1195</v>
      </c>
      <c r="C666" s="385" t="s">
        <v>1310</v>
      </c>
      <c r="D666" s="386">
        <v>135</v>
      </c>
      <c r="E666" s="386">
        <v>20</v>
      </c>
      <c r="F666" s="386" t="s">
        <v>237</v>
      </c>
      <c r="G666" s="391">
        <v>2</v>
      </c>
      <c r="H666" s="392"/>
      <c r="I666" s="392">
        <v>1</v>
      </c>
      <c r="J666" s="392"/>
      <c r="K666" s="392"/>
      <c r="L666" s="392"/>
      <c r="M666" s="392">
        <v>1</v>
      </c>
      <c r="N666" s="392"/>
      <c r="O666" s="392"/>
      <c r="P666" s="392"/>
      <c r="Q666" s="392"/>
    </row>
    <row r="667" spans="1:17" ht="15">
      <c r="A667" s="382">
        <v>74</v>
      </c>
      <c r="B667" s="171" t="s">
        <v>1463</v>
      </c>
      <c r="C667" s="385" t="s">
        <v>1310</v>
      </c>
      <c r="D667" s="386">
        <v>125</v>
      </c>
      <c r="E667" s="386">
        <v>20</v>
      </c>
      <c r="F667" s="386" t="s">
        <v>237</v>
      </c>
      <c r="G667" s="391">
        <v>2</v>
      </c>
      <c r="H667" s="392"/>
      <c r="I667" s="392">
        <v>1</v>
      </c>
      <c r="J667" s="392"/>
      <c r="K667" s="392"/>
      <c r="L667" s="392"/>
      <c r="M667" s="392"/>
      <c r="N667" s="392"/>
      <c r="O667" s="392">
        <v>1</v>
      </c>
      <c r="P667" s="392"/>
      <c r="Q667" s="392"/>
    </row>
    <row r="668" spans="1:17" ht="15">
      <c r="A668" s="382">
        <v>75</v>
      </c>
      <c r="B668" s="171" t="s">
        <v>1464</v>
      </c>
      <c r="C668" s="385" t="s">
        <v>1310</v>
      </c>
      <c r="D668" s="386">
        <v>125</v>
      </c>
      <c r="E668" s="386">
        <v>20</v>
      </c>
      <c r="F668" s="386" t="s">
        <v>237</v>
      </c>
      <c r="G668" s="391">
        <v>2</v>
      </c>
      <c r="H668" s="392"/>
      <c r="I668" s="392">
        <v>1</v>
      </c>
      <c r="J668" s="392"/>
      <c r="K668" s="392"/>
      <c r="L668" s="392"/>
      <c r="M668" s="392"/>
      <c r="N668" s="392"/>
      <c r="O668" s="392">
        <v>1</v>
      </c>
      <c r="P668" s="392"/>
      <c r="Q668" s="392"/>
    </row>
    <row r="669" spans="1:17" ht="15">
      <c r="A669" s="382">
        <v>76</v>
      </c>
      <c r="B669" s="171" t="s">
        <v>1465</v>
      </c>
      <c r="C669" s="385" t="s">
        <v>1310</v>
      </c>
      <c r="D669" s="386">
        <v>125</v>
      </c>
      <c r="E669" s="386">
        <v>20</v>
      </c>
      <c r="F669" s="386" t="s">
        <v>237</v>
      </c>
      <c r="G669" s="391">
        <v>2</v>
      </c>
      <c r="H669" s="392"/>
      <c r="I669" s="392">
        <v>1</v>
      </c>
      <c r="J669" s="392">
        <v>1</v>
      </c>
      <c r="K669" s="392"/>
      <c r="L669" s="392"/>
      <c r="M669" s="392"/>
      <c r="N669" s="392"/>
      <c r="O669" s="392"/>
      <c r="P669" s="392"/>
      <c r="Q669" s="392"/>
    </row>
    <row r="670" spans="1:17" ht="15">
      <c r="A670" s="382">
        <v>77</v>
      </c>
      <c r="B670" s="171" t="s">
        <v>1466</v>
      </c>
      <c r="C670" s="385" t="s">
        <v>1310</v>
      </c>
      <c r="D670" s="386">
        <v>140</v>
      </c>
      <c r="E670" s="386">
        <v>20</v>
      </c>
      <c r="F670" s="386" t="s">
        <v>237</v>
      </c>
      <c r="G670" s="391">
        <v>2</v>
      </c>
      <c r="H670" s="392"/>
      <c r="I670" s="392">
        <v>1</v>
      </c>
      <c r="J670" s="392"/>
      <c r="K670" s="392"/>
      <c r="L670" s="392"/>
      <c r="M670" s="392"/>
      <c r="N670" s="392"/>
      <c r="O670" s="392">
        <v>1</v>
      </c>
      <c r="P670" s="392"/>
      <c r="Q670" s="392"/>
    </row>
    <row r="671" spans="1:17" ht="15">
      <c r="A671" s="382">
        <v>78</v>
      </c>
      <c r="B671" s="171" t="s">
        <v>1467</v>
      </c>
      <c r="C671" s="385" t="s">
        <v>1310</v>
      </c>
      <c r="D671" s="386">
        <v>135</v>
      </c>
      <c r="E671" s="386">
        <v>20</v>
      </c>
      <c r="F671" s="386" t="s">
        <v>237</v>
      </c>
      <c r="G671" s="391">
        <v>2</v>
      </c>
      <c r="H671" s="392"/>
      <c r="I671" s="392">
        <v>1</v>
      </c>
      <c r="J671" s="392"/>
      <c r="K671" s="392"/>
      <c r="L671" s="392"/>
      <c r="M671" s="392"/>
      <c r="N671" s="392"/>
      <c r="O671" s="392">
        <v>1</v>
      </c>
      <c r="P671" s="392"/>
      <c r="Q671" s="392"/>
    </row>
    <row r="672" spans="1:17" ht="15">
      <c r="A672" s="382">
        <v>79</v>
      </c>
      <c r="B672" s="171" t="s">
        <v>1468</v>
      </c>
      <c r="C672" s="385" t="s">
        <v>1310</v>
      </c>
      <c r="D672" s="386">
        <v>125</v>
      </c>
      <c r="E672" s="386">
        <v>20</v>
      </c>
      <c r="F672" s="386" t="s">
        <v>237</v>
      </c>
      <c r="G672" s="391">
        <v>2</v>
      </c>
      <c r="H672" s="392"/>
      <c r="I672" s="392">
        <v>1</v>
      </c>
      <c r="J672" s="392"/>
      <c r="K672" s="392"/>
      <c r="L672" s="392"/>
      <c r="M672" s="392"/>
      <c r="N672" s="392"/>
      <c r="O672" s="392">
        <v>1</v>
      </c>
      <c r="P672" s="392"/>
      <c r="Q672" s="392"/>
    </row>
    <row r="673" spans="1:17" ht="15">
      <c r="A673" s="382">
        <v>80</v>
      </c>
      <c r="B673" s="171" t="s">
        <v>1469</v>
      </c>
      <c r="C673" s="385" t="s">
        <v>1310</v>
      </c>
      <c r="D673" s="386">
        <v>140</v>
      </c>
      <c r="E673" s="386">
        <v>20</v>
      </c>
      <c r="F673" s="386" t="s">
        <v>237</v>
      </c>
      <c r="G673" s="391">
        <v>2</v>
      </c>
      <c r="H673" s="392"/>
      <c r="I673" s="392">
        <v>1</v>
      </c>
      <c r="J673" s="392"/>
      <c r="K673" s="392"/>
      <c r="L673" s="392"/>
      <c r="M673" s="392"/>
      <c r="N673" s="392"/>
      <c r="O673" s="392"/>
      <c r="P673" s="392">
        <v>1</v>
      </c>
      <c r="Q673" s="392"/>
    </row>
    <row r="674" spans="1:17" ht="15">
      <c r="A674" s="382">
        <v>81</v>
      </c>
      <c r="B674" s="171" t="s">
        <v>140</v>
      </c>
      <c r="C674" s="385" t="s">
        <v>1310</v>
      </c>
      <c r="D674" s="386">
        <v>135</v>
      </c>
      <c r="E674" s="386">
        <v>20</v>
      </c>
      <c r="F674" s="386" t="s">
        <v>237</v>
      </c>
      <c r="G674" s="391">
        <v>2</v>
      </c>
      <c r="H674" s="392"/>
      <c r="I674" s="392">
        <v>1</v>
      </c>
      <c r="J674" s="392"/>
      <c r="K674" s="392"/>
      <c r="L674" s="392"/>
      <c r="M674" s="392"/>
      <c r="N674" s="392"/>
      <c r="O674" s="392">
        <v>1</v>
      </c>
      <c r="P674" s="392"/>
      <c r="Q674" s="392"/>
    </row>
    <row r="675" spans="1:17" ht="15">
      <c r="A675" s="382">
        <v>82</v>
      </c>
      <c r="B675" s="171" t="s">
        <v>217</v>
      </c>
      <c r="C675" s="385" t="s">
        <v>1310</v>
      </c>
      <c r="D675" s="386">
        <v>130</v>
      </c>
      <c r="E675" s="386">
        <v>20</v>
      </c>
      <c r="F675" s="386" t="s">
        <v>237</v>
      </c>
      <c r="G675" s="391">
        <v>2</v>
      </c>
      <c r="H675" s="392"/>
      <c r="I675" s="392">
        <v>1</v>
      </c>
      <c r="J675" s="392"/>
      <c r="K675" s="392"/>
      <c r="L675" s="392"/>
      <c r="M675" s="392"/>
      <c r="N675" s="392"/>
      <c r="O675" s="392">
        <v>1</v>
      </c>
      <c r="P675" s="392"/>
      <c r="Q675" s="392"/>
    </row>
    <row r="676" spans="1:17" ht="15">
      <c r="A676" s="382">
        <v>83</v>
      </c>
      <c r="B676" s="171" t="s">
        <v>1470</v>
      </c>
      <c r="C676" s="385" t="s">
        <v>1310</v>
      </c>
      <c r="D676" s="386">
        <v>130</v>
      </c>
      <c r="E676" s="386">
        <v>20</v>
      </c>
      <c r="F676" s="386" t="s">
        <v>237</v>
      </c>
      <c r="G676" s="391">
        <v>2</v>
      </c>
      <c r="H676" s="392"/>
      <c r="I676" s="392">
        <v>1</v>
      </c>
      <c r="J676" s="392"/>
      <c r="K676" s="392"/>
      <c r="L676" s="392"/>
      <c r="M676" s="392"/>
      <c r="N676" s="392"/>
      <c r="O676" s="392">
        <v>1</v>
      </c>
      <c r="P676" s="392">
        <v>1</v>
      </c>
      <c r="Q676" s="392"/>
    </row>
    <row r="677" spans="1:17" ht="15">
      <c r="A677" s="382">
        <v>84</v>
      </c>
      <c r="B677" s="171" t="s">
        <v>1471</v>
      </c>
      <c r="C677" s="385" t="s">
        <v>1310</v>
      </c>
      <c r="D677" s="386">
        <v>130</v>
      </c>
      <c r="E677" s="386">
        <v>20</v>
      </c>
      <c r="F677" s="386" t="s">
        <v>237</v>
      </c>
      <c r="G677" s="391">
        <v>2</v>
      </c>
      <c r="H677" s="392"/>
      <c r="I677" s="392">
        <v>1</v>
      </c>
      <c r="J677" s="392"/>
      <c r="K677" s="392"/>
      <c r="L677" s="392"/>
      <c r="M677" s="392"/>
      <c r="N677" s="392"/>
      <c r="O677" s="392">
        <v>1</v>
      </c>
      <c r="P677" s="392">
        <v>1</v>
      </c>
      <c r="Q677" s="392"/>
    </row>
    <row r="678" spans="1:17" ht="15">
      <c r="A678" s="382">
        <v>85</v>
      </c>
      <c r="B678" s="171" t="s">
        <v>1472</v>
      </c>
      <c r="C678" s="385" t="s">
        <v>1310</v>
      </c>
      <c r="D678" s="386">
        <v>130</v>
      </c>
      <c r="E678" s="386">
        <v>20</v>
      </c>
      <c r="F678" s="386" t="s">
        <v>237</v>
      </c>
      <c r="G678" s="391">
        <v>2</v>
      </c>
      <c r="H678" s="392"/>
      <c r="I678" s="392">
        <v>1</v>
      </c>
      <c r="J678" s="392"/>
      <c r="K678" s="392"/>
      <c r="L678" s="392"/>
      <c r="M678" s="392"/>
      <c r="N678" s="392"/>
      <c r="O678" s="392">
        <v>1</v>
      </c>
      <c r="P678" s="392"/>
      <c r="Q678" s="392"/>
    </row>
    <row r="679" spans="1:17" ht="15">
      <c r="A679" s="382">
        <v>86</v>
      </c>
      <c r="B679" s="171" t="s">
        <v>1473</v>
      </c>
      <c r="C679" s="385" t="s">
        <v>1311</v>
      </c>
      <c r="D679" s="386">
        <v>135</v>
      </c>
      <c r="E679" s="386">
        <v>20</v>
      </c>
      <c r="F679" s="386" t="s">
        <v>237</v>
      </c>
      <c r="G679" s="391">
        <v>2</v>
      </c>
      <c r="H679" s="392"/>
      <c r="I679" s="392">
        <v>1</v>
      </c>
      <c r="J679" s="392"/>
      <c r="K679" s="392"/>
      <c r="L679" s="392"/>
      <c r="M679" s="392">
        <v>1</v>
      </c>
      <c r="N679" s="392"/>
      <c r="O679" s="392"/>
      <c r="P679" s="392"/>
      <c r="Q679" s="392"/>
    </row>
    <row r="680" spans="1:17" ht="15">
      <c r="A680" s="382">
        <v>87</v>
      </c>
      <c r="B680" s="171" t="s">
        <v>752</v>
      </c>
      <c r="C680" s="385" t="s">
        <v>1311</v>
      </c>
      <c r="D680" s="386">
        <v>145</v>
      </c>
      <c r="E680" s="386">
        <v>20</v>
      </c>
      <c r="F680" s="386" t="s">
        <v>237</v>
      </c>
      <c r="G680" s="391">
        <v>2</v>
      </c>
      <c r="H680" s="392"/>
      <c r="I680" s="392">
        <v>1</v>
      </c>
      <c r="J680" s="392"/>
      <c r="K680" s="392"/>
      <c r="L680" s="392"/>
      <c r="M680" s="392">
        <v>1</v>
      </c>
      <c r="N680" s="392"/>
      <c r="O680" s="392"/>
      <c r="P680" s="392"/>
      <c r="Q680" s="392"/>
    </row>
    <row r="681" spans="1:17" ht="15">
      <c r="A681" s="382">
        <v>88</v>
      </c>
      <c r="B681" s="171" t="s">
        <v>1474</v>
      </c>
      <c r="C681" s="385" t="s">
        <v>1311</v>
      </c>
      <c r="D681" s="386">
        <v>145</v>
      </c>
      <c r="E681" s="386">
        <v>20</v>
      </c>
      <c r="F681" s="386" t="s">
        <v>237</v>
      </c>
      <c r="G681" s="391">
        <v>2</v>
      </c>
      <c r="H681" s="392"/>
      <c r="I681" s="392">
        <v>1</v>
      </c>
      <c r="J681" s="392"/>
      <c r="K681" s="392">
        <v>1</v>
      </c>
      <c r="L681" s="392"/>
      <c r="M681" s="392"/>
      <c r="N681" s="392"/>
      <c r="O681" s="392"/>
      <c r="P681" s="392"/>
      <c r="Q681" s="392"/>
    </row>
    <row r="682" spans="1:17" ht="15">
      <c r="A682" s="382">
        <v>89</v>
      </c>
      <c r="B682" s="171" t="s">
        <v>1475</v>
      </c>
      <c r="C682" s="385" t="s">
        <v>1311</v>
      </c>
      <c r="D682" s="386">
        <v>145</v>
      </c>
      <c r="E682" s="386">
        <v>20</v>
      </c>
      <c r="F682" s="386" t="s">
        <v>237</v>
      </c>
      <c r="G682" s="391">
        <v>2</v>
      </c>
      <c r="H682" s="392"/>
      <c r="I682" s="392">
        <v>1</v>
      </c>
      <c r="J682" s="392"/>
      <c r="K682" s="392"/>
      <c r="L682" s="392"/>
      <c r="M682" s="392"/>
      <c r="N682" s="392"/>
      <c r="O682" s="392">
        <v>1</v>
      </c>
      <c r="P682" s="392"/>
      <c r="Q682" s="392"/>
    </row>
    <row r="683" spans="1:17" ht="15">
      <c r="A683" s="382">
        <v>90</v>
      </c>
      <c r="B683" s="171" t="s">
        <v>1476</v>
      </c>
      <c r="C683" s="385" t="s">
        <v>1311</v>
      </c>
      <c r="D683" s="386">
        <v>140</v>
      </c>
      <c r="E683" s="386">
        <v>10</v>
      </c>
      <c r="F683" s="386" t="s">
        <v>237</v>
      </c>
      <c r="G683" s="391">
        <v>1</v>
      </c>
      <c r="H683" s="392"/>
      <c r="I683" s="392">
        <v>1</v>
      </c>
      <c r="J683" s="392"/>
      <c r="K683" s="392"/>
      <c r="L683" s="392"/>
      <c r="M683" s="392"/>
      <c r="N683" s="392"/>
      <c r="O683" s="392"/>
      <c r="P683" s="392"/>
      <c r="Q683" s="392"/>
    </row>
    <row r="684" spans="1:17" ht="15">
      <c r="A684" s="382">
        <v>91</v>
      </c>
      <c r="B684" s="171" t="s">
        <v>1477</v>
      </c>
      <c r="C684" s="385" t="s">
        <v>1311</v>
      </c>
      <c r="D684" s="386">
        <v>135</v>
      </c>
      <c r="E684" s="386">
        <v>20</v>
      </c>
      <c r="F684" s="386" t="s">
        <v>237</v>
      </c>
      <c r="G684" s="391">
        <v>2</v>
      </c>
      <c r="H684" s="392"/>
      <c r="I684" s="392">
        <v>1</v>
      </c>
      <c r="J684" s="392"/>
      <c r="K684" s="392"/>
      <c r="L684" s="392"/>
      <c r="M684" s="392">
        <v>1</v>
      </c>
      <c r="N684" s="392"/>
      <c r="O684" s="392"/>
      <c r="P684" s="392"/>
      <c r="Q684" s="392"/>
    </row>
    <row r="685" spans="1:17" ht="15">
      <c r="A685" s="382">
        <v>92</v>
      </c>
      <c r="B685" s="171" t="s">
        <v>1478</v>
      </c>
      <c r="C685" s="385" t="s">
        <v>1311</v>
      </c>
      <c r="D685" s="386">
        <v>145</v>
      </c>
      <c r="E685" s="386">
        <v>10</v>
      </c>
      <c r="F685" s="386" t="s">
        <v>237</v>
      </c>
      <c r="G685" s="391">
        <v>1</v>
      </c>
      <c r="H685" s="392"/>
      <c r="I685" s="392">
        <v>1</v>
      </c>
      <c r="J685" s="392"/>
      <c r="K685" s="392"/>
      <c r="L685" s="392"/>
      <c r="M685" s="392"/>
      <c r="N685" s="392"/>
      <c r="O685" s="392"/>
      <c r="P685" s="392"/>
      <c r="Q685" s="392"/>
    </row>
    <row r="686" spans="1:17" ht="15">
      <c r="A686" s="382">
        <v>93</v>
      </c>
      <c r="B686" s="171" t="s">
        <v>245</v>
      </c>
      <c r="C686" s="385" t="s">
        <v>1311</v>
      </c>
      <c r="D686" s="386">
        <v>140</v>
      </c>
      <c r="E686" s="386">
        <v>20</v>
      </c>
      <c r="F686" s="386" t="s">
        <v>237</v>
      </c>
      <c r="G686" s="391">
        <v>2</v>
      </c>
      <c r="H686" s="392"/>
      <c r="I686" s="392">
        <v>1</v>
      </c>
      <c r="J686" s="392"/>
      <c r="K686" s="392"/>
      <c r="L686" s="392"/>
      <c r="M686" s="392"/>
      <c r="N686" s="392"/>
      <c r="O686" s="392"/>
      <c r="P686" s="392"/>
      <c r="Q686" s="392"/>
    </row>
    <row r="687" spans="1:17" ht="15">
      <c r="A687" s="382">
        <v>94</v>
      </c>
      <c r="B687" s="171" t="s">
        <v>1479</v>
      </c>
      <c r="C687" s="385" t="s">
        <v>1311</v>
      </c>
      <c r="D687" s="386">
        <v>130</v>
      </c>
      <c r="E687" s="386">
        <v>20</v>
      </c>
      <c r="F687" s="386" t="s">
        <v>237</v>
      </c>
      <c r="G687" s="391">
        <v>2</v>
      </c>
      <c r="H687" s="392"/>
      <c r="I687" s="392">
        <v>1</v>
      </c>
      <c r="J687" s="392"/>
      <c r="K687" s="392"/>
      <c r="L687" s="392"/>
      <c r="M687" s="392">
        <v>1</v>
      </c>
      <c r="N687" s="392"/>
      <c r="O687" s="392"/>
      <c r="P687" s="392"/>
      <c r="Q687" s="392"/>
    </row>
    <row r="688" spans="1:17" ht="15">
      <c r="A688" s="382">
        <v>95</v>
      </c>
      <c r="B688" s="171" t="s">
        <v>1480</v>
      </c>
      <c r="C688" s="385" t="s">
        <v>1311</v>
      </c>
      <c r="D688" s="386">
        <v>145</v>
      </c>
      <c r="E688" s="386">
        <v>20</v>
      </c>
      <c r="F688" s="386" t="s">
        <v>237</v>
      </c>
      <c r="G688" s="391">
        <v>2</v>
      </c>
      <c r="H688" s="392"/>
      <c r="I688" s="392">
        <v>1</v>
      </c>
      <c r="J688" s="392"/>
      <c r="K688" s="392"/>
      <c r="L688" s="392"/>
      <c r="M688" s="392">
        <v>1</v>
      </c>
      <c r="N688" s="392"/>
      <c r="O688" s="392"/>
      <c r="P688" s="392"/>
      <c r="Q688" s="392"/>
    </row>
    <row r="689" spans="1:17" ht="15">
      <c r="A689" s="382">
        <v>96</v>
      </c>
      <c r="B689" s="171" t="s">
        <v>1481</v>
      </c>
      <c r="C689" s="385" t="s">
        <v>1311</v>
      </c>
      <c r="D689" s="386">
        <v>130</v>
      </c>
      <c r="E689" s="386">
        <v>20</v>
      </c>
      <c r="F689" s="386" t="s">
        <v>237</v>
      </c>
      <c r="G689" s="391">
        <v>2</v>
      </c>
      <c r="H689" s="392"/>
      <c r="I689" s="392">
        <v>1</v>
      </c>
      <c r="J689" s="392"/>
      <c r="K689" s="392"/>
      <c r="L689" s="392"/>
      <c r="M689" s="392"/>
      <c r="N689" s="392"/>
      <c r="O689" s="392">
        <v>1</v>
      </c>
      <c r="P689" s="392"/>
      <c r="Q689" s="392"/>
    </row>
    <row r="690" spans="1:17" ht="15">
      <c r="A690" s="382">
        <v>97</v>
      </c>
      <c r="B690" s="171" t="s">
        <v>1482</v>
      </c>
      <c r="C690" s="385" t="s">
        <v>1311</v>
      </c>
      <c r="D690" s="386">
        <v>135</v>
      </c>
      <c r="E690" s="386">
        <v>20</v>
      </c>
      <c r="F690" s="386" t="s">
        <v>237</v>
      </c>
      <c r="G690" s="391">
        <v>2</v>
      </c>
      <c r="H690" s="392"/>
      <c r="I690" s="392">
        <v>1</v>
      </c>
      <c r="J690" s="392"/>
      <c r="K690" s="392"/>
      <c r="L690" s="392"/>
      <c r="M690" s="392">
        <v>1</v>
      </c>
      <c r="N690" s="392"/>
      <c r="O690" s="392"/>
      <c r="P690" s="392"/>
      <c r="Q690" s="392"/>
    </row>
    <row r="691" spans="1:17" ht="15">
      <c r="A691" s="382">
        <v>98</v>
      </c>
      <c r="B691" s="171" t="s">
        <v>1483</v>
      </c>
      <c r="C691" s="385" t="s">
        <v>1311</v>
      </c>
      <c r="D691" s="386">
        <v>135</v>
      </c>
      <c r="E691" s="386">
        <v>10</v>
      </c>
      <c r="F691" s="386" t="s">
        <v>237</v>
      </c>
      <c r="G691" s="391">
        <v>1</v>
      </c>
      <c r="H691" s="392"/>
      <c r="I691" s="392">
        <v>1</v>
      </c>
      <c r="J691" s="392"/>
      <c r="K691" s="392"/>
      <c r="L691" s="392"/>
      <c r="M691" s="392"/>
      <c r="N691" s="392"/>
      <c r="O691" s="392"/>
      <c r="P691" s="392"/>
      <c r="Q691" s="392"/>
    </row>
    <row r="692" spans="1:17" ht="15">
      <c r="A692" s="382">
        <v>99</v>
      </c>
      <c r="B692" s="171" t="s">
        <v>1484</v>
      </c>
      <c r="C692" s="385" t="s">
        <v>1311</v>
      </c>
      <c r="D692" s="386">
        <v>140</v>
      </c>
      <c r="E692" s="386">
        <v>20</v>
      </c>
      <c r="F692" s="386" t="s">
        <v>237</v>
      </c>
      <c r="G692" s="391">
        <v>2</v>
      </c>
      <c r="H692" s="392"/>
      <c r="I692" s="392"/>
      <c r="J692" s="392"/>
      <c r="K692" s="392"/>
      <c r="L692" s="392"/>
      <c r="M692" s="392">
        <v>1</v>
      </c>
      <c r="N692" s="392"/>
      <c r="O692" s="392">
        <v>1</v>
      </c>
      <c r="P692" s="392"/>
      <c r="Q692" s="392"/>
    </row>
    <row r="693" spans="1:17" ht="15">
      <c r="A693" s="382">
        <v>100</v>
      </c>
      <c r="B693" s="171" t="s">
        <v>1485</v>
      </c>
      <c r="C693" s="385" t="s">
        <v>1311</v>
      </c>
      <c r="D693" s="386">
        <v>145</v>
      </c>
      <c r="E693" s="386">
        <v>20</v>
      </c>
      <c r="F693" s="386" t="s">
        <v>237</v>
      </c>
      <c r="G693" s="391">
        <v>2</v>
      </c>
      <c r="H693" s="392"/>
      <c r="I693" s="392">
        <v>1</v>
      </c>
      <c r="J693" s="392"/>
      <c r="K693" s="392"/>
      <c r="L693" s="392"/>
      <c r="M693" s="392">
        <v>1</v>
      </c>
      <c r="N693" s="392"/>
      <c r="O693" s="392"/>
      <c r="P693" s="392"/>
      <c r="Q693" s="392"/>
    </row>
    <row r="694" spans="1:17" ht="15">
      <c r="A694" s="382">
        <v>101</v>
      </c>
      <c r="B694" s="171" t="s">
        <v>1486</v>
      </c>
      <c r="C694" s="385" t="s">
        <v>1306</v>
      </c>
      <c r="D694" s="386">
        <v>150</v>
      </c>
      <c r="E694" s="386">
        <v>10</v>
      </c>
      <c r="F694" s="386" t="s">
        <v>237</v>
      </c>
      <c r="G694" s="391">
        <v>1</v>
      </c>
      <c r="H694" s="392"/>
      <c r="I694" s="392">
        <v>1</v>
      </c>
      <c r="J694" s="392"/>
      <c r="K694" s="392"/>
      <c r="L694" s="392"/>
      <c r="M694" s="392"/>
      <c r="N694" s="392"/>
      <c r="O694" s="392"/>
      <c r="P694" s="392"/>
      <c r="Q694" s="392"/>
    </row>
    <row r="695" spans="1:17" ht="15">
      <c r="A695" s="382">
        <v>102</v>
      </c>
      <c r="B695" s="171" t="s">
        <v>1487</v>
      </c>
      <c r="C695" s="385" t="s">
        <v>1306</v>
      </c>
      <c r="D695" s="386">
        <v>130</v>
      </c>
      <c r="E695" s="386">
        <v>20</v>
      </c>
      <c r="F695" s="386" t="s">
        <v>237</v>
      </c>
      <c r="G695" s="391">
        <v>2</v>
      </c>
      <c r="H695" s="392"/>
      <c r="I695" s="392">
        <v>1</v>
      </c>
      <c r="J695" s="392"/>
      <c r="K695" s="392"/>
      <c r="L695" s="392"/>
      <c r="M695" s="392"/>
      <c r="N695" s="392"/>
      <c r="O695" s="392">
        <v>1</v>
      </c>
      <c r="P695" s="392"/>
      <c r="Q695" s="392"/>
    </row>
    <row r="696" spans="1:17" ht="15">
      <c r="A696" s="382">
        <v>103</v>
      </c>
      <c r="B696" s="171" t="s">
        <v>1488</v>
      </c>
      <c r="C696" s="385" t="s">
        <v>1306</v>
      </c>
      <c r="D696" s="386">
        <v>145</v>
      </c>
      <c r="E696" s="386">
        <v>10</v>
      </c>
      <c r="F696" s="386" t="s">
        <v>237</v>
      </c>
      <c r="G696" s="391">
        <v>1</v>
      </c>
      <c r="H696" s="392"/>
      <c r="I696" s="392">
        <v>1</v>
      </c>
      <c r="J696" s="392"/>
      <c r="K696" s="392"/>
      <c r="L696" s="392"/>
      <c r="M696" s="392"/>
      <c r="N696" s="392"/>
      <c r="O696" s="392"/>
      <c r="P696" s="392"/>
      <c r="Q696" s="392"/>
    </row>
    <row r="697" spans="1:17" ht="15">
      <c r="A697" s="382">
        <v>104</v>
      </c>
      <c r="B697" s="171" t="s">
        <v>1489</v>
      </c>
      <c r="C697" s="385" t="s">
        <v>1306</v>
      </c>
      <c r="D697" s="386">
        <v>145</v>
      </c>
      <c r="E697" s="386">
        <v>20</v>
      </c>
      <c r="F697" s="386" t="s">
        <v>237</v>
      </c>
      <c r="G697" s="391">
        <v>2</v>
      </c>
      <c r="H697" s="392"/>
      <c r="I697" s="392">
        <v>1</v>
      </c>
      <c r="J697" s="392"/>
      <c r="K697" s="392"/>
      <c r="L697" s="392"/>
      <c r="M697" s="392"/>
      <c r="N697" s="392"/>
      <c r="O697" s="392"/>
      <c r="P697" s="392"/>
      <c r="Q697" s="392"/>
    </row>
    <row r="698" spans="1:17" ht="15">
      <c r="A698" s="382">
        <v>105</v>
      </c>
      <c r="B698" s="171" t="s">
        <v>1490</v>
      </c>
      <c r="C698" s="385" t="s">
        <v>1306</v>
      </c>
      <c r="D698" s="386">
        <v>140</v>
      </c>
      <c r="E698" s="386">
        <v>10</v>
      </c>
      <c r="F698" s="386" t="s">
        <v>237</v>
      </c>
      <c r="G698" s="391">
        <v>1</v>
      </c>
      <c r="H698" s="392"/>
      <c r="I698" s="392">
        <v>1</v>
      </c>
      <c r="J698" s="392"/>
      <c r="K698" s="392"/>
      <c r="L698" s="392"/>
      <c r="M698" s="392"/>
      <c r="N698" s="392"/>
      <c r="O698" s="392">
        <v>1</v>
      </c>
      <c r="P698" s="392"/>
      <c r="Q698" s="392"/>
    </row>
    <row r="699" spans="1:17" ht="15">
      <c r="A699" s="382">
        <v>106</v>
      </c>
      <c r="B699" s="171" t="s">
        <v>1491</v>
      </c>
      <c r="C699" s="385" t="s">
        <v>1306</v>
      </c>
      <c r="D699" s="386">
        <v>140</v>
      </c>
      <c r="E699" s="386">
        <v>20</v>
      </c>
      <c r="F699" s="386" t="s">
        <v>237</v>
      </c>
      <c r="G699" s="391">
        <v>2</v>
      </c>
      <c r="H699" s="392"/>
      <c r="I699" s="392">
        <v>1</v>
      </c>
      <c r="J699" s="392"/>
      <c r="K699" s="392"/>
      <c r="L699" s="392"/>
      <c r="M699" s="392"/>
      <c r="N699" s="392"/>
      <c r="O699" s="392">
        <v>1</v>
      </c>
      <c r="P699" s="392"/>
      <c r="Q699" s="392"/>
    </row>
    <row r="700" spans="1:17" ht="15">
      <c r="A700" s="382">
        <v>107</v>
      </c>
      <c r="B700" s="171" t="s">
        <v>1492</v>
      </c>
      <c r="C700" s="385" t="s">
        <v>1306</v>
      </c>
      <c r="D700" s="386">
        <v>150</v>
      </c>
      <c r="E700" s="386">
        <v>20</v>
      </c>
      <c r="F700" s="386" t="s">
        <v>237</v>
      </c>
      <c r="G700" s="391">
        <v>2</v>
      </c>
      <c r="H700" s="392"/>
      <c r="I700" s="392">
        <v>1</v>
      </c>
      <c r="J700" s="392"/>
      <c r="K700" s="392"/>
      <c r="L700" s="392"/>
      <c r="M700" s="392"/>
      <c r="N700" s="392"/>
      <c r="O700" s="392">
        <v>1</v>
      </c>
      <c r="P700" s="392"/>
      <c r="Q700" s="392"/>
    </row>
    <row r="701" spans="1:17" ht="15">
      <c r="A701" s="382">
        <v>108</v>
      </c>
      <c r="B701" s="171" t="s">
        <v>1493</v>
      </c>
      <c r="C701" s="385" t="s">
        <v>1306</v>
      </c>
      <c r="D701" s="386">
        <v>110</v>
      </c>
      <c r="E701" s="386">
        <v>20</v>
      </c>
      <c r="F701" s="386" t="s">
        <v>237</v>
      </c>
      <c r="G701" s="391">
        <v>2</v>
      </c>
      <c r="H701" s="392"/>
      <c r="I701" s="392">
        <v>1</v>
      </c>
      <c r="J701" s="392"/>
      <c r="K701" s="392"/>
      <c r="L701" s="392"/>
      <c r="M701" s="392"/>
      <c r="N701" s="392"/>
      <c r="O701" s="392">
        <v>1</v>
      </c>
      <c r="P701" s="392"/>
      <c r="Q701" s="392"/>
    </row>
    <row r="702" spans="1:17" ht="15">
      <c r="A702" s="382">
        <v>109</v>
      </c>
      <c r="B702" s="171" t="s">
        <v>1494</v>
      </c>
      <c r="C702" s="385" t="s">
        <v>1306</v>
      </c>
      <c r="D702" s="386">
        <v>125</v>
      </c>
      <c r="E702" s="386">
        <v>10</v>
      </c>
      <c r="F702" s="386" t="s">
        <v>237</v>
      </c>
      <c r="G702" s="391">
        <v>1</v>
      </c>
      <c r="H702" s="392"/>
      <c r="I702" s="392">
        <v>1</v>
      </c>
      <c r="J702" s="392"/>
      <c r="K702" s="392"/>
      <c r="L702" s="392"/>
      <c r="M702" s="392"/>
      <c r="N702" s="392"/>
      <c r="O702" s="392"/>
      <c r="P702" s="392"/>
      <c r="Q702" s="392"/>
    </row>
    <row r="703" spans="1:17" ht="15">
      <c r="A703" s="382">
        <v>110</v>
      </c>
      <c r="B703" s="171" t="s">
        <v>1495</v>
      </c>
      <c r="C703" s="385" t="s">
        <v>1313</v>
      </c>
      <c r="D703" s="386">
        <v>135</v>
      </c>
      <c r="E703" s="386">
        <v>10</v>
      </c>
      <c r="F703" s="386" t="s">
        <v>237</v>
      </c>
      <c r="G703" s="391">
        <v>1</v>
      </c>
      <c r="H703" s="392"/>
      <c r="I703" s="392">
        <v>1</v>
      </c>
      <c r="J703" s="392"/>
      <c r="K703" s="392"/>
      <c r="L703" s="392"/>
      <c r="M703" s="392"/>
      <c r="N703" s="392"/>
      <c r="O703" s="392"/>
      <c r="P703" s="392"/>
      <c r="Q703" s="392"/>
    </row>
    <row r="704" spans="1:17" ht="15">
      <c r="A704" s="382">
        <v>111</v>
      </c>
      <c r="B704" s="171" t="s">
        <v>1496</v>
      </c>
      <c r="C704" s="385" t="s">
        <v>1313</v>
      </c>
      <c r="D704" s="386">
        <v>135</v>
      </c>
      <c r="E704" s="386">
        <v>10</v>
      </c>
      <c r="F704" s="386" t="s">
        <v>237</v>
      </c>
      <c r="G704" s="391">
        <v>1</v>
      </c>
      <c r="H704" s="392"/>
      <c r="I704" s="392">
        <v>1</v>
      </c>
      <c r="J704" s="392"/>
      <c r="K704" s="392"/>
      <c r="L704" s="392"/>
      <c r="M704" s="392"/>
      <c r="N704" s="392"/>
      <c r="O704" s="392"/>
      <c r="P704" s="392"/>
      <c r="Q704" s="392"/>
    </row>
    <row r="705" spans="1:17" ht="15">
      <c r="A705" s="382">
        <v>112</v>
      </c>
      <c r="B705" s="171" t="s">
        <v>1497</v>
      </c>
      <c r="C705" s="385" t="s">
        <v>1313</v>
      </c>
      <c r="D705" s="386">
        <v>130</v>
      </c>
      <c r="E705" s="386">
        <v>10</v>
      </c>
      <c r="F705" s="386" t="s">
        <v>237</v>
      </c>
      <c r="G705" s="391">
        <v>1</v>
      </c>
      <c r="H705" s="392"/>
      <c r="I705" s="392">
        <v>1</v>
      </c>
      <c r="J705" s="392"/>
      <c r="K705" s="392"/>
      <c r="L705" s="392"/>
      <c r="M705" s="392"/>
      <c r="N705" s="392"/>
      <c r="O705" s="392"/>
      <c r="P705" s="392"/>
      <c r="Q705" s="392"/>
    </row>
    <row r="706" spans="1:17" ht="15">
      <c r="A706" s="382">
        <v>113</v>
      </c>
      <c r="B706" s="171" t="s">
        <v>1498</v>
      </c>
      <c r="C706" s="385" t="s">
        <v>1313</v>
      </c>
      <c r="D706" s="386">
        <v>140</v>
      </c>
      <c r="E706" s="386">
        <v>10</v>
      </c>
      <c r="F706" s="386" t="s">
        <v>237</v>
      </c>
      <c r="G706" s="391">
        <v>1</v>
      </c>
      <c r="H706" s="392"/>
      <c r="I706" s="392">
        <v>1</v>
      </c>
      <c r="J706" s="392"/>
      <c r="K706" s="392"/>
      <c r="L706" s="392"/>
      <c r="M706" s="392"/>
      <c r="N706" s="392"/>
      <c r="O706" s="392"/>
      <c r="P706" s="392"/>
      <c r="Q706" s="392"/>
    </row>
    <row r="707" spans="1:17" ht="15">
      <c r="A707" s="382">
        <v>114</v>
      </c>
      <c r="B707" s="171" t="s">
        <v>1499</v>
      </c>
      <c r="C707" s="385" t="s">
        <v>1313</v>
      </c>
      <c r="D707" s="386">
        <v>130</v>
      </c>
      <c r="E707" s="386">
        <v>10</v>
      </c>
      <c r="F707" s="386" t="s">
        <v>237</v>
      </c>
      <c r="G707" s="391">
        <v>1</v>
      </c>
      <c r="H707" s="392"/>
      <c r="I707" s="392">
        <v>1</v>
      </c>
      <c r="J707" s="392"/>
      <c r="K707" s="392"/>
      <c r="L707" s="392"/>
      <c r="M707" s="392"/>
      <c r="N707" s="392"/>
      <c r="O707" s="392"/>
      <c r="P707" s="392"/>
      <c r="Q707" s="392"/>
    </row>
    <row r="708" spans="1:17" ht="15">
      <c r="A708" s="382">
        <v>115</v>
      </c>
      <c r="B708" s="171" t="s">
        <v>1500</v>
      </c>
      <c r="C708" s="385" t="s">
        <v>1314</v>
      </c>
      <c r="D708" s="386">
        <v>130</v>
      </c>
      <c r="E708" s="386">
        <v>10</v>
      </c>
      <c r="F708" s="386" t="s">
        <v>237</v>
      </c>
      <c r="G708" s="391">
        <v>1</v>
      </c>
      <c r="H708" s="392"/>
      <c r="I708" s="392"/>
      <c r="J708" s="392"/>
      <c r="K708" s="392"/>
      <c r="L708" s="392"/>
      <c r="M708" s="392"/>
      <c r="N708" s="392"/>
      <c r="O708" s="392">
        <v>1</v>
      </c>
      <c r="P708" s="392"/>
      <c r="Q708" s="392"/>
    </row>
    <row r="709" spans="1:17" ht="15">
      <c r="A709" s="382">
        <v>116</v>
      </c>
      <c r="B709" s="171" t="s">
        <v>1501</v>
      </c>
      <c r="C709" s="385" t="s">
        <v>1314</v>
      </c>
      <c r="D709" s="386">
        <v>130</v>
      </c>
      <c r="E709" s="386">
        <v>10</v>
      </c>
      <c r="F709" s="386" t="s">
        <v>237</v>
      </c>
      <c r="G709" s="391">
        <v>1</v>
      </c>
      <c r="H709" s="392"/>
      <c r="I709" s="392"/>
      <c r="J709" s="392"/>
      <c r="K709" s="392"/>
      <c r="L709" s="392"/>
      <c r="M709" s="392"/>
      <c r="N709" s="392"/>
      <c r="O709" s="392">
        <v>1</v>
      </c>
      <c r="P709" s="392"/>
      <c r="Q709" s="392"/>
    </row>
    <row r="710" spans="1:17" ht="15">
      <c r="A710" s="382">
        <v>117</v>
      </c>
      <c r="B710" s="171" t="s">
        <v>1502</v>
      </c>
      <c r="C710" s="385" t="s">
        <v>1314</v>
      </c>
      <c r="D710" s="386">
        <v>125</v>
      </c>
      <c r="E710" s="386">
        <v>10</v>
      </c>
      <c r="F710" s="386" t="s">
        <v>237</v>
      </c>
      <c r="G710" s="391">
        <v>1</v>
      </c>
      <c r="H710" s="392"/>
      <c r="I710" s="392"/>
      <c r="J710" s="392"/>
      <c r="K710" s="392"/>
      <c r="L710" s="392"/>
      <c r="M710" s="392"/>
      <c r="N710" s="392"/>
      <c r="O710" s="392">
        <v>1</v>
      </c>
      <c r="P710" s="392"/>
      <c r="Q710" s="392"/>
    </row>
    <row r="711" spans="1:17" ht="15">
      <c r="A711" s="382">
        <v>118</v>
      </c>
      <c r="B711" s="171" t="s">
        <v>1503</v>
      </c>
      <c r="C711" s="385" t="s">
        <v>1314</v>
      </c>
      <c r="D711" s="386">
        <v>140</v>
      </c>
      <c r="E711" s="386">
        <v>10</v>
      </c>
      <c r="F711" s="386" t="s">
        <v>237</v>
      </c>
      <c r="G711" s="391">
        <v>1</v>
      </c>
      <c r="H711" s="392"/>
      <c r="I711" s="392"/>
      <c r="J711" s="392"/>
      <c r="K711" s="392"/>
      <c r="L711" s="392"/>
      <c r="M711" s="392"/>
      <c r="N711" s="392"/>
      <c r="O711" s="392">
        <v>1</v>
      </c>
      <c r="P711" s="392"/>
      <c r="Q711" s="392"/>
    </row>
    <row r="712" spans="1:17" ht="15">
      <c r="A712" s="382">
        <v>119</v>
      </c>
      <c r="B712" s="171" t="s">
        <v>1504</v>
      </c>
      <c r="C712" s="385" t="s">
        <v>1314</v>
      </c>
      <c r="D712" s="386">
        <v>135</v>
      </c>
      <c r="E712" s="386">
        <v>10</v>
      </c>
      <c r="F712" s="386" t="s">
        <v>237</v>
      </c>
      <c r="G712" s="391">
        <v>1</v>
      </c>
      <c r="H712" s="392"/>
      <c r="I712" s="392"/>
      <c r="J712" s="392"/>
      <c r="K712" s="392"/>
      <c r="L712" s="392"/>
      <c r="M712" s="392">
        <v>1</v>
      </c>
      <c r="N712" s="392"/>
      <c r="O712" s="392"/>
      <c r="P712" s="392"/>
      <c r="Q712" s="392"/>
    </row>
    <row r="713" spans="1:17" ht="15">
      <c r="A713" s="382">
        <v>120</v>
      </c>
      <c r="B713" s="171" t="s">
        <v>1505</v>
      </c>
      <c r="C713" s="385" t="s">
        <v>1314</v>
      </c>
      <c r="D713" s="386">
        <v>135</v>
      </c>
      <c r="E713" s="386">
        <v>10</v>
      </c>
      <c r="F713" s="386" t="s">
        <v>237</v>
      </c>
      <c r="G713" s="391">
        <v>1</v>
      </c>
      <c r="H713" s="392"/>
      <c r="I713" s="392"/>
      <c r="J713" s="392"/>
      <c r="K713" s="392"/>
      <c r="L713" s="392"/>
      <c r="M713" s="392"/>
      <c r="N713" s="392"/>
      <c r="O713" s="392">
        <v>1</v>
      </c>
      <c r="P713" s="392"/>
      <c r="Q713" s="392"/>
    </row>
    <row r="714" spans="1:17" ht="15">
      <c r="A714" s="382">
        <v>121</v>
      </c>
      <c r="B714" s="171" t="s">
        <v>1506</v>
      </c>
      <c r="C714" s="385" t="s">
        <v>1314</v>
      </c>
      <c r="D714" s="386">
        <v>135</v>
      </c>
      <c r="E714" s="386">
        <v>20</v>
      </c>
      <c r="F714" s="386" t="s">
        <v>237</v>
      </c>
      <c r="G714" s="391">
        <v>2</v>
      </c>
      <c r="H714" s="392"/>
      <c r="I714" s="392"/>
      <c r="J714" s="392"/>
      <c r="K714" s="392"/>
      <c r="L714" s="392"/>
      <c r="M714" s="392">
        <v>1</v>
      </c>
      <c r="N714" s="392"/>
      <c r="O714" s="392">
        <v>1</v>
      </c>
      <c r="P714" s="392"/>
      <c r="Q714" s="392"/>
    </row>
    <row r="715" spans="1:17" ht="15">
      <c r="A715" s="382">
        <v>122</v>
      </c>
      <c r="B715" s="171" t="s">
        <v>1507</v>
      </c>
      <c r="C715" s="385" t="s">
        <v>1314</v>
      </c>
      <c r="D715" s="386">
        <v>150</v>
      </c>
      <c r="E715" s="386">
        <v>10</v>
      </c>
      <c r="F715" s="386" t="s">
        <v>237</v>
      </c>
      <c r="G715" s="391">
        <v>1</v>
      </c>
      <c r="H715" s="392"/>
      <c r="I715" s="392"/>
      <c r="J715" s="392"/>
      <c r="K715" s="392"/>
      <c r="L715" s="392"/>
      <c r="M715" s="392"/>
      <c r="N715" s="392"/>
      <c r="O715" s="392">
        <v>1</v>
      </c>
      <c r="P715" s="392"/>
      <c r="Q715" s="392"/>
    </row>
    <row r="716" spans="1:17" ht="15">
      <c r="A716" s="382">
        <v>123</v>
      </c>
      <c r="B716" s="171" t="s">
        <v>1283</v>
      </c>
      <c r="C716" s="385" t="s">
        <v>1314</v>
      </c>
      <c r="D716" s="386">
        <v>125</v>
      </c>
      <c r="E716" s="386">
        <v>10</v>
      </c>
      <c r="F716" s="386" t="s">
        <v>237</v>
      </c>
      <c r="G716" s="391">
        <v>1</v>
      </c>
      <c r="H716" s="392"/>
      <c r="I716" s="392"/>
      <c r="J716" s="392"/>
      <c r="K716" s="392"/>
      <c r="L716" s="392"/>
      <c r="M716" s="392"/>
      <c r="N716" s="392"/>
      <c r="O716" s="392">
        <v>1</v>
      </c>
      <c r="P716" s="392"/>
      <c r="Q716" s="392"/>
    </row>
    <row r="717" spans="1:17" ht="15">
      <c r="A717" s="382">
        <v>124</v>
      </c>
      <c r="B717" s="171" t="s">
        <v>1508</v>
      </c>
      <c r="C717" s="385" t="s">
        <v>1314</v>
      </c>
      <c r="D717" s="386">
        <v>135</v>
      </c>
      <c r="E717" s="386">
        <v>10</v>
      </c>
      <c r="F717" s="386" t="s">
        <v>237</v>
      </c>
      <c r="G717" s="391">
        <v>1</v>
      </c>
      <c r="H717" s="392"/>
      <c r="I717" s="392"/>
      <c r="J717" s="392"/>
      <c r="K717" s="392"/>
      <c r="L717" s="392"/>
      <c r="M717" s="392"/>
      <c r="N717" s="392"/>
      <c r="O717" s="392">
        <v>1</v>
      </c>
      <c r="P717" s="392"/>
      <c r="Q717" s="392"/>
    </row>
    <row r="718" spans="1:17" ht="15">
      <c r="A718" s="382">
        <v>125</v>
      </c>
      <c r="B718" s="171" t="s">
        <v>1509</v>
      </c>
      <c r="C718" s="385" t="s">
        <v>1314</v>
      </c>
      <c r="D718" s="386">
        <v>125</v>
      </c>
      <c r="E718" s="386">
        <v>10</v>
      </c>
      <c r="F718" s="386" t="s">
        <v>237</v>
      </c>
      <c r="G718" s="391">
        <v>1</v>
      </c>
      <c r="H718" s="392"/>
      <c r="I718" s="392"/>
      <c r="J718" s="392"/>
      <c r="K718" s="392"/>
      <c r="L718" s="392"/>
      <c r="M718" s="392"/>
      <c r="N718" s="392"/>
      <c r="O718" s="392">
        <v>1</v>
      </c>
      <c r="P718" s="392"/>
      <c r="Q718" s="392"/>
    </row>
    <row r="719" spans="1:17" ht="15">
      <c r="A719" s="382">
        <v>126</v>
      </c>
      <c r="B719" s="171" t="s">
        <v>1510</v>
      </c>
      <c r="C719" s="385" t="s">
        <v>1314</v>
      </c>
      <c r="D719" s="386">
        <v>125</v>
      </c>
      <c r="E719" s="386">
        <v>10</v>
      </c>
      <c r="F719" s="386" t="s">
        <v>237</v>
      </c>
      <c r="G719" s="391">
        <v>1</v>
      </c>
      <c r="H719" s="392"/>
      <c r="I719" s="392"/>
      <c r="J719" s="392"/>
      <c r="K719" s="392"/>
      <c r="L719" s="392"/>
      <c r="M719" s="392"/>
      <c r="N719" s="392"/>
      <c r="O719" s="392">
        <v>1</v>
      </c>
      <c r="P719" s="392"/>
      <c r="Q719" s="392"/>
    </row>
    <row r="720" spans="1:17" ht="15">
      <c r="A720" s="382">
        <v>127</v>
      </c>
      <c r="B720" s="171" t="s">
        <v>1511</v>
      </c>
      <c r="C720" s="385" t="s">
        <v>1314</v>
      </c>
      <c r="D720" s="386">
        <v>140</v>
      </c>
      <c r="E720" s="386">
        <v>10</v>
      </c>
      <c r="F720" s="386" t="s">
        <v>237</v>
      </c>
      <c r="G720" s="391">
        <v>1</v>
      </c>
      <c r="H720" s="392"/>
      <c r="I720" s="392"/>
      <c r="J720" s="392"/>
      <c r="K720" s="392"/>
      <c r="L720" s="392"/>
      <c r="M720" s="392"/>
      <c r="N720" s="392"/>
      <c r="O720" s="392">
        <v>1</v>
      </c>
      <c r="P720" s="392"/>
      <c r="Q720" s="392"/>
    </row>
    <row r="721" spans="1:17" ht="15">
      <c r="A721" s="382">
        <v>128</v>
      </c>
      <c r="B721" s="171" t="s">
        <v>1512</v>
      </c>
      <c r="C721" s="385" t="s">
        <v>1314</v>
      </c>
      <c r="D721" s="386">
        <v>130</v>
      </c>
      <c r="E721" s="386">
        <v>10</v>
      </c>
      <c r="F721" s="386" t="s">
        <v>237</v>
      </c>
      <c r="G721" s="391">
        <v>1</v>
      </c>
      <c r="H721" s="392"/>
      <c r="I721" s="392"/>
      <c r="J721" s="392"/>
      <c r="K721" s="392"/>
      <c r="L721" s="392"/>
      <c r="M721" s="392"/>
      <c r="N721" s="392"/>
      <c r="O721" s="392">
        <v>1</v>
      </c>
      <c r="P721" s="392"/>
      <c r="Q721" s="392"/>
    </row>
    <row r="722" spans="1:17" ht="15">
      <c r="A722" s="382">
        <v>129</v>
      </c>
      <c r="B722" s="171" t="s">
        <v>1513</v>
      </c>
      <c r="C722" s="385" t="s">
        <v>1314</v>
      </c>
      <c r="D722" s="386">
        <v>125</v>
      </c>
      <c r="E722" s="386">
        <v>10</v>
      </c>
      <c r="F722" s="386" t="s">
        <v>237</v>
      </c>
      <c r="G722" s="391">
        <v>1</v>
      </c>
      <c r="H722" s="392"/>
      <c r="I722" s="392"/>
      <c r="J722" s="392"/>
      <c r="K722" s="392"/>
      <c r="L722" s="392"/>
      <c r="M722" s="392"/>
      <c r="N722" s="392"/>
      <c r="O722" s="392">
        <v>1</v>
      </c>
      <c r="P722" s="392"/>
      <c r="Q722" s="392"/>
    </row>
    <row r="723" spans="1:17" ht="15">
      <c r="A723" s="382">
        <v>130</v>
      </c>
      <c r="B723" s="171" t="s">
        <v>1514</v>
      </c>
      <c r="C723" s="385" t="s">
        <v>1314</v>
      </c>
      <c r="D723" s="386">
        <v>135</v>
      </c>
      <c r="E723" s="386">
        <v>10</v>
      </c>
      <c r="F723" s="386" t="s">
        <v>237</v>
      </c>
      <c r="G723" s="391">
        <v>1</v>
      </c>
      <c r="H723" s="392"/>
      <c r="I723" s="392"/>
      <c r="J723" s="392"/>
      <c r="K723" s="392"/>
      <c r="L723" s="392"/>
      <c r="M723" s="392"/>
      <c r="N723" s="392"/>
      <c r="O723" s="392">
        <v>1</v>
      </c>
      <c r="P723" s="392"/>
      <c r="Q723" s="392"/>
    </row>
    <row r="724" spans="1:17" ht="15">
      <c r="A724" s="382">
        <v>131</v>
      </c>
      <c r="B724" s="171" t="s">
        <v>1515</v>
      </c>
      <c r="C724" s="385" t="s">
        <v>1314</v>
      </c>
      <c r="D724" s="386">
        <v>125</v>
      </c>
      <c r="E724" s="386">
        <v>20</v>
      </c>
      <c r="F724" s="386" t="s">
        <v>237</v>
      </c>
      <c r="G724" s="391">
        <v>2</v>
      </c>
      <c r="H724" s="392"/>
      <c r="I724" s="392"/>
      <c r="J724" s="392"/>
      <c r="K724" s="392"/>
      <c r="L724" s="392"/>
      <c r="M724" s="392"/>
      <c r="N724" s="392">
        <v>1</v>
      </c>
      <c r="O724" s="392">
        <v>1</v>
      </c>
      <c r="P724" s="392"/>
      <c r="Q724" s="392"/>
    </row>
    <row r="725" spans="1:17" ht="15">
      <c r="A725" s="382">
        <v>132</v>
      </c>
      <c r="B725" s="171" t="s">
        <v>1516</v>
      </c>
      <c r="C725" s="385" t="s">
        <v>1314</v>
      </c>
      <c r="D725" s="386">
        <v>125</v>
      </c>
      <c r="E725" s="386">
        <v>0</v>
      </c>
      <c r="F725" s="386" t="s">
        <v>237</v>
      </c>
      <c r="G725" s="391">
        <v>0</v>
      </c>
      <c r="H725" s="392"/>
      <c r="I725" s="392"/>
      <c r="J725" s="392"/>
      <c r="K725" s="392"/>
      <c r="L725" s="392"/>
      <c r="M725" s="392"/>
      <c r="N725" s="392"/>
      <c r="O725" s="392"/>
      <c r="P725" s="392"/>
      <c r="Q725" s="392"/>
    </row>
    <row r="726" spans="1:17" ht="15">
      <c r="A726" s="382">
        <v>133</v>
      </c>
      <c r="B726" s="171" t="s">
        <v>1517</v>
      </c>
      <c r="C726" s="385" t="s">
        <v>1314</v>
      </c>
      <c r="D726" s="386">
        <v>120</v>
      </c>
      <c r="E726" s="386">
        <v>20</v>
      </c>
      <c r="F726" s="386" t="s">
        <v>237</v>
      </c>
      <c r="G726" s="391">
        <v>2</v>
      </c>
      <c r="H726" s="392"/>
      <c r="I726" s="392"/>
      <c r="J726" s="392"/>
      <c r="K726" s="392"/>
      <c r="L726" s="392"/>
      <c r="M726" s="392">
        <v>1</v>
      </c>
      <c r="N726" s="392"/>
      <c r="O726" s="392">
        <v>1</v>
      </c>
      <c r="P726" s="392"/>
      <c r="Q726" s="392"/>
    </row>
    <row r="727" spans="1:17" ht="15">
      <c r="A727" s="382">
        <v>134</v>
      </c>
      <c r="B727" s="171" t="s">
        <v>1518</v>
      </c>
      <c r="C727" s="385" t="s">
        <v>1314</v>
      </c>
      <c r="D727" s="386">
        <v>145</v>
      </c>
      <c r="E727" s="386">
        <v>20</v>
      </c>
      <c r="F727" s="386" t="s">
        <v>237</v>
      </c>
      <c r="G727" s="391">
        <v>2</v>
      </c>
      <c r="H727" s="392"/>
      <c r="I727" s="392"/>
      <c r="J727" s="392"/>
      <c r="K727" s="392"/>
      <c r="L727" s="392"/>
      <c r="M727" s="392">
        <v>1</v>
      </c>
      <c r="N727" s="392"/>
      <c r="O727" s="392">
        <v>1</v>
      </c>
      <c r="P727" s="392"/>
      <c r="Q727" s="392"/>
    </row>
    <row r="728" spans="1:17" ht="15">
      <c r="A728" s="382">
        <v>135</v>
      </c>
      <c r="B728" s="171" t="s">
        <v>1519</v>
      </c>
      <c r="C728" s="385" t="s">
        <v>1314</v>
      </c>
      <c r="D728" s="386">
        <v>130</v>
      </c>
      <c r="E728" s="386">
        <v>20</v>
      </c>
      <c r="F728" s="386" t="s">
        <v>237</v>
      </c>
      <c r="G728" s="391">
        <v>2</v>
      </c>
      <c r="H728" s="392"/>
      <c r="I728" s="392"/>
      <c r="J728" s="392"/>
      <c r="K728" s="392"/>
      <c r="L728" s="392"/>
      <c r="M728" s="392">
        <v>1</v>
      </c>
      <c r="N728" s="392"/>
      <c r="O728" s="392">
        <v>1</v>
      </c>
      <c r="P728" s="392"/>
      <c r="Q728" s="392"/>
    </row>
    <row r="729" spans="1:17" ht="15">
      <c r="A729" s="382">
        <v>136</v>
      </c>
      <c r="B729" s="171" t="s">
        <v>1520</v>
      </c>
      <c r="C729" s="385" t="s">
        <v>1314</v>
      </c>
      <c r="D729" s="386">
        <v>140</v>
      </c>
      <c r="E729" s="386">
        <v>10</v>
      </c>
      <c r="F729" s="386" t="s">
        <v>237</v>
      </c>
      <c r="G729" s="391">
        <v>1</v>
      </c>
      <c r="H729" s="392"/>
      <c r="I729" s="392"/>
      <c r="J729" s="392"/>
      <c r="K729" s="392"/>
      <c r="L729" s="392"/>
      <c r="M729" s="392"/>
      <c r="N729" s="392"/>
      <c r="O729" s="392">
        <v>1</v>
      </c>
      <c r="P729" s="392"/>
      <c r="Q729" s="392"/>
    </row>
    <row r="730" spans="1:17" ht="15">
      <c r="A730" s="382">
        <v>137</v>
      </c>
      <c r="B730" s="171" t="s">
        <v>1521</v>
      </c>
      <c r="C730" s="385" t="s">
        <v>1314</v>
      </c>
      <c r="D730" s="386">
        <v>150</v>
      </c>
      <c r="E730" s="386">
        <v>20</v>
      </c>
      <c r="F730" s="386" t="s">
        <v>237</v>
      </c>
      <c r="G730" s="391">
        <v>2</v>
      </c>
      <c r="H730" s="392"/>
      <c r="I730" s="392"/>
      <c r="J730" s="392"/>
      <c r="K730" s="392"/>
      <c r="L730" s="392"/>
      <c r="M730" s="392">
        <v>1</v>
      </c>
      <c r="N730" s="392"/>
      <c r="O730" s="392">
        <v>1</v>
      </c>
      <c r="P730" s="392"/>
      <c r="Q730" s="392"/>
    </row>
    <row r="731" spans="1:17" ht="15">
      <c r="A731" s="382">
        <v>138</v>
      </c>
      <c r="B731" s="171" t="s">
        <v>1522</v>
      </c>
      <c r="C731" s="385" t="s">
        <v>1314</v>
      </c>
      <c r="D731" s="386">
        <v>140</v>
      </c>
      <c r="E731" s="386">
        <v>10</v>
      </c>
      <c r="F731" s="386" t="s">
        <v>237</v>
      </c>
      <c r="G731" s="391">
        <v>1</v>
      </c>
      <c r="H731" s="392"/>
      <c r="I731" s="392"/>
      <c r="J731" s="392"/>
      <c r="K731" s="392"/>
      <c r="L731" s="392"/>
      <c r="M731" s="392"/>
      <c r="N731" s="392"/>
      <c r="O731" s="392">
        <v>1</v>
      </c>
      <c r="P731" s="392"/>
      <c r="Q731" s="392"/>
    </row>
    <row r="732" spans="1:17" ht="15">
      <c r="A732" s="382">
        <v>139</v>
      </c>
      <c r="B732" s="171" t="s">
        <v>1523</v>
      </c>
      <c r="C732" s="385" t="s">
        <v>1315</v>
      </c>
      <c r="D732" s="386">
        <v>135</v>
      </c>
      <c r="E732" s="386">
        <v>20</v>
      </c>
      <c r="F732" s="386" t="s">
        <v>237</v>
      </c>
      <c r="G732" s="391">
        <v>2</v>
      </c>
      <c r="H732" s="392"/>
      <c r="I732" s="392">
        <v>1</v>
      </c>
      <c r="J732" s="392">
        <v>1</v>
      </c>
      <c r="K732" s="392"/>
      <c r="L732" s="392"/>
      <c r="M732" s="392"/>
      <c r="N732" s="392"/>
      <c r="O732" s="392"/>
      <c r="P732" s="392"/>
      <c r="Q732" s="392"/>
    </row>
    <row r="733" spans="1:17" ht="15">
      <c r="A733" s="382">
        <v>140</v>
      </c>
      <c r="B733" s="171" t="s">
        <v>1524</v>
      </c>
      <c r="C733" s="385" t="s">
        <v>1315</v>
      </c>
      <c r="D733" s="386">
        <v>150</v>
      </c>
      <c r="E733" s="386">
        <v>20</v>
      </c>
      <c r="F733" s="386" t="s">
        <v>237</v>
      </c>
      <c r="G733" s="391">
        <v>2</v>
      </c>
      <c r="H733" s="392"/>
      <c r="I733" s="392">
        <v>1</v>
      </c>
      <c r="J733" s="392"/>
      <c r="K733" s="392"/>
      <c r="L733" s="392"/>
      <c r="M733" s="392"/>
      <c r="N733" s="392"/>
      <c r="O733" s="392">
        <v>1</v>
      </c>
      <c r="P733" s="392"/>
      <c r="Q733" s="392"/>
    </row>
    <row r="734" spans="1:17" ht="15">
      <c r="A734" s="382">
        <v>141</v>
      </c>
      <c r="B734" s="171" t="s">
        <v>1525</v>
      </c>
      <c r="C734" s="385" t="s">
        <v>1315</v>
      </c>
      <c r="D734" s="386">
        <v>150</v>
      </c>
      <c r="E734" s="386">
        <v>20</v>
      </c>
      <c r="F734" s="386" t="s">
        <v>237</v>
      </c>
      <c r="G734" s="391">
        <v>2</v>
      </c>
      <c r="H734" s="392"/>
      <c r="I734" s="392">
        <v>1</v>
      </c>
      <c r="J734" s="392"/>
      <c r="K734" s="392"/>
      <c r="L734" s="392"/>
      <c r="M734" s="392"/>
      <c r="N734" s="392"/>
      <c r="O734" s="392"/>
      <c r="P734" s="392"/>
      <c r="Q734" s="392"/>
    </row>
    <row r="735" spans="1:17" ht="15">
      <c r="A735" s="382">
        <v>142</v>
      </c>
      <c r="B735" s="171" t="s">
        <v>1526</v>
      </c>
      <c r="C735" s="385" t="s">
        <v>1315</v>
      </c>
      <c r="D735" s="386">
        <v>135</v>
      </c>
      <c r="E735" s="386">
        <v>20</v>
      </c>
      <c r="F735" s="386" t="s">
        <v>237</v>
      </c>
      <c r="G735" s="391">
        <v>2</v>
      </c>
      <c r="H735" s="392"/>
      <c r="I735" s="392">
        <v>1</v>
      </c>
      <c r="J735" s="392"/>
      <c r="K735" s="392"/>
      <c r="L735" s="392"/>
      <c r="M735" s="392"/>
      <c r="N735" s="392"/>
      <c r="O735" s="392">
        <v>1</v>
      </c>
      <c r="P735" s="392"/>
      <c r="Q735" s="392"/>
    </row>
    <row r="736" spans="1:17" ht="15">
      <c r="A736" s="382">
        <v>143</v>
      </c>
      <c r="B736" s="171" t="s">
        <v>430</v>
      </c>
      <c r="C736" s="385" t="s">
        <v>1315</v>
      </c>
      <c r="D736" s="386">
        <v>125</v>
      </c>
      <c r="E736" s="386">
        <v>20</v>
      </c>
      <c r="F736" s="386" t="s">
        <v>237</v>
      </c>
      <c r="G736" s="391">
        <v>2</v>
      </c>
      <c r="H736" s="392"/>
      <c r="I736" s="392">
        <v>1</v>
      </c>
      <c r="J736" s="392"/>
      <c r="K736" s="392"/>
      <c r="L736" s="392"/>
      <c r="M736" s="392"/>
      <c r="N736" s="392"/>
      <c r="O736" s="392"/>
      <c r="P736" s="392">
        <v>1</v>
      </c>
      <c r="Q736" s="392"/>
    </row>
    <row r="737" spans="1:17" ht="15">
      <c r="A737" s="382">
        <v>144</v>
      </c>
      <c r="B737" s="171" t="s">
        <v>1527</v>
      </c>
      <c r="C737" s="385" t="s">
        <v>1315</v>
      </c>
      <c r="D737" s="386">
        <v>135</v>
      </c>
      <c r="E737" s="386">
        <v>10</v>
      </c>
      <c r="F737" s="386" t="s">
        <v>237</v>
      </c>
      <c r="G737" s="391">
        <v>1</v>
      </c>
      <c r="H737" s="392"/>
      <c r="I737" s="392">
        <v>1</v>
      </c>
      <c r="J737" s="392"/>
      <c r="K737" s="392"/>
      <c r="L737" s="392"/>
      <c r="M737" s="392"/>
      <c r="N737" s="392"/>
      <c r="O737" s="392"/>
      <c r="P737" s="392"/>
      <c r="Q737" s="392"/>
    </row>
    <row r="738" spans="1:17" ht="15">
      <c r="A738" s="382">
        <v>145</v>
      </c>
      <c r="B738" s="171" t="s">
        <v>1528</v>
      </c>
      <c r="C738" s="385" t="s">
        <v>1315</v>
      </c>
      <c r="D738" s="386">
        <v>145</v>
      </c>
      <c r="E738" s="386">
        <v>10</v>
      </c>
      <c r="F738" s="386" t="s">
        <v>237</v>
      </c>
      <c r="G738" s="391">
        <v>1</v>
      </c>
      <c r="H738" s="392"/>
      <c r="I738" s="392">
        <v>1</v>
      </c>
      <c r="J738" s="392"/>
      <c r="K738" s="392"/>
      <c r="L738" s="392"/>
      <c r="M738" s="392"/>
      <c r="N738" s="392"/>
      <c r="O738" s="392"/>
      <c r="P738" s="392"/>
      <c r="Q738" s="392"/>
    </row>
  </sheetData>
  <sheetProtection/>
  <mergeCells count="14">
    <mergeCell ref="A6:Q6"/>
    <mergeCell ref="A8:A9"/>
    <mergeCell ref="B8:B9"/>
    <mergeCell ref="C8:C9"/>
    <mergeCell ref="D8:E8"/>
    <mergeCell ref="F8:F9"/>
    <mergeCell ref="G8:G9"/>
    <mergeCell ref="H8:Q8"/>
    <mergeCell ref="A5:Q5"/>
    <mergeCell ref="P1:V1"/>
    <mergeCell ref="A1:B1"/>
    <mergeCell ref="C1:N1"/>
    <mergeCell ref="A2:B2"/>
    <mergeCell ref="C2:N2"/>
  </mergeCells>
  <printOptions/>
  <pageMargins left="0" right="0" top="0" bottom="1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Thanh An</cp:lastModifiedBy>
  <cp:lastPrinted>2019-04-08T06:40:58Z</cp:lastPrinted>
  <dcterms:created xsi:type="dcterms:W3CDTF">2016-10-07T03:03:32Z</dcterms:created>
  <dcterms:modified xsi:type="dcterms:W3CDTF">2019-04-11T00:49:15Z</dcterms:modified>
  <cp:category/>
  <cp:version/>
  <cp:contentType/>
  <cp:contentStatus/>
</cp:coreProperties>
</file>