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3 nam" sheetId="1" r:id="rId1"/>
    <sheet name="ctdx" sheetId="2" r:id="rId2"/>
    <sheet name="csnct" sheetId="3" r:id="rId3"/>
    <sheet name="MTP" sheetId="4" r:id="rId4"/>
    <sheet name="2017" sheetId="5" r:id="rId5"/>
    <sheet name="2018" sheetId="6" r:id="rId6"/>
  </sheets>
  <externalReferences>
    <externalReference r:id="rId9"/>
    <externalReference r:id="rId10"/>
    <externalReference r:id="rId11"/>
    <externalReference r:id="rId12"/>
  </externalReferences>
  <definedNames>
    <definedName name="ADP">#REF!</definedName>
    <definedName name="AKHAC">#REF!</definedName>
    <definedName name="ALTINH">#REF!</definedName>
    <definedName name="Anguon" localSheetId="0">'[1]Dt 2001'!#REF!</definedName>
    <definedName name="Anguon">'[1]Dt 2001'!#REF!</definedName>
    <definedName name="ANN">#REF!</definedName>
    <definedName name="ANQD">#REF!</definedName>
    <definedName name="ANQQH" localSheetId="0">'[1]Dt 2001'!#REF!</definedName>
    <definedName name="ANQQH">'[1]Dt 2001'!#REF!</definedName>
    <definedName name="ANSNN" localSheetId="0">'[1]Dt 2001'!#REF!</definedName>
    <definedName name="ANSNN">'[1]Dt 2001'!#REF!</definedName>
    <definedName name="ANSNNxnk" localSheetId="0">'[1]Dt 2001'!#REF!</definedName>
    <definedName name="ANSNNxnk">'[1]Dt 2001'!#REF!</definedName>
    <definedName name="APC" localSheetId="0">'[1]Dt 2001'!#REF!</definedName>
    <definedName name="APC">'[1]Dt 2001'!#REF!</definedName>
    <definedName name="ATW">#REF!</definedName>
    <definedName name="Can_doi">#REF!</definedName>
    <definedName name="DNNN">#REF!</definedName>
    <definedName name="Khac">#REF!</definedName>
    <definedName name="Khong_can_doi">#REF!</definedName>
    <definedName name="NQD">#REF!</definedName>
    <definedName name="NQQH" localSheetId="0">'[1]Dt 2001'!#REF!</definedName>
    <definedName name="NQQH">'[1]Dt 2001'!#REF!</definedName>
    <definedName name="NSNN" localSheetId="0">'[1]Dt 2001'!#REF!</definedName>
    <definedName name="NSNN">'[1]Dt 2001'!#REF!</definedName>
    <definedName name="PC" localSheetId="0">'[1]Dt 2001'!#REF!</definedName>
    <definedName name="PC">'[1]Dt 2001'!#REF!</definedName>
    <definedName name="Phan_cap">#REF!</definedName>
    <definedName name="Phi_le_phi">#REF!</definedName>
    <definedName name="PRINT_AREA_MI" localSheetId="0">#REF!</definedName>
    <definedName name="PRINT_AREA_MI">#REF!</definedName>
    <definedName name="Sort" localSheetId="0">'[2]XDCB tang 7%'!#REF!</definedName>
    <definedName name="Sort">'[2]XDCB tang 7%'!#REF!</definedName>
    <definedName name="TW">#REF!</definedName>
  </definedNames>
  <calcPr fullCalcOnLoad="1"/>
</workbook>
</file>

<file path=xl/sharedStrings.xml><?xml version="1.0" encoding="utf-8"?>
<sst xmlns="http://schemas.openxmlformats.org/spreadsheetml/2006/main" count="579" uniqueCount="317">
  <si>
    <t>Số lượng (người)</t>
  </si>
  <si>
    <t>Kinh phí thực hiện</t>
  </si>
  <si>
    <t>- Trẻ em mồ côi cả cha và mẹ, trẻ em bị bỏ rơi, mất nguồn nuôi dưỡng;</t>
  </si>
  <si>
    <t xml:space="preserve">- Trẻ em có cha và mẹ, hoặc cha hoặc mẹ đang trong thời gian chấp hành hình phạt tù tại trại giam, không còn người nuôi dưỡng; </t>
  </si>
  <si>
    <t>- Trẻ em mồ côi cha hoặc mẹ nhưng người còn lại là mẹ hoặc cha mất tích theo quy định tại Điều 78 của Bộ luật Dân sự hoặc không đủ năng lực, khả năng để nuôi dưỡng theo quy định của pháp luật</t>
  </si>
  <si>
    <t>Mức trợ cấp</t>
  </si>
  <si>
    <t>a) Từ 18 tháng tuổi trở lên</t>
  </si>
  <si>
    <t>b) Dưới 18 tháng tuổi; từ 18 tháng tuổi trở lên bị nhiễm HIV/AIDS</t>
  </si>
  <si>
    <t>d) Người chưa thành niên từ đủ 16 đến dưới 18 tuổi nhưng đang đi học văn hoá, học nghề, có hoàn cảnh như trẻ em nêu trên.</t>
  </si>
  <si>
    <t>1. Đối tượng trẻ em quy định tại khoản 1 Điều 4 Nghị định số 67/2007/NĐ-CP</t>
  </si>
  <si>
    <t>- Người chưa thành niên từ đủ 16 đến dưới 18 tuổi</t>
  </si>
  <si>
    <t>- Người chưa thành niên từ đủ 16 đến dưới 18 tuổi bị nhiễm HIV/AIDS</t>
  </si>
  <si>
    <t>2. Người cao tuổi được nuôi dưỡng trong các cơ sở bảo trợ xã hội quy định tại khoản 2 Điều 18 Luật Người cao tuổi.</t>
  </si>
  <si>
    <t>a) Người khuyết tật đặc biệt nặng (không thuộc đối tượng tại điểm b khoản 3 này)</t>
  </si>
  <si>
    <t>3. Trợ cấp nuôi dưỡng hàng tháng đối với người khuyết tật đặc biệt nặng không nơi nương tựa, không tự lo được cuộc sống được tiếp nhận vào nuôi dưỡng trong cơ sở bảo trợ xã hội quy định tại khoản 1, Điều 17 Nghị định 28/2012/NĐ-CP</t>
  </si>
  <si>
    <t>b) Người khuyết tật đặc biệt nặng là trẻ em; Người khuyết tật đặc biệt nặng là người cao tuổi</t>
  </si>
  <si>
    <t>TT</t>
  </si>
  <si>
    <t>a</t>
  </si>
  <si>
    <t>B</t>
  </si>
  <si>
    <t>TỔNG CỘNG (I) + (II)</t>
  </si>
  <si>
    <t>III</t>
  </si>
  <si>
    <t>Chỉ tiêu</t>
  </si>
  <si>
    <t>CỘNG HÒA XÃ HỘI CHỦ NGHĨA VIỆT NAM</t>
  </si>
  <si>
    <t>Độc lập - Tự Do - Hạnh Phúc</t>
  </si>
  <si>
    <t xml:space="preserve"> </t>
  </si>
  <si>
    <t>Xã Cam Thủy</t>
  </si>
  <si>
    <t>Xã Cam Thanh</t>
  </si>
  <si>
    <t>Tổng số huyện Cam Lộ</t>
  </si>
  <si>
    <t>UBND HUYỆN CAM LỘ</t>
  </si>
  <si>
    <t xml:space="preserve"> Nuôi 1 con</t>
  </si>
  <si>
    <t xml:space="preserve"> Nuôi 2 con</t>
  </si>
  <si>
    <t>Cao tuổi nghèo trên 80 tuổi</t>
  </si>
  <si>
    <t>Cao tuổi nghèo từ đủ 60- 80 tuổi</t>
  </si>
  <si>
    <t>Không thuộc hộ nghèo</t>
  </si>
  <si>
    <t>Thuộc hộ nghèo</t>
  </si>
  <si>
    <t xml:space="preserve">    Người cao tuổi từ đủ 60 tuổi trở lên</t>
  </si>
  <si>
    <t xml:space="preserve">    Người từ 16 tuổi đến 60 tuổi</t>
  </si>
  <si>
    <t xml:space="preserve">    Trẻ em dưới 16 tuổi</t>
  </si>
  <si>
    <t>Người khuyết tật đặc biệt nặng</t>
  </si>
  <si>
    <t>Người khuyết tật nặng</t>
  </si>
  <si>
    <t>Người đơn thân nghèo đang nuôi con( Khoản 4, Điều 5 NĐ 136)</t>
  </si>
  <si>
    <t>5.1 Người cao tuổi thuộc diện hộ nghèo tại điểm a, Khoản 5, Điều 5</t>
  </si>
  <si>
    <t>5.2) Người cao tuổi từ đủ 80 tuổi trở lên không có lương hưu, trợ cấp BHXH hàng tháng( Khoản 5, Điều 5)</t>
  </si>
  <si>
    <t>Xã Cam Chính</t>
  </si>
  <si>
    <t>Xã Cam Nghĩa</t>
  </si>
  <si>
    <t>Xã Cam Thành</t>
  </si>
  <si>
    <t xml:space="preserve">Thị Trấn </t>
  </si>
  <si>
    <t>Xã Cam Hiếu</t>
  </si>
  <si>
    <t>Xã Cam An</t>
  </si>
  <si>
    <t>Xã Cam Tuyền</t>
  </si>
  <si>
    <t xml:space="preserve"> Trẻ em khuyết tật, người khuyết tật</t>
  </si>
  <si>
    <t>Chế độ đối với hộ gia đình, cá nhân nhận chăm sóc, nuôi dưỡng.</t>
  </si>
  <si>
    <t>Đơn vị tính: Ngàn  đồng</t>
  </si>
  <si>
    <t>I</t>
  </si>
  <si>
    <t>II</t>
  </si>
  <si>
    <t xml:space="preserve">Tổng trợ cấp thường xuyên </t>
  </si>
  <si>
    <t>Tổng số ( I + II)</t>
  </si>
  <si>
    <t>Mức TC</t>
  </si>
  <si>
    <t xml:space="preserve">Dưới 4 tuổi </t>
  </si>
  <si>
    <t xml:space="preserve">Từ 4 đến 16 tuổi </t>
  </si>
  <si>
    <t>Tre em nhiêm HIV….</t>
  </si>
  <si>
    <t xml:space="preserve">Người Cao tuổi </t>
  </si>
  <si>
    <t>7,1 Hộ gia đình nhận chăm sóc nuôi dưỡng TE ( Khoản 1, Điều 20, NĐ 136 )</t>
  </si>
  <si>
    <t xml:space="preserve">Từ 4 đến  dưới 16 tuổi </t>
  </si>
  <si>
    <t>7,2 Hộ gia đình cá nhân nhận nuôi NCT ... chăm sóc</t>
  </si>
  <si>
    <t xml:space="preserve">7,3 Hộ gia đình đang trực tiếp nuôi dưỡng người KT  ĐBN </t>
  </si>
  <si>
    <t xml:space="preserve">Nuôi dưỡng chăm sóc  01 người </t>
  </si>
  <si>
    <t xml:space="preserve">Nuôi dưỡng chăm sóc  02 người </t>
  </si>
  <si>
    <t xml:space="preserve">Nuôi dưỡng chăm sóc  03 người </t>
  </si>
  <si>
    <t xml:space="preserve">Nuôi dưỡng chăm sóc  04 người </t>
  </si>
  <si>
    <t>7,4 Người nhận chăm sóc nuôi dưỡng người KTĐBN</t>
  </si>
  <si>
    <t xml:space="preserve">7.5 Người KT ĐBN </t>
  </si>
  <si>
    <t xml:space="preserve">Mang thai hoặc nuôi 01 con dưới 36 tháng tuổi </t>
  </si>
  <si>
    <t xml:space="preserve">Mang thai và  nuôi 01 con dưới 36 tháng tuổi </t>
  </si>
  <si>
    <t xml:space="preserve">7.6 Người KTN </t>
  </si>
  <si>
    <t xml:space="preserve">Nuôi  từ 02 con trở  lên  dưới 36 tháng tuổi </t>
  </si>
  <si>
    <t xml:space="preserve"> Trẻ em dưới 16 tuổi không có nguồn nuôi dưỡng ( Đối tượng quy định tại Khoản 1, Điều 5 NĐ 136)</t>
  </si>
  <si>
    <t>Người từ đủ 16-22 tuổi ( khoản 1, điều 5, NĐ 136) đang học phổ thông, học nghề, trung học chuyên nghiệp, cao đẳng, đại học</t>
  </si>
  <si>
    <t xml:space="preserve">Nuôi  từ 02 con trở lên  dưới 36 tháng tuổi </t>
  </si>
  <si>
    <t>TỔNG HỢP KẾT QUẢ THỰC HIỆN HỔ TRỢ MAI TÁNG PHÍ NĂM 2016</t>
  </si>
  <si>
    <t>STT</t>
  </si>
  <si>
    <t xml:space="preserve">ĐƠN VỊ </t>
  </si>
  <si>
    <t xml:space="preserve">Mức trợ 
cấp MTP </t>
  </si>
  <si>
    <t xml:space="preserve">Số đối 
tượng </t>
  </si>
  <si>
    <t xml:space="preserve">Thành tiền </t>
  </si>
  <si>
    <t xml:space="preserve">Ghi chú </t>
  </si>
  <si>
    <t xml:space="preserve">Xã Cam Thanh </t>
  </si>
  <si>
    <t xml:space="preserve">Xã Cam Thủy </t>
  </si>
  <si>
    <t xml:space="preserve">Xã Cam Hiếu </t>
  </si>
  <si>
    <t xml:space="preserve">Thị trấn cam Lộ </t>
  </si>
  <si>
    <t xml:space="preserve">Xã Cam Tuyền </t>
  </si>
  <si>
    <t xml:space="preserve">Xã cam Chính </t>
  </si>
  <si>
    <t xml:space="preserve">Xã Cam Nghĩa </t>
  </si>
  <si>
    <t xml:space="preserve">Tổng cộng </t>
  </si>
  <si>
    <t xml:space="preserve">Xã Cam Thành </t>
  </si>
  <si>
    <t>( Kèm theo Công văn số …/STC-QLNS ngày    tháng 3  năm 2017 của Sở tài chính )</t>
  </si>
  <si>
    <t xml:space="preserve">Lập biểu </t>
  </si>
  <si>
    <t>Thủ trưởng đơn vị</t>
  </si>
  <si>
    <t xml:space="preserve">Nguyễn Thị Minh </t>
  </si>
  <si>
    <t xml:space="preserve">UBND HUYỆN CAM LỘ </t>
  </si>
  <si>
    <t>PHÒNG LĐTB&amp;XH</t>
  </si>
  <si>
    <t xml:space="preserve">Thủ trưởng đơn vị </t>
  </si>
  <si>
    <r>
      <t xml:space="preserve">                  </t>
    </r>
    <r>
      <rPr>
        <i/>
        <sz val="12"/>
        <rFont val=".VnArial Narrow"/>
        <family val="0"/>
      </rPr>
      <t>Cam lộ ngày 7 tháng 3 năm 2017</t>
    </r>
  </si>
  <si>
    <t>TỔNG HỢP KẾT QUẢ CHI TRỢ GIÚP THƯỜNG XUYÊN ĐỐI TƯỢNG BẢO TRỢ XÃ HỘI NĂM 2017</t>
  </si>
  <si>
    <t>Cam Lộ, Ngày  08   tháng 03 năm 2018</t>
  </si>
  <si>
    <t>TỔNG HỢP KẾT QUẢ THỰC HIỆN HỔ TRỢ MAI TÁNG PHÍ NĂM 2017</t>
  </si>
  <si>
    <t>( Kèm theo Công văn số 262/STC-QLNS ngày 30   tháng 1  năm 2018 của Sở tài chính )</t>
  </si>
  <si>
    <r>
      <t xml:space="preserve">                  </t>
    </r>
    <r>
      <rPr>
        <i/>
        <sz val="12"/>
        <rFont val=".VnArial Narrow"/>
        <family val="0"/>
      </rPr>
      <t>Cam lộ ngày 8 tháng 3 năm 2018</t>
    </r>
  </si>
  <si>
    <t>6.1    Người khuyết tật, người khuyết tật thuộc diện hộ nghèo, hộ không nghèo</t>
  </si>
  <si>
    <t xml:space="preserve">MTP </t>
  </si>
  <si>
    <t xml:space="preserve">II. Trợ cấp 01 lần </t>
  </si>
  <si>
    <t>PHỤ LỤC:</t>
  </si>
  <si>
    <t>KẾT QUẢ THỰC HIỆN CHÍNH SÁCH CHO ĐỐI TƯỢNG BẢO TRỢ XÃ HỘI NĂM 2018</t>
  </si>
  <si>
    <t>(Kèm theo Báo cáo số        /BC-UBND ngày     /3/2019 của UBND huyện Cam Lộ)</t>
  </si>
  <si>
    <t>ĐVT: 1.000 đồng</t>
  </si>
  <si>
    <t>Số đối tượng</t>
  </si>
  <si>
    <t>Mức trợ cấp hàng tháng</t>
  </si>
  <si>
    <t>Tổng số tháng trợ cấp</t>
  </si>
  <si>
    <t xml:space="preserve">Kinh phí thực hiện </t>
  </si>
  <si>
    <t>6=4x5</t>
  </si>
  <si>
    <t>A</t>
  </si>
  <si>
    <t>TRỢ CẤP THƯỜNG XUYÊN (I+II+III)</t>
  </si>
  <si>
    <t>TRỢ CẤP XÃ HỘI HÀNG THÁNG</t>
  </si>
  <si>
    <r>
      <t xml:space="preserve">Trẻ em dưới 16 tuổi không nguồn nuôi dưỡng </t>
    </r>
    <r>
      <rPr>
        <i/>
        <sz val="12"/>
        <color indexed="8"/>
        <rFont val="Times New Roman"/>
        <family val="1"/>
      </rPr>
      <t>(Khoản 1 Điều 5 Nghị định 136/2013/NĐ-CP)</t>
    </r>
  </si>
  <si>
    <t xml:space="preserve"> - Dưới 04 tuổi</t>
  </si>
  <si>
    <t xml:space="preserve"> - Từ 04 tuổi đến dưới 16 tuổi</t>
  </si>
  <si>
    <r>
      <t xml:space="preserve">Người từ 16 tuổi đến 22 tuổi thuộc một trong các trường hợp quy định tại khoản 1, Điều 5, Nghị định 136/2013/NĐ-CP mà đang học phổ thông, học nghề, trung học chuyên nghiệp, cao đẳng, đại học văn bằng thứ nhất </t>
    </r>
    <r>
      <rPr>
        <i/>
        <sz val="12"/>
        <color indexed="8"/>
        <rFont val="Times New Roman"/>
        <family val="1"/>
      </rPr>
      <t>(Khoản 2, Điều 5 Nghị định 136/2013/NĐ-CP)</t>
    </r>
  </si>
  <si>
    <r>
      <t xml:space="preserve">Trẻ em bị nhiễm HIV thuộc hộ nghèo; người bị nhiễm HIV thuộc hộ nghèo không còn khả năng lao động mà không có lương hưu, trợ cấp bảo hiểm xã hội hàng tháng, trợ cấp ưu đãi người có công hàng tháng, trợ cấp hàng tháng khác </t>
    </r>
    <r>
      <rPr>
        <i/>
        <sz val="12"/>
        <color indexed="8"/>
        <rFont val="Times New Roman"/>
        <family val="1"/>
      </rPr>
      <t>(Khoản 3, Điều 5 Nghị định 136/2013/NĐ-CP)</t>
    </r>
  </si>
  <si>
    <t xml:space="preserve"> - Từ 16 tuổi trở lên</t>
  </si>
  <si>
    <r>
      <t xml:space="preserve">Người đơn thân nghèo đang nuôi con </t>
    </r>
    <r>
      <rPr>
        <i/>
        <sz val="12"/>
        <color indexed="8"/>
        <rFont val="Times New Roman"/>
        <family val="1"/>
      </rPr>
      <t>(Khoản 4, Điều 5 Nghị định 136/2013/NĐ-CP)</t>
    </r>
  </si>
  <si>
    <t xml:space="preserve"> - Nuôi 01 con</t>
  </si>
  <si>
    <t xml:space="preserve"> - Nuôi từ 02 con trở lên</t>
  </si>
  <si>
    <t>Người cao tuổi</t>
  </si>
  <si>
    <t>5.1</t>
  </si>
  <si>
    <r>
      <t>Người cao tuổi thuộc hộ nghèo không có người có nghĩa vụ và quyền phụng dưỡng hoặc có người có nghĩa vụ và quyền phụng dưỡng nhưng người này đang hưởng chế độ trợ cấp xã hội hàng tháng quy định (</t>
    </r>
    <r>
      <rPr>
        <i/>
        <sz val="12"/>
        <color indexed="8"/>
        <rFont val="Times New Roman"/>
        <family val="1"/>
      </rPr>
      <t>điểm a, Khoản 5, Điều 5 Nghị định 136/2013/NĐ-CP)</t>
    </r>
  </si>
  <si>
    <t xml:space="preserve"> - Từ đủ 60 tuổi đến 80 tuổi</t>
  </si>
  <si>
    <t xml:space="preserve"> - Từ đủ 80 tuổi trở lên</t>
  </si>
  <si>
    <t>5.2</t>
  </si>
  <si>
    <r>
      <t xml:space="preserve">Người cao tuổi từ đủ 80 tuổi trở lên (không thuộc đối tượng tại khoản 5.1 trên) không có lương hưu, trợ cấp bảo hiểm xã hội hàng tháng, trợ cấp xã hội hàng tháng </t>
    </r>
    <r>
      <rPr>
        <i/>
        <sz val="12"/>
        <color indexed="8"/>
        <rFont val="Times New Roman"/>
        <family val="1"/>
      </rPr>
      <t>(Điểm b, Khoản 5, Điều 5 Nghị định 136/2013/NĐ-CP)</t>
    </r>
  </si>
  <si>
    <t>5.3</t>
  </si>
  <si>
    <r>
      <t xml:space="preserve">Người cao tuổi thuộc hộ nghèo không có người có nghĩa vụ và quyền phụng dưỡng, không có điều kiện sống ở cộng đồng, đủ điều kiện tiếp nhận vào cơ sở bảo trợ xã hội, nhà xã hội nhưng có người nhận chăm sóc tại cộng đồng </t>
    </r>
    <r>
      <rPr>
        <i/>
        <sz val="12"/>
        <color indexed="8"/>
        <rFont val="Times New Roman"/>
        <family val="1"/>
      </rPr>
      <t>(điểm c, khoản 5, Điều 5 Nghị định 136/2013/NĐ-CP)</t>
    </r>
  </si>
  <si>
    <t>Trẻ em khuyết tật, người khuyết tật</t>
  </si>
  <si>
    <t>6.1</t>
  </si>
  <si>
    <t xml:space="preserve"> - Trẻ em dưới 16 tuổi</t>
  </si>
  <si>
    <t xml:space="preserve"> - Người từ 16 tuổi đến 60 tuổi</t>
  </si>
  <si>
    <t xml:space="preserve"> - Người cao tuổi từ đủ 60 tuổi trở lên</t>
  </si>
  <si>
    <t>6.2</t>
  </si>
  <si>
    <t>CHĂM SÓC, NUÔI DƯỠNG TẠI CỘNG ĐỒNG</t>
  </si>
  <si>
    <t>Hộ gia đình, cá nhân nhận chăm sóc, nuôi dưỡng trẻ em không có nguồn nuôi dưỡng là đối tượng quy định tại khoản 1, Điều 5 Nghị định 136/2013/NĐ-CP</t>
  </si>
  <si>
    <t xml:space="preserve"> - Trẻ dưới 04 tuổi </t>
  </si>
  <si>
    <t>Gia đình, cá nhân nhận nuôi người cao tuổi thuộc hộ nghèo không có người có nghĩa vụ và quyền phụng dưỡng, không có điều kiện sống ở cộng đồng, đủ điều kiện tiếp nhận vào cơ sở bảo trợ xã hội, nhà xã hội nhưng có người nhận chăm sóc tại cộng đồng</t>
  </si>
  <si>
    <t>Hỗ trợ người khuyết tật:</t>
  </si>
  <si>
    <t>3.1</t>
  </si>
  <si>
    <t>Người khuyết tật đặc biệt nặng, khuyết tật nặng</t>
  </si>
  <si>
    <t xml:space="preserve"> - Mang thai hoặc nuôi 01 con dưới 36 tháng tuổi</t>
  </si>
  <si>
    <t xml:space="preserve"> - Mang thai và nuôi 01 con dưới 36 tháng tuổi</t>
  </si>
  <si>
    <t xml:space="preserve"> - Nuôi từ 02 con trở lên dưới 36 tháng tuổi</t>
  </si>
  <si>
    <t>3.2</t>
  </si>
  <si>
    <t xml:space="preserve">Hộ gia đình đang trực tiếp nuôi dưỡng, chăm sóc người khuyết tật đặc biệt nặng </t>
  </si>
  <si>
    <t xml:space="preserve"> - Nuôi dưỡng, chăm sóc 01 người</t>
  </si>
  <si>
    <t xml:space="preserve"> - Nuôi dưỡng, chăm sóc 02 người</t>
  </si>
  <si>
    <t xml:space="preserve"> - Nuôi dưỡng, chăm sóc 03 người</t>
  </si>
  <si>
    <t xml:space="preserve"> - Nuôi dưỡng, chăm sóc 04 người</t>
  </si>
  <si>
    <t>3.3</t>
  </si>
  <si>
    <t>Hỗ trợ người nhận chăm sóc, nuôi dưỡng người khuyết tật đặc biệt nặng</t>
  </si>
  <si>
    <t xml:space="preserve"> - Chăm sóc, nuôi dưỡng 01 người</t>
  </si>
  <si>
    <t xml:space="preserve"> - Chăm sóc, nuôi dưỡng từ 02 người</t>
  </si>
  <si>
    <t>CHĂM SÓC, NUÔI DƯỠNG TẠI CƠ SỞ BẢO TRỢ XÃ HỘI, NHÀ XÃ HỘI</t>
  </si>
  <si>
    <r>
      <t xml:space="preserve">Đối tượng BTXH có hoàn cảnh đặc biệt khó khăn </t>
    </r>
    <r>
      <rPr>
        <i/>
        <sz val="12"/>
        <color indexed="8"/>
        <rFont val="Times New Roman"/>
        <family val="1"/>
      </rPr>
      <t>(Khoản 1, Điều 25, Nghị định 136/2013/NĐ-CP)</t>
    </r>
  </si>
  <si>
    <t xml:space="preserve"> - Trẻ em dưới 4 tuổi</t>
  </si>
  <si>
    <t xml:space="preserve"> - Trẻ em từ 04 tuổi đến dưới 16 tuổi hoặc người từ đủ 60 tuổi trở lên</t>
  </si>
  <si>
    <t xml:space="preserve"> - Từ 16 tuổi đến 60 tuổi</t>
  </si>
  <si>
    <t>Người khuyết tật:</t>
  </si>
  <si>
    <t xml:space="preserve"> - Người khuyết tật đặc biệt nặng là trẻ em, người khuyết tật đặc biệt nặng là người cao tuổi</t>
  </si>
  <si>
    <t xml:space="preserve"> - Người khuyết tật đặc biệt nặng</t>
  </si>
  <si>
    <t>HỖ TRỢ BẢO HIỂM Y TẾ CHO ĐỐI TƯỢNG BTXH</t>
  </si>
  <si>
    <t>Trẻ em dưới 16 tuổi không có người nuôi dưỡng thuộc một trong các trường hợp: Bị bỏ rơi chưa có người nhận làm con nuôi; mồ côi cả cha và mẹ; mồ côi cha hoặc mẹ và người còn lại mất tích theo quy định.</t>
  </si>
  <si>
    <t>Người từ 16 tuổi đến 22 tuổi thuộc một trong các trường hợp nêu trên mà đang học phổ thông, học nghề, trung học chuyên nghiệp, cao đẳng, đại học văn bằng thứ nhất</t>
  </si>
  <si>
    <t>Là trẻ em bị nhiễm HIV thuộc hộ nghèo; người bị nhiễm HIV thuộc hộ nghèo không còn khả năng lao động mà không có lương hưu, trợ cấp bảo hiểm xã hội hàng tháng, trợ cấp ưu đãi người có công hàng tháng, trợ cấp hàng tháng khác</t>
  </si>
  <si>
    <t>Người cao tuổi thuộc một trong các trường hợp: người cao tuổi thuộc hộ nghèo không có người có nghĩa vụ và quyền phụng dưỡng hoặc có người có nghĩa vụ và quyền phụng dưỡng nhưng người này đang hưởng chế độ trợ cấp xã hội hàng tháng;</t>
  </si>
  <si>
    <t>Người 80 tuổi trở lên không thuộc diện trên mà không có lương hưu, trợ cấp bảo hiểm xã hội hàng tháng, trợ cấp xã hội hàng tháng; người cao tuổi thuộc hộ nghèo không có người có nghĩa vụ và quyền phụng dưỡng, không có điều kiện sống ở cộng đồng, đủ điều kiện tiếp nhận vào cơ sở bảo trợ xã hội, nhà xã hội nhưng có người nhận chăm sóc tại cộng đồng.</t>
  </si>
  <si>
    <t>Đối tượng là con của người đơn thân nghèo đang nuôi con. Người thuộc hộ nghèo không có chồng hoặc không có vợ; có chồng hoặc vợ đã chết; có chồng hoặc vợ mất tích theo quy định của pháp luật.</t>
  </si>
  <si>
    <t>Đối tượng là người khuyết tật nặng và người khuyết tật đặc biệt nặng.</t>
  </si>
  <si>
    <t>Người từ đủ 80 tuổi trở lên đang hưởng trợ cấp tuất bảo hiểm xã hội hàng tháng, trợ cấp hàng tháng khác chưa được cấp thẻ bảo hiểm y tế miễn phí.</t>
  </si>
  <si>
    <t>C</t>
  </si>
  <si>
    <t>HỖ TRỢ MAI TÁNG PHÍ</t>
  </si>
  <si>
    <t>Xã Can Nghĩa</t>
  </si>
  <si>
    <t>Thị trấn Cam Lộ</t>
  </si>
  <si>
    <r>
      <t xml:space="preserve">        Ghi chú: </t>
    </r>
    <r>
      <rPr>
        <i/>
        <sz val="13"/>
        <color indexed="8"/>
        <rFont val="Times New Roman"/>
        <family val="1"/>
      </rPr>
      <t>Không thêm cột, thêm hàng. Nếu phát sinh nội dung mới đề nghị bổ sung phần cuối Phụ lục</t>
    </r>
  </si>
  <si>
    <t>Người lập</t>
  </si>
  <si>
    <t>Thủ trưởng cơ quan</t>
  </si>
  <si>
    <t xml:space="preserve">                                         Nguyễn thị Minh</t>
  </si>
  <si>
    <t>Năm 2017</t>
  </si>
  <si>
    <t>Năm 2018</t>
  </si>
  <si>
    <t>Năm 2019</t>
  </si>
  <si>
    <t xml:space="preserve">Mang thai và nuôi 01 con dưới 36 tháng tuổi </t>
  </si>
  <si>
    <t xml:space="preserve"> KẾT QUẢ THỰC HIỆN TRỢ GIÚP XÃ HỘI THƯỜNG XUYÊN</t>
  </si>
  <si>
    <t>Năm 2019(T1+T2)</t>
  </si>
  <si>
    <t>Số TT</t>
  </si>
  <si>
    <t>Đơn vị tính</t>
  </si>
  <si>
    <t>Nam</t>
  </si>
  <si>
    <t>Nữ</t>
  </si>
  <si>
    <t>Người</t>
  </si>
  <si>
    <t>Số người cao tuổi khuyết tật</t>
  </si>
  <si>
    <t>TRƯỞNG PHÒNG</t>
  </si>
  <si>
    <t>PHÒNG LĐ-TBXH HUYỆN CAM LỘ</t>
  </si>
  <si>
    <t>BẢNG SỐ LIỆU</t>
  </si>
  <si>
    <t>Tình hình thực hiện chính sách đối với người cao tuổi</t>
  </si>
  <si>
    <t>KẾT QUẢ THỰC HIỆN CHÍNH SÁCH ĐỐI VỚI NGƯỜI CAO TUỔI</t>
  </si>
  <si>
    <t>Đơn vị tính</t>
  </si>
  <si>
    <t>Tổng số người cao tuổi</t>
  </si>
  <si>
    <t>Số người cao tuổi thuộc hộ nghèo</t>
  </si>
  <si>
    <t>Số NCT không có người có quyền và nghĩa vụ phụng dưỡng</t>
  </si>
  <si>
    <t>Số NCT đang hưởng lương hưu, trợ cấp bảo hiểm xã hội</t>
  </si>
  <si>
    <t>Số NCT đang hưởng trợ cấp người có công</t>
  </si>
  <si>
    <t>Số NCT đang hưởng trợ cấp xã hội hàng tháng</t>
  </si>
  <si>
    <t>NCT thuộc hộ gia đình nghèo không có người có quyền, nghĩa vụ phụng dưỡng</t>
  </si>
  <si>
    <t>Người từ đủ 80 tuổi không có lương hưu, trợ cấp BHXH</t>
  </si>
  <si>
    <t>Trong đó: thuộc diện hộ nghèo</t>
  </si>
  <si>
    <t>Người cao tuổi khuyết tật nặng, đặc biệt nặng</t>
  </si>
  <si>
    <t>Khác</t>
  </si>
  <si>
    <t>Số NCT đang được chăm sóc tại hộ + nhận chăm sóc, nuôi dưỡng tại cộng đồng</t>
  </si>
  <si>
    <t>Số NCT đang nuôi dưỡng, chăm sóc trong cơ sở bảo trợ xã hội, nhà xã hội</t>
  </si>
  <si>
    <t>Số NCT có thẻ BHYT</t>
  </si>
  <si>
    <t>Số người cao tuổi được lập hồ sơ theo dõi sức khỏe</t>
  </si>
  <si>
    <t>Số NCT được hỗ trợ nhà ở</t>
  </si>
  <si>
    <t>Số cơ sở văn hóa, thể thao giải trí có bán vé, thu phí trên địa bàn</t>
  </si>
  <si>
    <t>Cơ sở</t>
  </si>
  <si>
    <t>Trong đó:</t>
  </si>
  <si>
    <t>- Số cơ sở văn hóa, thể thao giải trí có bán vé, thu phí trên địa bàn thực hiện miễn, giảm giá vé, phí cho người cao tuổi</t>
  </si>
  <si>
    <t>- Số lượt người cao tuổi được  miễn giảm vé, phí dịch vụ</t>
  </si>
  <si>
    <t>Lượt người</t>
  </si>
  <si>
    <t>14</t>
  </si>
  <si>
    <t>Số tổ chức cung cấp dịch vụ vận tải thực hiện giảm giá vé, phí dịch vụ cho NCT</t>
  </si>
  <si>
    <t>Tổ chức</t>
  </si>
  <si>
    <t>Trong đó: Số lượt người cao tuổi được miễn, giảm</t>
  </si>
  <si>
    <t>15</t>
  </si>
  <si>
    <t>Số người cao tuổi được chúc thọ, mừng thọ</t>
  </si>
  <si>
    <r>
      <t>Trong đó:</t>
    </r>
    <r>
      <rPr>
        <sz val="13"/>
        <rFont val="Times New Roman"/>
        <family val="1"/>
      </rPr>
      <t xml:space="preserve"> - 100 tuổi</t>
    </r>
  </si>
  <si>
    <t>- 90 tuổi</t>
  </si>
  <si>
    <t>- Trên 100 tuổi</t>
  </si>
  <si>
    <t>- Tuổi 70, 75, 80, 85, 95</t>
  </si>
  <si>
    <t>16</t>
  </si>
  <si>
    <t>Số NCT tham gia Hội NCT</t>
  </si>
  <si>
    <t>17</t>
  </si>
  <si>
    <t>Số NCT tham gia công tác Đảng, chính quyền, MTTQ và các tổ chức đoàn thể</t>
  </si>
  <si>
    <t>18</t>
  </si>
  <si>
    <t>Số NCT trên địa bàn tham gia công tác khuyến học, thanh tra nhân dân, hòa giải, tổ an ninh…</t>
  </si>
  <si>
    <t>19</t>
  </si>
  <si>
    <t>Số xã, phường, thị trấn (gọi chung xã) có các loại hình CLB có NCT tham gia</t>
  </si>
  <si>
    <t>Xã</t>
  </si>
  <si>
    <t>20</t>
  </si>
  <si>
    <t>Tổng số CLB có NCT tham gia trên địa bàn</t>
  </si>
  <si>
    <t>CLB</t>
  </si>
  <si>
    <r>
      <t>Trong đó:</t>
    </r>
    <r>
      <rPr>
        <sz val="13"/>
        <rFont val="Times New Roman"/>
        <family val="1"/>
      </rPr>
      <t xml:space="preserve"> Câu lạc bộ Liên thế hệ giúp nhau</t>
    </r>
  </si>
  <si>
    <t>21</t>
  </si>
  <si>
    <t>Số NCT tham gia các loại hình CLB trên  địa bàn</t>
  </si>
  <si>
    <t>22</t>
  </si>
  <si>
    <t>Số cơ sở chăm sóc NCT</t>
  </si>
  <si>
    <t>23</t>
  </si>
  <si>
    <t>Số bệnh viện có khoa lão khoa, hoặc phòng điều trị riêng cho người cao tuổi</t>
  </si>
  <si>
    <t>Bệnh viện</t>
  </si>
  <si>
    <t>24</t>
  </si>
  <si>
    <t>Số xã/phường/thị trấn (gọi chung xã) có Quỹ chăm sóc và phát huy vai trò người cao tuổi</t>
  </si>
  <si>
    <t>- Tổng số tiền của Quỹ chăm sóc và phát huy vai trò người cao tuổi</t>
  </si>
  <si>
    <t>-  Tổng số tiền huy động trong năm của Quỹ chăm sóc và phát huy vai trò người cao tuổi</t>
  </si>
  <si>
    <t>Triệu đồng</t>
  </si>
  <si>
    <t>25</t>
  </si>
  <si>
    <t>Số cán bộ được tập huấn về công tác NCT</t>
  </si>
  <si>
    <t>26</t>
  </si>
  <si>
    <t>Kinh phí thực hiện chính sách</t>
  </si>
  <si>
    <t>Chính sách trợ giúp xã hội</t>
  </si>
  <si>
    <t>Chúc thọ mừng thọ</t>
  </si>
  <si>
    <t>Các chế độ chính sách khác</t>
  </si>
  <si>
    <t>Mẫu số 2</t>
  </si>
  <si>
    <t>Chỉ tiêu</t>
  </si>
  <si>
    <t xml:space="preserve">Tình hình thiệt hại </t>
  </si>
  <si>
    <t>Số hộ thiếu đói</t>
  </si>
  <si>
    <t>Lượt hộ</t>
  </si>
  <si>
    <t>Số người thiếu đói</t>
  </si>
  <si>
    <t>Số người chết</t>
  </si>
  <si>
    <t>Số người mất tích</t>
  </si>
  <si>
    <t>Người bị thương</t>
  </si>
  <si>
    <t>Hộ có nhà bị đổ, sập, trôi cháy</t>
  </si>
  <si>
    <t>Hộ</t>
  </si>
  <si>
    <t>Hộ có nhà hư hỏng nặng</t>
  </si>
  <si>
    <t>Hộ phải di rời nhà ở</t>
  </si>
  <si>
    <t>Hộ</t>
  </si>
  <si>
    <t>Kết quả hỗ trợ</t>
  </si>
  <si>
    <t>Số hộ được hỗ trợ lương thực</t>
  </si>
  <si>
    <t>Số người được hỗ trợ lương thực</t>
  </si>
  <si>
    <t>Số người chết được hỗ trợ mai táng</t>
  </si>
  <si>
    <t>Hộ được hỗ trợ làm nhà ở</t>
  </si>
  <si>
    <t>Nhà</t>
  </si>
  <si>
    <t>Hộ được hỗ trợ sửa chữa nhà ở</t>
  </si>
  <si>
    <t>Hộ được hỗ trợ di rời nhà ở</t>
  </si>
  <si>
    <t>Nguồn lực hỗ trợ</t>
  </si>
  <si>
    <t>3.1.</t>
  </si>
  <si>
    <t>Gao</t>
  </si>
  <si>
    <t>Tấn</t>
  </si>
  <si>
    <t xml:space="preserve">Trong đó:  </t>
  </si>
  <si>
    <t>Tấn</t>
  </si>
  <si>
    <t xml:space="preserve">     + Địa phương      </t>
  </si>
  <si>
    <t xml:space="preserve">     + Huy động</t>
  </si>
  <si>
    <t>3.2.</t>
  </si>
  <si>
    <t>Tổng kinh phí</t>
  </si>
  <si>
    <t>Tỷ đồng</t>
  </si>
  <si>
    <t xml:space="preserve">Trong đó: </t>
  </si>
  <si>
    <t xml:space="preserve">   + Ngân sách Trung ương cấp</t>
  </si>
  <si>
    <t xml:space="preserve">   + Ngân sách địa phương</t>
  </si>
  <si>
    <t xml:space="preserve">   + Huy động (bao gồm cả hiện vật quy đổi)</t>
  </si>
  <si>
    <t>KẾT QUẢ THỰC HIỆN TRỢ GIÚP XÃ HỘI ĐỘT XUẤT</t>
  </si>
  <si>
    <t>Trong đó</t>
  </si>
  <si>
    <t>Tổng số</t>
  </si>
  <si>
    <t xml:space="preserve">     + Trung ương cấp</t>
  </si>
  <si>
    <t>Cam Lộ, ngày 05 tháng 02 năm 2019</t>
  </si>
  <si>
    <t>Triệu đồng</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</si>
</sst>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Red]\-#,###"/>
    <numFmt numFmtId="189" formatCode="#,###;\-#,###;&quot;&quot;;_(@_)"/>
    <numFmt numFmtId="190" formatCode="0.0"/>
    <numFmt numFmtId="191" formatCode="_(* #,##0_);_(* \(#,##0\);_(* &quot;-&quot;??_);_(@_)"/>
    <numFmt numFmtId="192" formatCode="0.0%"/>
    <numFmt numFmtId="193" formatCode="#,###.0;[Red]\-#,###.0"/>
    <numFmt numFmtId="194" formatCode="#,###.00;[Red]\-#,###.00"/>
    <numFmt numFmtId="195" formatCode="#,###.000;[Red]\-#,###.000"/>
    <numFmt numFmtId="196" formatCode="_(* #,##0.0_);_(* \(#,##0.0\);_(* &quot;-&quot;??_);_(@_)"/>
    <numFmt numFmtId="197" formatCode="[$-409]dddd\,\ dd\ mmmm\,\ yyyy"/>
    <numFmt numFmtId="198" formatCode="#,##0.0"/>
    <numFmt numFmtId="199" formatCode="#,##0.000"/>
    <numFmt numFmtId="200" formatCode="#,##0.0000"/>
    <numFmt numFmtId="201" formatCode="0.000"/>
    <numFmt numFmtId="202" formatCode="0.0000"/>
    <numFmt numFmtId="203" formatCode="&quot;Yes&quot;;&quot;Yes&quot;;&quot;No&quot;"/>
    <numFmt numFmtId="204" formatCode="&quot;True&quot;;&quot;True&quot;;&quot;False&quot;"/>
    <numFmt numFmtId="205" formatCode="&quot;On&quot;;&quot;On&quot;;&quot;Off&quot;"/>
    <numFmt numFmtId="206" formatCode="[$€-2]\ #,##0.00_);[Red]\([$€-2]\ #,##0.00\)"/>
    <numFmt numFmtId="207" formatCode="###,###"/>
    <numFmt numFmtId="208" formatCode="&quot;Có&quot;;&quot;Có&quot;;&quot;Không&quot;"/>
    <numFmt numFmtId="209" formatCode="&quot;Đúng&quot;;&quot;Đúng&quot;;&quot;Sai&quot;"/>
    <numFmt numFmtId="210" formatCode="&quot;Bật&quot;;&quot;Bật&quot;;&quot;Tắt&quot;"/>
    <numFmt numFmtId="211" formatCode="#,##0.000_);\(#,##0.000\)"/>
    <numFmt numFmtId="212" formatCode="_(* #,##0.000_);_(* \(#,##0.000\);_(* &quot;-&quot;??_);_(@_)"/>
    <numFmt numFmtId="213" formatCode="_(* #,##0.000_);_(* \(#,##0.000\);_(* &quot;-&quot;???_);_(@_)"/>
    <numFmt numFmtId="214" formatCode="#,##0.0_);\(#,##0.0\)"/>
    <numFmt numFmtId="215" formatCode="_(* #,##0.000000_);_(* \(#,##0.000000\);_(* &quot;-&quot;??_);_(@_)"/>
    <numFmt numFmtId="216" formatCode="_(* #,##0.0000000_);_(* \(#,##0.0000000\);_(* &quot;-&quot;??_);_(@_)"/>
    <numFmt numFmtId="217" formatCode="#,##0.00000000000"/>
    <numFmt numFmtId="218" formatCode="_-* #,##0.0\ _₫_-;\-* #,##0.0\ _₫_-;_-* &quot;-&quot;??\ _₫_-;_-@_-"/>
    <numFmt numFmtId="219" formatCode="_-* #,##0\ _₫_-;\-* #,##0\ _₫_-;_-* &quot;-&quot;??\ _₫_-;_-@_-"/>
    <numFmt numFmtId="220" formatCode="_-* #,##0.000\ _₫_-;\-* #,##0.000\ _₫_-;_-* &quot;-&quot;??\ _₫_-;_-@_-"/>
    <numFmt numFmtId="221" formatCode="_-* #,##0.000\ _₫_-;\-* #,##0.000\ _₫_-;_-* &quot;-&quot;???\ _₫_-;_-@_-"/>
    <numFmt numFmtId="222" formatCode="_-* #,##0.0000\ _₫_-;\-* #,##0.0000\ _₫_-;_-* &quot;-&quot;??\ _₫_-;_-@_-"/>
  </numFmts>
  <fonts count="95">
    <font>
      <sz val="12"/>
      <name val=".VnArial Narrow"/>
      <family val="0"/>
    </font>
    <font>
      <u val="single"/>
      <sz val="12"/>
      <color indexed="36"/>
      <name val=".VnArial Narrow"/>
      <family val="2"/>
    </font>
    <font>
      <sz val="13"/>
      <name val=".VnTime"/>
      <family val="2"/>
    </font>
    <font>
      <u val="single"/>
      <sz val="12"/>
      <color indexed="12"/>
      <name val=".VnArial Narrow"/>
      <family val="2"/>
    </font>
    <font>
      <sz val="10"/>
      <name val="Arial"/>
      <family val="2"/>
    </font>
    <font>
      <sz val="11"/>
      <color indexed="8"/>
      <name val="Times New Roman"/>
      <family val="1"/>
    </font>
    <font>
      <b/>
      <sz val="11"/>
      <color indexed="8"/>
      <name val="Times New Roman"/>
      <family val="1"/>
    </font>
    <font>
      <b/>
      <u val="single"/>
      <sz val="11"/>
      <color indexed="8"/>
      <name val="Times New Roman"/>
      <family val="1"/>
    </font>
    <font>
      <sz val="13"/>
      <color indexed="8"/>
      <name val="Times New Roman"/>
      <family val="1"/>
    </font>
    <font>
      <sz val="12"/>
      <color indexed="8"/>
      <name val="Times New Roman"/>
      <family val="1"/>
    </font>
    <font>
      <b/>
      <u val="single"/>
      <sz val="12"/>
      <color indexed="8"/>
      <name val="Times New Roman"/>
      <family val="1"/>
    </font>
    <font>
      <b/>
      <sz val="12"/>
      <color indexed="8"/>
      <name val="Times New Roman"/>
      <family val="1"/>
    </font>
    <font>
      <i/>
      <sz val="8"/>
      <color indexed="8"/>
      <name val="Times New Roman"/>
      <family val="1"/>
    </font>
    <font>
      <i/>
      <sz val="10"/>
      <color indexed="8"/>
      <name val="Times New Roman"/>
      <family val="1"/>
    </font>
    <font>
      <i/>
      <sz val="12"/>
      <color indexed="8"/>
      <name val="Times New Roman"/>
      <family val="1"/>
    </font>
    <font>
      <b/>
      <sz val="12"/>
      <name val="Times New Roman"/>
      <family val="1"/>
    </font>
    <font>
      <sz val="12"/>
      <name val="Times New Roman"/>
      <family val="1"/>
    </font>
    <font>
      <i/>
      <sz val="12"/>
      <name val="Times New Roman"/>
      <family val="1"/>
    </font>
    <font>
      <b/>
      <i/>
      <sz val="12"/>
      <name val="Times New Roman"/>
      <family val="1"/>
    </font>
    <font>
      <sz val="14"/>
      <name val="Times New Roman"/>
      <family val="1"/>
    </font>
    <font>
      <sz val="11"/>
      <name val="Times New Roman"/>
      <family val="1"/>
    </font>
    <font>
      <b/>
      <sz val="11"/>
      <name val="Times New Roman"/>
      <family val="1"/>
    </font>
    <font>
      <i/>
      <sz val="10"/>
      <name val="Times New Roman"/>
      <family val="1"/>
    </font>
    <font>
      <i/>
      <sz val="8"/>
      <name val="Times New Roman"/>
      <family val="1"/>
    </font>
    <font>
      <sz val="14"/>
      <color indexed="8"/>
      <name val="Times New Roman"/>
      <family val="1"/>
    </font>
    <font>
      <b/>
      <sz val="14"/>
      <color indexed="8"/>
      <name val="Times New Roman"/>
      <family val="1"/>
    </font>
    <font>
      <b/>
      <sz val="14"/>
      <name val="Times New Roman"/>
      <family val="1"/>
    </font>
    <font>
      <sz val="12"/>
      <color indexed="12"/>
      <name val="Times New Roman"/>
      <family val="1"/>
    </font>
    <font>
      <b/>
      <i/>
      <sz val="10"/>
      <color indexed="10"/>
      <name val="Times New Roman"/>
      <family val="1"/>
    </font>
    <font>
      <sz val="10"/>
      <color indexed="8"/>
      <name val="Times New Roman"/>
      <family val="1"/>
    </font>
    <font>
      <i/>
      <sz val="11"/>
      <color indexed="8"/>
      <name val="Times New Roman"/>
      <family val="1"/>
    </font>
    <font>
      <b/>
      <sz val="10"/>
      <color indexed="8"/>
      <name val="Times New Roman"/>
      <family val="1"/>
    </font>
    <font>
      <b/>
      <sz val="12"/>
      <name val=".VnArial Narrow"/>
      <family val="0"/>
    </font>
    <font>
      <i/>
      <sz val="12"/>
      <name val=".VnArial Narrow"/>
      <family val="0"/>
    </font>
    <font>
      <b/>
      <sz val="14"/>
      <name val=".VnArial Narrow"/>
      <family val="0"/>
    </font>
    <font>
      <b/>
      <i/>
      <sz val="11"/>
      <color indexed="8"/>
      <name val="Times New Roman"/>
      <family val="1"/>
    </font>
    <font>
      <b/>
      <i/>
      <sz val="12"/>
      <name val=".VnArial Narrow"/>
      <family val="0"/>
    </font>
    <font>
      <b/>
      <sz val="12"/>
      <color indexed="12"/>
      <name val="Times New Roman"/>
      <family val="1"/>
    </font>
    <font>
      <b/>
      <sz val="13"/>
      <color indexed="8"/>
      <name val="Times New Roman"/>
      <family val="1"/>
    </font>
    <font>
      <b/>
      <sz val="12"/>
      <color indexed="14"/>
      <name val="Times New Roman"/>
      <family val="1"/>
    </font>
    <font>
      <b/>
      <i/>
      <sz val="13"/>
      <color indexed="8"/>
      <name val="Times New Roman"/>
      <family val="1"/>
    </font>
    <font>
      <i/>
      <sz val="13"/>
      <color indexed="8"/>
      <name val="Times New Roman"/>
      <family val="1"/>
    </font>
    <font>
      <b/>
      <i/>
      <sz val="12"/>
      <color indexed="8"/>
      <name val="Times New Roman"/>
      <family val="1"/>
    </font>
    <font>
      <b/>
      <sz val="13"/>
      <name val="Times New Roman"/>
      <family val="1"/>
    </font>
    <font>
      <sz val="13"/>
      <name val="Times New Roman"/>
      <family val="1"/>
    </font>
    <font>
      <b/>
      <i/>
      <sz val="13"/>
      <name val="Times New Roman"/>
      <family val="1"/>
    </font>
    <font>
      <i/>
      <sz val="11"/>
      <name val="Times New Roman"/>
      <family val="1"/>
    </font>
    <font>
      <i/>
      <sz val="13"/>
      <name val="Times New Roman"/>
      <family val="1"/>
    </font>
    <font>
      <i/>
      <sz val="14"/>
      <name val="Times New Roman"/>
      <family val="1"/>
    </font>
    <font>
      <sz val="10"/>
      <name val="Times New Roman"/>
      <family val="1"/>
    </font>
    <font>
      <b/>
      <u val="single"/>
      <sz val="12"/>
      <name val="Times New Roman"/>
      <family val="1"/>
    </font>
    <font>
      <b/>
      <i/>
      <sz val="10"/>
      <name val="Times New Roman"/>
      <family val="1"/>
    </font>
    <font>
      <b/>
      <u val="single"/>
      <sz val="11"/>
      <name val="Times New Roman"/>
      <family val="1"/>
    </font>
    <font>
      <b/>
      <i/>
      <sz val="11"/>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color indexed="10"/>
      <name val="Times New Roman"/>
      <family val="1"/>
    </font>
    <font>
      <b/>
      <sz val="12"/>
      <color indexed="10"/>
      <name val="Times New Roman"/>
      <family val="1"/>
    </font>
    <font>
      <b/>
      <sz val="11"/>
      <color indexed="10"/>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rgb="FFFF0000"/>
      <name val="Times New Roman"/>
      <family val="1"/>
    </font>
    <font>
      <b/>
      <sz val="12"/>
      <color rgb="FFFF0000"/>
      <name val="Times New Roman"/>
      <family val="1"/>
    </font>
    <font>
      <b/>
      <i/>
      <sz val="10"/>
      <color rgb="FFFF0000"/>
      <name val="Times New Roman"/>
      <family val="1"/>
    </font>
    <font>
      <b/>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9" fillId="0" borderId="0" applyNumberFormat="0" applyFill="0" applyBorder="0" applyAlignment="0" applyProtection="0"/>
    <xf numFmtId="0" fontId="1" fillId="0" borderId="0" applyNumberFormat="0" applyFill="0" applyBorder="0" applyAlignment="0" applyProtection="0"/>
    <xf numFmtId="0" fontId="80" fillId="29" borderId="0" applyNumberFormat="0" applyBorder="0" applyAlignment="0" applyProtection="0"/>
    <xf numFmtId="189" fontId="2" fillId="0" borderId="0" applyFont="0" applyFill="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4"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334">
    <xf numFmtId="0" fontId="0" fillId="0" borderId="0" xfId="0" applyAlignment="1">
      <alignment/>
    </xf>
    <xf numFmtId="0" fontId="5" fillId="33" borderId="0" xfId="58" applyFont="1" applyFill="1" applyBorder="1">
      <alignment/>
      <protection/>
    </xf>
    <xf numFmtId="0" fontId="5" fillId="33" borderId="0" xfId="58" applyFont="1" applyFill="1" applyBorder="1" applyAlignment="1">
      <alignment horizontal="center"/>
      <protection/>
    </xf>
    <xf numFmtId="0" fontId="6" fillId="33" borderId="0" xfId="58" applyFont="1" applyFill="1" applyBorder="1" applyAlignment="1">
      <alignment vertical="top"/>
      <protection/>
    </xf>
    <xf numFmtId="0" fontId="5" fillId="33" borderId="0" xfId="58" applyFont="1" applyFill="1" applyBorder="1" applyAlignment="1">
      <alignment vertical="center"/>
      <protection/>
    </xf>
    <xf numFmtId="0" fontId="7" fillId="33" borderId="0" xfId="58" applyFont="1" applyFill="1" applyBorder="1" applyAlignment="1">
      <alignment horizontal="center" vertical="center"/>
      <protection/>
    </xf>
    <xf numFmtId="207" fontId="5" fillId="33" borderId="0" xfId="58" applyNumberFormat="1" applyFont="1" applyFill="1" applyBorder="1" applyAlignment="1">
      <alignment horizontal="right" vertical="center" wrapText="1"/>
      <protection/>
    </xf>
    <xf numFmtId="207" fontId="5" fillId="33" borderId="0" xfId="58" applyNumberFormat="1" applyFont="1" applyFill="1" applyBorder="1" applyAlignment="1">
      <alignment horizontal="center" vertical="center" wrapText="1"/>
      <protection/>
    </xf>
    <xf numFmtId="0" fontId="8" fillId="33" borderId="0" xfId="58" applyFont="1" applyFill="1" applyBorder="1">
      <alignment/>
      <protection/>
    </xf>
    <xf numFmtId="207" fontId="9" fillId="33" borderId="10" xfId="58" applyNumberFormat="1" applyFont="1" applyFill="1" applyBorder="1" applyAlignment="1">
      <alignment horizontal="center" vertical="center"/>
      <protection/>
    </xf>
    <xf numFmtId="207" fontId="10" fillId="33" borderId="10" xfId="58" applyNumberFormat="1" applyFont="1" applyFill="1" applyBorder="1" applyAlignment="1">
      <alignment horizontal="center" vertical="center" wrapText="1"/>
      <protection/>
    </xf>
    <xf numFmtId="207" fontId="9" fillId="33" borderId="10" xfId="58" applyNumberFormat="1" applyFont="1" applyFill="1" applyBorder="1" applyAlignment="1">
      <alignment vertical="center" wrapText="1"/>
      <protection/>
    </xf>
    <xf numFmtId="207" fontId="9" fillId="33" borderId="10" xfId="58" applyNumberFormat="1" applyFont="1" applyFill="1" applyBorder="1" applyAlignment="1">
      <alignment vertical="center"/>
      <protection/>
    </xf>
    <xf numFmtId="0" fontId="9" fillId="33" borderId="0" xfId="58" applyFont="1" applyFill="1" applyBorder="1" applyAlignment="1">
      <alignment vertical="center"/>
      <protection/>
    </xf>
    <xf numFmtId="0" fontId="9" fillId="33" borderId="10" xfId="58" applyFont="1" applyFill="1" applyBorder="1" applyAlignment="1" quotePrefix="1">
      <alignment horizontal="left" vertical="center" wrapText="1"/>
      <protection/>
    </xf>
    <xf numFmtId="49" fontId="9" fillId="33" borderId="10" xfId="58" applyNumberFormat="1" applyFont="1" applyFill="1" applyBorder="1" applyAlignment="1" quotePrefix="1">
      <alignment horizontal="left" vertical="center" wrapText="1"/>
      <protection/>
    </xf>
    <xf numFmtId="0" fontId="9" fillId="33" borderId="10" xfId="58" applyFont="1" applyFill="1" applyBorder="1" applyAlignment="1">
      <alignment horizontal="left" vertical="center" wrapText="1"/>
      <protection/>
    </xf>
    <xf numFmtId="0" fontId="11" fillId="33" borderId="0" xfId="58" applyFont="1" applyFill="1" applyBorder="1" applyAlignment="1">
      <alignment vertical="center"/>
      <protection/>
    </xf>
    <xf numFmtId="0" fontId="11" fillId="33" borderId="10" xfId="58" applyFont="1" applyFill="1" applyBorder="1" applyAlignment="1" quotePrefix="1">
      <alignment horizontal="left" vertical="center" wrapText="1"/>
      <protection/>
    </xf>
    <xf numFmtId="0" fontId="5" fillId="33" borderId="10" xfId="58" applyFont="1" applyFill="1" applyBorder="1" applyAlignment="1">
      <alignment horizontal="center" vertical="top" wrapText="1"/>
      <protection/>
    </xf>
    <xf numFmtId="3" fontId="5" fillId="33" borderId="10" xfId="58" applyNumberFormat="1" applyFont="1" applyFill="1" applyBorder="1" applyAlignment="1">
      <alignment horizontal="center" vertical="top" wrapText="1"/>
      <protection/>
    </xf>
    <xf numFmtId="0" fontId="5" fillId="33" borderId="0" xfId="58" applyFont="1" applyFill="1" applyBorder="1" applyAlignment="1">
      <alignment horizontal="center" vertical="top"/>
      <protection/>
    </xf>
    <xf numFmtId="0" fontId="11" fillId="33" borderId="10" xfId="58" applyFont="1" applyFill="1" applyBorder="1" applyAlignment="1">
      <alignment horizontal="center" vertical="center"/>
      <protection/>
    </xf>
    <xf numFmtId="0" fontId="9" fillId="33" borderId="10" xfId="58" applyFont="1" applyFill="1" applyBorder="1" applyAlignment="1">
      <alignment vertical="center"/>
      <protection/>
    </xf>
    <xf numFmtId="0" fontId="12" fillId="33" borderId="10" xfId="58" applyFont="1" applyFill="1" applyBorder="1" applyAlignment="1">
      <alignment horizontal="center" vertical="center" wrapText="1"/>
      <protection/>
    </xf>
    <xf numFmtId="0" fontId="13" fillId="33" borderId="10" xfId="58" applyFont="1" applyFill="1" applyBorder="1" applyAlignment="1">
      <alignment horizontal="center" vertical="center"/>
      <protection/>
    </xf>
    <xf numFmtId="0" fontId="13" fillId="33" borderId="10" xfId="58" applyFont="1" applyFill="1" applyBorder="1" applyAlignment="1">
      <alignment horizontal="center" vertical="center" wrapText="1"/>
      <protection/>
    </xf>
    <xf numFmtId="0" fontId="13" fillId="33" borderId="10" xfId="58" applyFont="1" applyFill="1" applyBorder="1" applyAlignment="1">
      <alignment vertical="center"/>
      <protection/>
    </xf>
    <xf numFmtId="0" fontId="13" fillId="33" borderId="0" xfId="58" applyFont="1" applyFill="1" applyBorder="1" applyAlignment="1">
      <alignment vertical="center"/>
      <protection/>
    </xf>
    <xf numFmtId="207" fontId="9" fillId="33" borderId="11" xfId="58" applyNumberFormat="1" applyFont="1" applyFill="1" applyBorder="1" applyAlignment="1">
      <alignment vertical="center" wrapText="1"/>
      <protection/>
    </xf>
    <xf numFmtId="207" fontId="9" fillId="33" borderId="0" xfId="58" applyNumberFormat="1" applyFont="1" applyFill="1" applyBorder="1" applyAlignment="1">
      <alignment vertical="center" wrapText="1"/>
      <protection/>
    </xf>
    <xf numFmtId="0" fontId="20" fillId="33" borderId="0" xfId="58" applyFont="1" applyFill="1" applyBorder="1">
      <alignment/>
      <protection/>
    </xf>
    <xf numFmtId="0" fontId="20" fillId="33" borderId="10" xfId="58" applyFont="1" applyFill="1" applyBorder="1" applyAlignment="1">
      <alignment horizontal="center" vertical="top" wrapText="1"/>
      <protection/>
    </xf>
    <xf numFmtId="3" fontId="20" fillId="33" borderId="10" xfId="58" applyNumberFormat="1" applyFont="1" applyFill="1" applyBorder="1" applyAlignment="1">
      <alignment horizontal="center" vertical="top" wrapText="1"/>
      <protection/>
    </xf>
    <xf numFmtId="0" fontId="22" fillId="33" borderId="10" xfId="58" applyFont="1" applyFill="1" applyBorder="1" applyAlignment="1">
      <alignment vertical="center"/>
      <protection/>
    </xf>
    <xf numFmtId="0" fontId="23" fillId="33" borderId="10" xfId="58" applyFont="1" applyFill="1" applyBorder="1" applyAlignment="1">
      <alignment horizontal="center" vertical="center" wrapText="1"/>
      <protection/>
    </xf>
    <xf numFmtId="0" fontId="16" fillId="33" borderId="10" xfId="58" applyFont="1" applyFill="1" applyBorder="1" applyAlignment="1">
      <alignment vertical="center"/>
      <protection/>
    </xf>
    <xf numFmtId="207" fontId="16" fillId="33" borderId="0" xfId="58" applyNumberFormat="1" applyFont="1" applyFill="1" applyBorder="1" applyAlignment="1">
      <alignment vertical="center" wrapText="1"/>
      <protection/>
    </xf>
    <xf numFmtId="207" fontId="16" fillId="33" borderId="10" xfId="58" applyNumberFormat="1" applyFont="1" applyFill="1" applyBorder="1" applyAlignment="1">
      <alignment vertical="center" wrapText="1"/>
      <protection/>
    </xf>
    <xf numFmtId="207" fontId="11" fillId="33" borderId="10" xfId="58" applyNumberFormat="1" applyFont="1" applyFill="1" applyBorder="1" applyAlignment="1">
      <alignment vertical="center" wrapText="1"/>
      <protection/>
    </xf>
    <xf numFmtId="0" fontId="24" fillId="33" borderId="0" xfId="58" applyFont="1" applyFill="1" applyBorder="1" applyAlignment="1">
      <alignment/>
      <protection/>
    </xf>
    <xf numFmtId="207" fontId="6" fillId="33" borderId="12" xfId="58" applyNumberFormat="1" applyFont="1" applyFill="1" applyBorder="1" applyAlignment="1">
      <alignment vertical="center" wrapText="1"/>
      <protection/>
    </xf>
    <xf numFmtId="0" fontId="15" fillId="33" borderId="0" xfId="58" applyFont="1" applyFill="1" applyBorder="1" applyAlignment="1">
      <alignment horizontal="center"/>
      <protection/>
    </xf>
    <xf numFmtId="0" fontId="25" fillId="33" borderId="0" xfId="58" applyFont="1" applyFill="1" applyBorder="1" applyAlignment="1">
      <alignment horizontal="center" vertical="center" wrapText="1"/>
      <protection/>
    </xf>
    <xf numFmtId="0" fontId="25" fillId="33" borderId="0" xfId="58" applyFont="1" applyFill="1" applyBorder="1" applyAlignment="1">
      <alignment horizontal="center"/>
      <protection/>
    </xf>
    <xf numFmtId="0" fontId="27" fillId="33" borderId="10" xfId="58" applyFont="1" applyFill="1" applyBorder="1" applyAlignment="1" quotePrefix="1">
      <alignment horizontal="left" vertical="center" wrapText="1"/>
      <protection/>
    </xf>
    <xf numFmtId="207" fontId="27" fillId="33" borderId="10" xfId="58" applyNumberFormat="1" applyFont="1" applyFill="1" applyBorder="1" applyAlignment="1">
      <alignment vertical="center" wrapText="1"/>
      <protection/>
    </xf>
    <xf numFmtId="0" fontId="27" fillId="33" borderId="10" xfId="58" applyFont="1" applyFill="1" applyBorder="1" applyAlignment="1">
      <alignment vertical="center"/>
      <protection/>
    </xf>
    <xf numFmtId="0" fontId="27" fillId="33" borderId="0" xfId="58" applyFont="1" applyFill="1" applyBorder="1" applyAlignment="1">
      <alignment vertical="center"/>
      <protection/>
    </xf>
    <xf numFmtId="0" fontId="28" fillId="33" borderId="0" xfId="58" applyFont="1" applyFill="1" applyBorder="1" applyAlignment="1">
      <alignment vertical="center"/>
      <protection/>
    </xf>
    <xf numFmtId="0" fontId="26" fillId="33" borderId="0" xfId="58" applyFont="1" applyFill="1" applyBorder="1" applyAlignment="1">
      <alignment horizontal="center"/>
      <protection/>
    </xf>
    <xf numFmtId="0" fontId="11" fillId="33" borderId="13" xfId="58" applyFont="1" applyFill="1" applyBorder="1" applyAlignment="1">
      <alignment horizontal="center" vertical="center"/>
      <protection/>
    </xf>
    <xf numFmtId="0" fontId="24" fillId="33" borderId="0" xfId="58" applyFont="1" applyFill="1" applyBorder="1" applyAlignment="1">
      <alignment horizontal="center"/>
      <protection/>
    </xf>
    <xf numFmtId="0" fontId="16" fillId="33" borderId="10" xfId="58" applyFont="1" applyFill="1" applyBorder="1" applyAlignment="1">
      <alignment horizontal="left" vertical="center" wrapText="1"/>
      <protection/>
    </xf>
    <xf numFmtId="0" fontId="16" fillId="33" borderId="13" xfId="58" applyFont="1" applyFill="1" applyBorder="1" applyAlignment="1">
      <alignment horizontal="center" vertical="center"/>
      <protection/>
    </xf>
    <xf numFmtId="0" fontId="15" fillId="33" borderId="13" xfId="58" applyFont="1" applyFill="1" applyBorder="1" applyAlignment="1">
      <alignment horizontal="center" vertical="center"/>
      <protection/>
    </xf>
    <xf numFmtId="0" fontId="18" fillId="33" borderId="10" xfId="58" applyFont="1" applyFill="1" applyBorder="1" applyAlignment="1">
      <alignment horizontal="left" vertical="center" wrapText="1"/>
      <protection/>
    </xf>
    <xf numFmtId="207" fontId="13" fillId="33" borderId="10" xfId="58" applyNumberFormat="1" applyFont="1" applyFill="1" applyBorder="1" applyAlignment="1">
      <alignment vertical="center"/>
      <protection/>
    </xf>
    <xf numFmtId="207" fontId="13" fillId="33" borderId="10" xfId="58" applyNumberFormat="1" applyFont="1" applyFill="1" applyBorder="1" applyAlignment="1">
      <alignment horizontal="center" vertical="center" wrapText="1"/>
      <protection/>
    </xf>
    <xf numFmtId="207" fontId="11" fillId="33" borderId="10" xfId="58" applyNumberFormat="1" applyFont="1" applyFill="1" applyBorder="1" applyAlignment="1">
      <alignment horizontal="center" vertical="center" wrapText="1"/>
      <protection/>
    </xf>
    <xf numFmtId="0" fontId="14" fillId="33" borderId="10" xfId="58" applyFont="1" applyFill="1" applyBorder="1" applyAlignment="1">
      <alignment horizontal="left" vertical="center" wrapText="1"/>
      <protection/>
    </xf>
    <xf numFmtId="0" fontId="29" fillId="33" borderId="10" xfId="58" applyFont="1" applyFill="1" applyBorder="1" applyAlignment="1">
      <alignment horizontal="center" vertical="top" wrapText="1"/>
      <protection/>
    </xf>
    <xf numFmtId="0" fontId="20" fillId="33" borderId="10" xfId="58" applyFont="1" applyFill="1" applyBorder="1" applyAlignment="1">
      <alignment horizontal="left" vertical="center" wrapText="1"/>
      <protection/>
    </xf>
    <xf numFmtId="0" fontId="30" fillId="33" borderId="10" xfId="58" applyFont="1" applyFill="1" applyBorder="1" applyAlignment="1">
      <alignment horizontal="left" vertical="center" wrapText="1"/>
      <protection/>
    </xf>
    <xf numFmtId="3" fontId="16" fillId="33" borderId="10" xfId="58" applyNumberFormat="1" applyFont="1" applyFill="1" applyBorder="1" applyAlignment="1">
      <alignment vertical="center"/>
      <protection/>
    </xf>
    <xf numFmtId="3" fontId="9" fillId="33" borderId="10" xfId="58" applyNumberFormat="1" applyFont="1" applyFill="1" applyBorder="1" applyAlignment="1">
      <alignment vertical="center"/>
      <protection/>
    </xf>
    <xf numFmtId="3" fontId="27" fillId="33" borderId="10" xfId="58" applyNumberFormat="1" applyFont="1" applyFill="1" applyBorder="1" applyAlignment="1">
      <alignment vertical="center"/>
      <protection/>
    </xf>
    <xf numFmtId="3" fontId="11" fillId="33" borderId="10" xfId="58" applyNumberFormat="1" applyFont="1" applyFill="1" applyBorder="1" applyAlignment="1">
      <alignment vertical="center"/>
      <protection/>
    </xf>
    <xf numFmtId="3" fontId="91" fillId="33" borderId="10" xfId="58" applyNumberFormat="1" applyFont="1" applyFill="1" applyBorder="1" applyAlignment="1">
      <alignment vertical="center"/>
      <protection/>
    </xf>
    <xf numFmtId="207" fontId="31" fillId="33" borderId="10" xfId="58" applyNumberFormat="1" applyFont="1" applyFill="1" applyBorder="1" applyAlignment="1">
      <alignment horizontal="center" vertical="center" wrapText="1"/>
      <protection/>
    </xf>
    <xf numFmtId="207" fontId="31" fillId="33" borderId="10" xfId="58" applyNumberFormat="1" applyFont="1" applyFill="1" applyBorder="1" applyAlignment="1">
      <alignment vertical="center"/>
      <protection/>
    </xf>
    <xf numFmtId="198" fontId="0" fillId="0" borderId="0" xfId="0" applyNumberFormat="1" applyAlignment="1">
      <alignment/>
    </xf>
    <xf numFmtId="0" fontId="0" fillId="0" borderId="14" xfId="0" applyBorder="1" applyAlignment="1">
      <alignment/>
    </xf>
    <xf numFmtId="198" fontId="0" fillId="0" borderId="14" xfId="0" applyNumberFormat="1" applyBorder="1" applyAlignment="1">
      <alignment/>
    </xf>
    <xf numFmtId="0" fontId="0" fillId="0" borderId="15" xfId="0" applyBorder="1" applyAlignment="1">
      <alignment/>
    </xf>
    <xf numFmtId="198" fontId="0" fillId="0" borderId="15" xfId="0" applyNumberFormat="1" applyBorder="1" applyAlignment="1">
      <alignment/>
    </xf>
    <xf numFmtId="0" fontId="32" fillId="0" borderId="10" xfId="0" applyFont="1" applyBorder="1" applyAlignment="1">
      <alignment horizontal="center" vertical="center"/>
    </xf>
    <xf numFmtId="198" fontId="32" fillId="0" borderId="10" xfId="0" applyNumberFormat="1" applyFont="1" applyBorder="1" applyAlignment="1">
      <alignment horizontal="center" vertical="center"/>
    </xf>
    <xf numFmtId="0" fontId="32" fillId="0" borderId="10" xfId="0" applyFont="1" applyBorder="1" applyAlignment="1">
      <alignment horizontal="center" vertical="center" wrapText="1"/>
    </xf>
    <xf numFmtId="3" fontId="0" fillId="0" borderId="14" xfId="0" applyNumberFormat="1" applyBorder="1" applyAlignment="1">
      <alignment/>
    </xf>
    <xf numFmtId="0" fontId="0" fillId="0" borderId="16" xfId="0" applyBorder="1" applyAlignment="1">
      <alignment/>
    </xf>
    <xf numFmtId="198" fontId="0" fillId="0" borderId="16" xfId="0" applyNumberFormat="1" applyBorder="1" applyAlignment="1">
      <alignment/>
    </xf>
    <xf numFmtId="3" fontId="0" fillId="0" borderId="16" xfId="0" applyNumberFormat="1" applyBorder="1" applyAlignment="1">
      <alignment/>
    </xf>
    <xf numFmtId="0" fontId="0" fillId="0" borderId="10" xfId="0" applyBorder="1" applyAlignment="1">
      <alignment/>
    </xf>
    <xf numFmtId="0" fontId="32" fillId="0" borderId="10" xfId="0" applyFont="1" applyBorder="1" applyAlignment="1">
      <alignment/>
    </xf>
    <xf numFmtId="3" fontId="0" fillId="0" borderId="10" xfId="0" applyNumberFormat="1" applyBorder="1" applyAlignment="1">
      <alignment/>
    </xf>
    <xf numFmtId="3" fontId="32" fillId="0" borderId="10" xfId="0" applyNumberFormat="1" applyFont="1" applyBorder="1" applyAlignment="1">
      <alignment/>
    </xf>
    <xf numFmtId="198" fontId="32" fillId="0" borderId="10" xfId="0" applyNumberFormat="1" applyFont="1" applyBorder="1" applyAlignment="1">
      <alignment/>
    </xf>
    <xf numFmtId="0" fontId="35" fillId="33" borderId="0" xfId="58" applyFont="1" applyFill="1" applyBorder="1">
      <alignment/>
      <protection/>
    </xf>
    <xf numFmtId="198" fontId="32" fillId="0" borderId="0" xfId="0" applyNumberFormat="1" applyFont="1" applyAlignment="1">
      <alignment/>
    </xf>
    <xf numFmtId="0" fontId="32" fillId="0" borderId="0" xfId="0" applyFont="1" applyAlignment="1">
      <alignment/>
    </xf>
    <xf numFmtId="198" fontId="36" fillId="0" borderId="0" xfId="0" applyNumberFormat="1" applyFont="1" applyAlignment="1">
      <alignment/>
    </xf>
    <xf numFmtId="0" fontId="38" fillId="0" borderId="0" xfId="0" applyFont="1" applyAlignment="1">
      <alignment/>
    </xf>
    <xf numFmtId="0" fontId="11" fillId="0" borderId="0" xfId="0" applyFont="1" applyAlignment="1">
      <alignment/>
    </xf>
    <xf numFmtId="0" fontId="11" fillId="0" borderId="0" xfId="0" applyFont="1" applyAlignment="1">
      <alignment/>
    </xf>
    <xf numFmtId="0" fontId="9" fillId="0" borderId="0" xfId="0" applyFont="1" applyAlignment="1">
      <alignment horizontal="center"/>
    </xf>
    <xf numFmtId="0" fontId="9" fillId="0" borderId="0" xfId="0" applyFont="1" applyAlignment="1">
      <alignment/>
    </xf>
    <xf numFmtId="0" fontId="11" fillId="33" borderId="11"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0" borderId="0" xfId="0" applyFont="1" applyAlignment="1">
      <alignment/>
    </xf>
    <xf numFmtId="0" fontId="39" fillId="33" borderId="10" xfId="0" applyFont="1" applyFill="1" applyBorder="1" applyAlignment="1">
      <alignment horizontal="center" vertical="center" wrapText="1"/>
    </xf>
    <xf numFmtId="0" fontId="39" fillId="33" borderId="10" xfId="0" applyFont="1" applyFill="1" applyBorder="1" applyAlignment="1">
      <alignment horizontal="center" wrapText="1"/>
    </xf>
    <xf numFmtId="219" fontId="39" fillId="33" borderId="10" xfId="0" applyNumberFormat="1" applyFont="1" applyFill="1" applyBorder="1" applyAlignment="1">
      <alignment horizontal="center" vertical="center" wrapText="1"/>
    </xf>
    <xf numFmtId="0" fontId="39" fillId="0" borderId="0" xfId="0" applyFont="1" applyAlignment="1">
      <alignment/>
    </xf>
    <xf numFmtId="0" fontId="37" fillId="33" borderId="10" xfId="0" applyFont="1" applyFill="1" applyBorder="1" applyAlignment="1">
      <alignment horizontal="center"/>
    </xf>
    <xf numFmtId="0" fontId="37" fillId="33" borderId="10" xfId="0" applyFont="1" applyFill="1" applyBorder="1" applyAlignment="1">
      <alignment horizontal="left" wrapText="1"/>
    </xf>
    <xf numFmtId="219" fontId="37" fillId="0" borderId="10" xfId="42" applyNumberFormat="1" applyFont="1" applyBorder="1" applyAlignment="1">
      <alignment horizontal="center" vertical="center" wrapText="1"/>
    </xf>
    <xf numFmtId="219" fontId="37" fillId="0" borderId="10" xfId="42" applyNumberFormat="1" applyFont="1" applyBorder="1" applyAlignment="1">
      <alignment horizontal="right"/>
    </xf>
    <xf numFmtId="219" fontId="37" fillId="0" borderId="10" xfId="42" applyNumberFormat="1" applyFont="1" applyBorder="1" applyAlignment="1">
      <alignment/>
    </xf>
    <xf numFmtId="0" fontId="37" fillId="0" borderId="0" xfId="0" applyFont="1" applyAlignment="1">
      <alignment/>
    </xf>
    <xf numFmtId="0" fontId="11" fillId="33" borderId="10" xfId="0" applyFont="1" applyFill="1" applyBorder="1" applyAlignment="1">
      <alignment horizontal="left" vertical="top" wrapText="1"/>
    </xf>
    <xf numFmtId="219" fontId="11" fillId="33" borderId="10" xfId="0" applyNumberFormat="1" applyFont="1" applyFill="1" applyBorder="1" applyAlignment="1">
      <alignment vertical="center" wrapText="1"/>
    </xf>
    <xf numFmtId="219" fontId="11" fillId="33" borderId="10" xfId="42" applyNumberFormat="1" applyFont="1" applyFill="1" applyBorder="1" applyAlignment="1">
      <alignment horizontal="right" vertical="center" wrapText="1"/>
    </xf>
    <xf numFmtId="219" fontId="11" fillId="33" borderId="10" xfId="42" applyNumberFormat="1" applyFont="1" applyFill="1" applyBorder="1" applyAlignment="1">
      <alignment vertical="center" wrapText="1"/>
    </xf>
    <xf numFmtId="0" fontId="9" fillId="33" borderId="10" xfId="0" applyFont="1" applyFill="1" applyBorder="1" applyAlignment="1">
      <alignment horizontal="center" vertical="center" wrapText="1"/>
    </xf>
    <xf numFmtId="0" fontId="9" fillId="33" borderId="10" xfId="0" applyFont="1" applyFill="1" applyBorder="1" applyAlignment="1">
      <alignment vertical="top" wrapText="1"/>
    </xf>
    <xf numFmtId="219" fontId="9" fillId="33" borderId="10" xfId="0" applyNumberFormat="1" applyFont="1" applyFill="1" applyBorder="1" applyAlignment="1">
      <alignment vertical="center" wrapText="1"/>
    </xf>
    <xf numFmtId="219" fontId="9" fillId="33" borderId="10" xfId="42" applyNumberFormat="1" applyFont="1" applyFill="1" applyBorder="1" applyAlignment="1">
      <alignment horizontal="center" vertical="top" wrapText="1"/>
    </xf>
    <xf numFmtId="219" fontId="9" fillId="33" borderId="10" xfId="42" applyNumberFormat="1" applyFont="1" applyFill="1" applyBorder="1" applyAlignment="1">
      <alignment vertical="top" wrapText="1"/>
    </xf>
    <xf numFmtId="0" fontId="11" fillId="33" borderId="10" xfId="0" applyFont="1" applyFill="1" applyBorder="1" applyAlignment="1">
      <alignment vertical="top" wrapText="1"/>
    </xf>
    <xf numFmtId="219" fontId="9" fillId="33" borderId="10" xfId="42" applyNumberFormat="1" applyFont="1" applyFill="1" applyBorder="1" applyAlignment="1">
      <alignment horizontal="center" vertical="center" wrapText="1"/>
    </xf>
    <xf numFmtId="219" fontId="11" fillId="33" borderId="10" xfId="42" applyNumberFormat="1" applyFont="1" applyFill="1" applyBorder="1" applyAlignment="1">
      <alignment horizontal="center" vertical="center" wrapText="1"/>
    </xf>
    <xf numFmtId="219" fontId="11" fillId="33" borderId="10" xfId="42" applyNumberFormat="1" applyFont="1" applyFill="1" applyBorder="1" applyAlignment="1">
      <alignment horizontal="center" vertical="top" wrapText="1"/>
    </xf>
    <xf numFmtId="219" fontId="11" fillId="33" borderId="10" xfId="0" applyNumberFormat="1" applyFont="1" applyFill="1" applyBorder="1" applyAlignment="1">
      <alignment horizontal="center" vertical="center" wrapText="1"/>
    </xf>
    <xf numFmtId="0" fontId="11" fillId="33" borderId="10" xfId="0" applyFont="1" applyFill="1" applyBorder="1" applyAlignment="1">
      <alignment vertical="center" wrapText="1"/>
    </xf>
    <xf numFmtId="219" fontId="11" fillId="33" borderId="10" xfId="42" applyNumberFormat="1" applyFont="1" applyFill="1" applyBorder="1" applyAlignment="1">
      <alignment vertical="top" wrapText="1"/>
    </xf>
    <xf numFmtId="0" fontId="9" fillId="33" borderId="10" xfId="0" applyFont="1" applyFill="1" applyBorder="1" applyAlignment="1">
      <alignment vertical="center" wrapText="1"/>
    </xf>
    <xf numFmtId="0" fontId="37" fillId="33" borderId="10" xfId="0" applyFont="1" applyFill="1" applyBorder="1" applyAlignment="1">
      <alignment horizontal="center" vertical="center" wrapText="1"/>
    </xf>
    <xf numFmtId="0" fontId="37" fillId="33" borderId="10" xfId="0" applyFont="1" applyFill="1" applyBorder="1" applyAlignment="1">
      <alignment vertical="center" wrapText="1"/>
    </xf>
    <xf numFmtId="219" fontId="37" fillId="33" borderId="10" xfId="0" applyNumberFormat="1" applyFont="1" applyFill="1" applyBorder="1" applyAlignment="1">
      <alignment vertical="center" wrapText="1"/>
    </xf>
    <xf numFmtId="219" fontId="37" fillId="33" borderId="10" xfId="42" applyNumberFormat="1" applyFont="1" applyFill="1" applyBorder="1" applyAlignment="1">
      <alignment horizontal="center" vertical="top" wrapText="1"/>
    </xf>
    <xf numFmtId="219" fontId="37" fillId="33" borderId="10" xfId="42" applyNumberFormat="1" applyFont="1" applyFill="1" applyBorder="1" applyAlignment="1">
      <alignment vertical="top" wrapText="1"/>
    </xf>
    <xf numFmtId="0" fontId="11" fillId="33" borderId="10" xfId="0" applyFont="1" applyFill="1" applyBorder="1" applyAlignment="1">
      <alignment horizontal="left" vertical="center" wrapText="1"/>
    </xf>
    <xf numFmtId="0" fontId="37" fillId="33" borderId="10" xfId="0" applyFont="1" applyFill="1" applyBorder="1" applyAlignment="1">
      <alignment vertical="top" wrapText="1"/>
    </xf>
    <xf numFmtId="219" fontId="9" fillId="33" borderId="10" xfId="0" applyNumberFormat="1" applyFont="1" applyFill="1" applyBorder="1" applyAlignment="1">
      <alignment horizontal="center" vertical="center" wrapText="1"/>
    </xf>
    <xf numFmtId="219" fontId="11" fillId="0" borderId="0" xfId="42" applyNumberFormat="1" applyFont="1" applyAlignment="1">
      <alignment/>
    </xf>
    <xf numFmtId="219" fontId="9" fillId="0" borderId="0" xfId="42" applyNumberFormat="1" applyFont="1" applyAlignment="1">
      <alignment/>
    </xf>
    <xf numFmtId="0" fontId="92" fillId="33" borderId="10" xfId="0" applyFont="1" applyFill="1" applyBorder="1" applyAlignment="1">
      <alignment horizontal="center" vertical="center" wrapText="1"/>
    </xf>
    <xf numFmtId="0" fontId="92" fillId="0" borderId="10" xfId="0" applyFont="1" applyFill="1" applyBorder="1" applyAlignment="1">
      <alignment horizontal="center" vertical="center" wrapText="1"/>
    </xf>
    <xf numFmtId="219" fontId="92" fillId="33" borderId="10" xfId="42" applyNumberFormat="1" applyFont="1" applyFill="1" applyBorder="1" applyAlignment="1">
      <alignment horizontal="center" vertical="center" wrapText="1"/>
    </xf>
    <xf numFmtId="218" fontId="92" fillId="33" borderId="10" xfId="42" applyNumberFormat="1" applyFont="1" applyFill="1" applyBorder="1" applyAlignment="1">
      <alignment horizontal="center" vertical="center" wrapText="1"/>
    </xf>
    <xf numFmtId="0" fontId="92" fillId="0" borderId="0" xfId="0" applyFont="1" applyAlignment="1">
      <alignment/>
    </xf>
    <xf numFmtId="219" fontId="92" fillId="0" borderId="0" xfId="42" applyNumberFormat="1" applyFont="1" applyAlignment="1">
      <alignment/>
    </xf>
    <xf numFmtId="218" fontId="92" fillId="0" borderId="0" xfId="42" applyNumberFormat="1" applyFont="1" applyAlignment="1">
      <alignment/>
    </xf>
    <xf numFmtId="0" fontId="91" fillId="0" borderId="10" xfId="0" applyFont="1" applyBorder="1" applyAlignment="1">
      <alignment horizontal="center" vertical="center" wrapText="1"/>
    </xf>
    <xf numFmtId="0" fontId="91" fillId="0" borderId="10" xfId="0" applyFont="1" applyBorder="1" applyAlignment="1">
      <alignment horizontal="left" vertical="top" wrapText="1"/>
    </xf>
    <xf numFmtId="219" fontId="91" fillId="33" borderId="10" xfId="42" applyNumberFormat="1" applyFont="1" applyFill="1" applyBorder="1" applyAlignment="1">
      <alignment horizontal="center" vertical="center" wrapText="1"/>
    </xf>
    <xf numFmtId="218" fontId="91" fillId="33" borderId="10" xfId="42" applyNumberFormat="1" applyFont="1" applyFill="1" applyBorder="1" applyAlignment="1">
      <alignment horizontal="center" vertical="center" wrapText="1"/>
    </xf>
    <xf numFmtId="0" fontId="91" fillId="0" borderId="0" xfId="0" applyFont="1" applyAlignment="1">
      <alignment/>
    </xf>
    <xf numFmtId="219" fontId="91" fillId="0" borderId="0" xfId="42" applyNumberFormat="1" applyFont="1" applyAlignment="1">
      <alignment/>
    </xf>
    <xf numFmtId="218" fontId="91" fillId="0" borderId="0" xfId="42" applyNumberFormat="1" applyFont="1" applyAlignment="1">
      <alignment/>
    </xf>
    <xf numFmtId="0" fontId="91" fillId="33" borderId="10" xfId="0" applyFont="1" applyFill="1" applyBorder="1" applyAlignment="1">
      <alignment horizontal="left" vertical="top" wrapText="1"/>
    </xf>
    <xf numFmtId="0" fontId="37" fillId="0" borderId="10" xfId="0" applyFont="1" applyFill="1" applyBorder="1" applyAlignment="1">
      <alignment horizontal="center" vertical="center" wrapText="1"/>
    </xf>
    <xf numFmtId="219" fontId="37" fillId="33" borderId="10" xfId="42" applyNumberFormat="1" applyFont="1" applyFill="1" applyBorder="1" applyAlignment="1">
      <alignment horizontal="center" vertical="center" wrapText="1"/>
    </xf>
    <xf numFmtId="219" fontId="27" fillId="33" borderId="10" xfId="42" applyNumberFormat="1" applyFont="1" applyFill="1" applyBorder="1" applyAlignment="1">
      <alignment horizontal="center" vertical="center" wrapText="1"/>
    </xf>
    <xf numFmtId="0" fontId="27" fillId="0" borderId="0" xfId="0" applyFont="1" applyAlignment="1">
      <alignment/>
    </xf>
    <xf numFmtId="0" fontId="9" fillId="0" borderId="0" xfId="0" applyFont="1" applyAlignment="1">
      <alignment/>
    </xf>
    <xf numFmtId="219" fontId="9" fillId="0" borderId="0" xfId="42" applyNumberFormat="1" applyFont="1" applyAlignment="1">
      <alignment/>
    </xf>
    <xf numFmtId="0" fontId="42" fillId="0" borderId="0" xfId="0" applyFont="1" applyAlignment="1">
      <alignment/>
    </xf>
    <xf numFmtId="0" fontId="42" fillId="0" borderId="0" xfId="0" applyFont="1" applyAlignment="1">
      <alignment/>
    </xf>
    <xf numFmtId="219" fontId="42" fillId="0" borderId="0" xfId="42" applyNumberFormat="1" applyFont="1" applyAlignment="1">
      <alignment/>
    </xf>
    <xf numFmtId="219" fontId="42" fillId="0" borderId="0" xfId="42" applyNumberFormat="1" applyFont="1" applyAlignment="1">
      <alignment/>
    </xf>
    <xf numFmtId="0" fontId="91" fillId="33" borderId="11" xfId="58" applyFont="1" applyFill="1" applyBorder="1" applyAlignment="1">
      <alignment horizontal="center" vertical="center"/>
      <protection/>
    </xf>
    <xf numFmtId="0" fontId="92" fillId="33" borderId="10" xfId="58" applyFont="1" applyFill="1" applyBorder="1" applyAlignment="1">
      <alignment horizontal="left" vertical="center" wrapText="1"/>
      <protection/>
    </xf>
    <xf numFmtId="207" fontId="91" fillId="33" borderId="10" xfId="58" applyNumberFormat="1" applyFont="1" applyFill="1" applyBorder="1" applyAlignment="1">
      <alignment vertical="center" wrapText="1"/>
      <protection/>
    </xf>
    <xf numFmtId="0" fontId="91" fillId="33" borderId="10" xfId="58" applyFont="1" applyFill="1" applyBorder="1" applyAlignment="1">
      <alignment vertical="center"/>
      <protection/>
    </xf>
    <xf numFmtId="0" fontId="93" fillId="33" borderId="0" xfId="58" applyFont="1" applyFill="1" applyBorder="1" applyAlignment="1">
      <alignment vertical="center"/>
      <protection/>
    </xf>
    <xf numFmtId="0" fontId="91" fillId="33" borderId="13" xfId="58" applyFont="1" applyFill="1" applyBorder="1" applyAlignment="1">
      <alignment horizontal="center" vertical="center"/>
      <protection/>
    </xf>
    <xf numFmtId="0" fontId="94" fillId="33" borderId="10" xfId="58" applyFont="1" applyFill="1" applyBorder="1" applyAlignment="1">
      <alignment horizontal="left" vertical="center" wrapText="1"/>
      <protection/>
    </xf>
    <xf numFmtId="0" fontId="91" fillId="33" borderId="0" xfId="58" applyFont="1" applyFill="1" applyBorder="1" applyAlignment="1">
      <alignment vertical="center"/>
      <protection/>
    </xf>
    <xf numFmtId="0" fontId="92" fillId="33" borderId="10" xfId="58" applyFont="1" applyFill="1" applyBorder="1" applyAlignment="1">
      <alignment vertical="center"/>
      <protection/>
    </xf>
    <xf numFmtId="3" fontId="92" fillId="33" borderId="10" xfId="58" applyNumberFormat="1" applyFont="1" applyFill="1" applyBorder="1" applyAlignment="1">
      <alignment vertical="center"/>
      <protection/>
    </xf>
    <xf numFmtId="0" fontId="92" fillId="33" borderId="0" xfId="58" applyFont="1" applyFill="1" applyBorder="1" applyAlignment="1">
      <alignment vertical="center"/>
      <protection/>
    </xf>
    <xf numFmtId="0" fontId="92" fillId="33" borderId="13" xfId="58" applyFont="1" applyFill="1" applyBorder="1" applyAlignment="1">
      <alignment horizontal="center" vertical="center"/>
      <protection/>
    </xf>
    <xf numFmtId="0" fontId="92" fillId="33" borderId="10" xfId="58" applyFont="1" applyFill="1" applyBorder="1" applyAlignment="1">
      <alignment horizontal="left" vertical="center" wrapText="1" indent="1"/>
      <protection/>
    </xf>
    <xf numFmtId="0" fontId="92" fillId="33" borderId="10" xfId="58" applyFont="1" applyFill="1" applyBorder="1" applyAlignment="1" quotePrefix="1">
      <alignment horizontal="left" vertical="center" wrapText="1"/>
      <protection/>
    </xf>
    <xf numFmtId="207" fontId="92" fillId="33" borderId="10" xfId="58" applyNumberFormat="1" applyFont="1" applyFill="1" applyBorder="1" applyAlignment="1">
      <alignment vertical="center" wrapText="1"/>
      <protection/>
    </xf>
    <xf numFmtId="207" fontId="92" fillId="33" borderId="10" xfId="58" applyNumberFormat="1" applyFont="1" applyFill="1" applyBorder="1" applyAlignment="1">
      <alignment horizontal="center" vertical="center" wrapText="1"/>
      <protection/>
    </xf>
    <xf numFmtId="207" fontId="11" fillId="33" borderId="10" xfId="58" applyNumberFormat="1" applyFont="1" applyFill="1" applyBorder="1" applyAlignment="1">
      <alignment horizontal="right" vertical="center" wrapText="1"/>
      <protection/>
    </xf>
    <xf numFmtId="0" fontId="17" fillId="0" borderId="0" xfId="0" applyFont="1" applyAlignment="1">
      <alignment horizontal="center"/>
    </xf>
    <xf numFmtId="207" fontId="19" fillId="33" borderId="10" xfId="58" applyNumberFormat="1" applyFont="1" applyFill="1" applyBorder="1" applyAlignment="1">
      <alignment horizontal="right" vertical="center" wrapText="1"/>
      <protection/>
    </xf>
    <xf numFmtId="0" fontId="19" fillId="33" borderId="10" xfId="58" applyFont="1" applyFill="1" applyBorder="1" applyAlignment="1">
      <alignment horizontal="right" vertical="center"/>
      <protection/>
    </xf>
    <xf numFmtId="3" fontId="19" fillId="33" borderId="10" xfId="58" applyNumberFormat="1" applyFont="1" applyFill="1" applyBorder="1" applyAlignment="1">
      <alignment horizontal="right" vertical="center"/>
      <protection/>
    </xf>
    <xf numFmtId="0" fontId="92" fillId="33" borderId="10" xfId="0" applyFont="1" applyFill="1" applyBorder="1" applyAlignment="1">
      <alignment vertical="top" wrapText="1"/>
    </xf>
    <xf numFmtId="219" fontId="92" fillId="33" borderId="10" xfId="0" applyNumberFormat="1" applyFont="1" applyFill="1" applyBorder="1" applyAlignment="1">
      <alignment vertical="center" wrapText="1"/>
    </xf>
    <xf numFmtId="219" fontId="92" fillId="33" borderId="10" xfId="42" applyNumberFormat="1" applyFont="1" applyFill="1" applyBorder="1" applyAlignment="1">
      <alignment horizontal="center" vertical="top" wrapText="1"/>
    </xf>
    <xf numFmtId="219" fontId="92" fillId="33" borderId="10" xfId="42" applyNumberFormat="1" applyFont="1" applyFill="1" applyBorder="1" applyAlignment="1">
      <alignment vertical="top" wrapText="1"/>
    </xf>
    <xf numFmtId="0" fontId="44" fillId="0" borderId="10" xfId="0" applyFont="1" applyBorder="1" applyAlignment="1">
      <alignment horizontal="center"/>
    </xf>
    <xf numFmtId="0" fontId="44" fillId="0" borderId="10" xfId="0" applyFont="1" applyBorder="1" applyAlignment="1">
      <alignment horizontal="left" wrapText="1"/>
    </xf>
    <xf numFmtId="0" fontId="0" fillId="0" borderId="0" xfId="0" applyBorder="1" applyAlignment="1">
      <alignment/>
    </xf>
    <xf numFmtId="0" fontId="44" fillId="0" borderId="0" xfId="0" applyFont="1" applyBorder="1" applyAlignment="1">
      <alignment horizontal="center"/>
    </xf>
    <xf numFmtId="0" fontId="43" fillId="0" borderId="0" xfId="0" applyFont="1" applyBorder="1" applyAlignment="1">
      <alignment horizontal="center" vertical="top"/>
    </xf>
    <xf numFmtId="0" fontId="43" fillId="0" borderId="0" xfId="0" applyFont="1" applyBorder="1" applyAlignment="1">
      <alignment vertical="top" wrapText="1"/>
    </xf>
    <xf numFmtId="0" fontId="44" fillId="0" borderId="0" xfId="0" applyFont="1" applyBorder="1" applyAlignment="1">
      <alignment horizontal="center" vertical="top" wrapText="1"/>
    </xf>
    <xf numFmtId="0" fontId="26" fillId="0" borderId="0" xfId="0" applyFont="1" applyAlignment="1">
      <alignment horizontal="center"/>
    </xf>
    <xf numFmtId="0" fontId="0" fillId="0" borderId="0" xfId="0" applyAlignment="1">
      <alignment horizontal="left"/>
    </xf>
    <xf numFmtId="0" fontId="15" fillId="0" borderId="0" xfId="0" applyFont="1" applyBorder="1" applyAlignment="1">
      <alignment/>
    </xf>
    <xf numFmtId="0" fontId="0" fillId="0" borderId="0" xfId="0" applyAlignment="1">
      <alignment horizontal="center"/>
    </xf>
    <xf numFmtId="0" fontId="44" fillId="0" borderId="10" xfId="0" applyFont="1" applyBorder="1" applyAlignment="1">
      <alignment horizontal="left"/>
    </xf>
    <xf numFmtId="0" fontId="17" fillId="0" borderId="10" xfId="0" applyFont="1" applyBorder="1" applyAlignment="1">
      <alignment horizontal="left" wrapText="1"/>
    </xf>
    <xf numFmtId="0" fontId="44" fillId="0" borderId="10" xfId="0" applyFont="1" applyBorder="1" applyAlignment="1">
      <alignment wrapText="1"/>
    </xf>
    <xf numFmtId="0" fontId="17" fillId="0" borderId="10" xfId="0" applyFont="1" applyBorder="1" applyAlignment="1">
      <alignment wrapText="1"/>
    </xf>
    <xf numFmtId="0" fontId="47" fillId="0" borderId="10" xfId="0" applyFont="1" applyBorder="1" applyAlignment="1">
      <alignment wrapText="1"/>
    </xf>
    <xf numFmtId="0" fontId="47" fillId="0" borderId="10" xfId="0" applyFont="1" applyBorder="1" applyAlignment="1">
      <alignment horizontal="center"/>
    </xf>
    <xf numFmtId="0" fontId="26" fillId="0" borderId="0" xfId="0" applyFont="1" applyBorder="1" applyAlignment="1">
      <alignment horizontal="center"/>
    </xf>
    <xf numFmtId="0" fontId="48" fillId="0" borderId="0" xfId="0" applyFont="1" applyAlignment="1">
      <alignment horizontal="center"/>
    </xf>
    <xf numFmtId="0" fontId="26" fillId="0" borderId="10" xfId="0" applyFont="1" applyBorder="1" applyAlignment="1">
      <alignment horizontal="center" vertical="top" wrapText="1"/>
    </xf>
    <xf numFmtId="0" fontId="26" fillId="0" borderId="10" xfId="0" applyFont="1" applyBorder="1" applyAlignment="1">
      <alignment horizontal="left" vertical="top" wrapText="1"/>
    </xf>
    <xf numFmtId="0" fontId="43" fillId="0" borderId="10" xfId="0" applyFont="1" applyBorder="1" applyAlignment="1">
      <alignment horizontal="center" vertical="top" wrapText="1"/>
    </xf>
    <xf numFmtId="0" fontId="43" fillId="0" borderId="10" xfId="0" applyFont="1" applyBorder="1" applyAlignment="1">
      <alignment horizontal="left" vertical="top" wrapText="1"/>
    </xf>
    <xf numFmtId="0" fontId="44" fillId="0" borderId="10" xfId="0" applyFont="1" applyBorder="1" applyAlignment="1">
      <alignment horizontal="center" vertical="top" wrapText="1"/>
    </xf>
    <xf numFmtId="0" fontId="44" fillId="0" borderId="10" xfId="0" applyFont="1" applyBorder="1" applyAlignment="1">
      <alignment horizontal="left" vertical="top" wrapText="1"/>
    </xf>
    <xf numFmtId="0" fontId="17" fillId="0" borderId="10" xfId="0" applyFont="1" applyBorder="1" applyAlignment="1">
      <alignment horizontal="left" vertical="top" wrapText="1"/>
    </xf>
    <xf numFmtId="0" fontId="18" fillId="0" borderId="10" xfId="0" applyFont="1" applyBorder="1" applyAlignment="1">
      <alignment horizontal="left" vertical="top" wrapText="1"/>
    </xf>
    <xf numFmtId="0" fontId="47" fillId="0" borderId="10" xfId="0" applyFont="1" applyBorder="1" applyAlignment="1">
      <alignment horizontal="center" vertical="top" wrapText="1"/>
    </xf>
    <xf numFmtId="0" fontId="44" fillId="0" borderId="10" xfId="0" applyFont="1" applyBorder="1" applyAlignment="1">
      <alignment vertical="top" wrapText="1"/>
    </xf>
    <xf numFmtId="0" fontId="47" fillId="0" borderId="0" xfId="0" applyFont="1" applyBorder="1" applyAlignment="1">
      <alignment vertical="top" wrapText="1"/>
    </xf>
    <xf numFmtId="0" fontId="44" fillId="0" borderId="10" xfId="0" applyFont="1" applyBorder="1" applyAlignment="1">
      <alignment horizontal="center" vertical="center" wrapText="1"/>
    </xf>
    <xf numFmtId="0" fontId="44" fillId="0" borderId="10" xfId="0" applyFont="1" applyBorder="1" applyAlignment="1">
      <alignment horizontal="right" vertical="center" wrapText="1"/>
    </xf>
    <xf numFmtId="0" fontId="17" fillId="0" borderId="10" xfId="0" applyFont="1" applyBorder="1" applyAlignment="1">
      <alignment horizontal="right" wrapText="1"/>
    </xf>
    <xf numFmtId="0" fontId="16" fillId="0" borderId="10" xfId="0" applyFont="1" applyBorder="1" applyAlignment="1">
      <alignment horizontal="right" wrapText="1"/>
    </xf>
    <xf numFmtId="1" fontId="16" fillId="0" borderId="10" xfId="0" applyNumberFormat="1" applyFont="1" applyBorder="1" applyAlignment="1">
      <alignment horizontal="right" wrapText="1"/>
    </xf>
    <xf numFmtId="0" fontId="44" fillId="0" borderId="0" xfId="0" applyFont="1" applyBorder="1" applyAlignment="1">
      <alignment horizontal="right" vertical="top" wrapText="1"/>
    </xf>
    <xf numFmtId="0" fontId="15" fillId="0" borderId="0" xfId="0" applyFont="1" applyBorder="1" applyAlignment="1">
      <alignment horizontal="right"/>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right"/>
    </xf>
    <xf numFmtId="0" fontId="0" fillId="0" borderId="0" xfId="0" applyFont="1" applyAlignment="1">
      <alignment/>
    </xf>
    <xf numFmtId="0" fontId="16" fillId="0" borderId="0" xfId="0" applyFont="1" applyAlignment="1">
      <alignment/>
    </xf>
    <xf numFmtId="0" fontId="16" fillId="0" borderId="0" xfId="0" applyFont="1" applyAlignment="1">
      <alignment horizontal="left"/>
    </xf>
    <xf numFmtId="0" fontId="0" fillId="0" borderId="10" xfId="0" applyFont="1" applyBorder="1" applyAlignment="1">
      <alignment horizontal="right"/>
    </xf>
    <xf numFmtId="0" fontId="0" fillId="0" borderId="0" xfId="0" applyFont="1" applyAlignment="1">
      <alignment horizontal="center"/>
    </xf>
    <xf numFmtId="0" fontId="0" fillId="0" borderId="0" xfId="0" applyFont="1" applyBorder="1" applyAlignment="1">
      <alignment/>
    </xf>
    <xf numFmtId="0" fontId="0" fillId="0" borderId="0" xfId="0" applyFont="1" applyBorder="1" applyAlignment="1">
      <alignment horizontal="left"/>
    </xf>
    <xf numFmtId="0" fontId="19" fillId="33" borderId="0" xfId="58" applyFont="1" applyFill="1" applyBorder="1" applyAlignment="1">
      <alignment horizontal="center"/>
      <protection/>
    </xf>
    <xf numFmtId="0" fontId="19" fillId="33" borderId="0" xfId="58" applyFont="1" applyFill="1" applyBorder="1" applyAlignment="1">
      <alignment/>
      <protection/>
    </xf>
    <xf numFmtId="0" fontId="44" fillId="33" borderId="0" xfId="58" applyFont="1" applyFill="1" applyBorder="1">
      <alignment/>
      <protection/>
    </xf>
    <xf numFmtId="0" fontId="49" fillId="33" borderId="10" xfId="58" applyFont="1" applyFill="1" applyBorder="1" applyAlignment="1">
      <alignment horizontal="center" vertical="top" wrapText="1"/>
      <protection/>
    </xf>
    <xf numFmtId="0" fontId="21" fillId="33" borderId="0" xfId="58" applyFont="1" applyFill="1" applyBorder="1" applyAlignment="1">
      <alignment vertical="top"/>
      <protection/>
    </xf>
    <xf numFmtId="0" fontId="22" fillId="33" borderId="10" xfId="58" applyFont="1" applyFill="1" applyBorder="1" applyAlignment="1">
      <alignment horizontal="center" vertical="center"/>
      <protection/>
    </xf>
    <xf numFmtId="0" fontId="22" fillId="33" borderId="10" xfId="58" applyFont="1" applyFill="1" applyBorder="1" applyAlignment="1">
      <alignment horizontal="center" vertical="center" wrapText="1"/>
      <protection/>
    </xf>
    <xf numFmtId="0" fontId="20" fillId="33" borderId="0" xfId="58" applyFont="1" applyFill="1" applyBorder="1" applyAlignment="1">
      <alignment horizontal="center" vertical="top"/>
      <protection/>
    </xf>
    <xf numFmtId="207" fontId="50" fillId="33" borderId="10" xfId="58" applyNumberFormat="1" applyFont="1" applyFill="1" applyBorder="1" applyAlignment="1">
      <alignment horizontal="center" vertical="center" wrapText="1"/>
      <protection/>
    </xf>
    <xf numFmtId="207" fontId="16" fillId="33" borderId="10" xfId="58" applyNumberFormat="1" applyFont="1" applyFill="1" applyBorder="1" applyAlignment="1">
      <alignment horizontal="center" vertical="center"/>
      <protection/>
    </xf>
    <xf numFmtId="0" fontId="22" fillId="33" borderId="0" xfId="58" applyFont="1" applyFill="1" applyBorder="1" applyAlignment="1">
      <alignment vertical="center"/>
      <protection/>
    </xf>
    <xf numFmtId="0" fontId="16" fillId="33" borderId="11" xfId="58" applyFont="1" applyFill="1" applyBorder="1" applyAlignment="1">
      <alignment horizontal="center" vertical="center"/>
      <protection/>
    </xf>
    <xf numFmtId="0" fontId="15" fillId="33" borderId="10" xfId="58" applyFont="1" applyFill="1" applyBorder="1" applyAlignment="1">
      <alignment horizontal="left" vertical="center" wrapText="1"/>
      <protection/>
    </xf>
    <xf numFmtId="0" fontId="51" fillId="33" borderId="0" xfId="58" applyFont="1" applyFill="1" applyBorder="1" applyAlignment="1">
      <alignment vertical="center"/>
      <protection/>
    </xf>
    <xf numFmtId="207" fontId="19" fillId="33" borderId="10" xfId="58" applyNumberFormat="1" applyFont="1" applyFill="1" applyBorder="1" applyAlignment="1">
      <alignment horizontal="right" vertical="center"/>
      <protection/>
    </xf>
    <xf numFmtId="0" fontId="21" fillId="33" borderId="10" xfId="58" applyFont="1" applyFill="1" applyBorder="1" applyAlignment="1">
      <alignment horizontal="left" vertical="center" wrapText="1"/>
      <protection/>
    </xf>
    <xf numFmtId="0" fontId="16" fillId="33" borderId="0" xfId="58" applyFont="1" applyFill="1" applyBorder="1" applyAlignment="1">
      <alignment vertical="center"/>
      <protection/>
    </xf>
    <xf numFmtId="0" fontId="15" fillId="33" borderId="0" xfId="58" applyFont="1" applyFill="1" applyBorder="1" applyAlignment="1">
      <alignment vertical="center"/>
      <protection/>
    </xf>
    <xf numFmtId="0" fontId="15" fillId="33" borderId="10" xfId="58" applyFont="1" applyFill="1" applyBorder="1" applyAlignment="1">
      <alignment horizontal="left" vertical="center" wrapText="1" indent="1"/>
      <protection/>
    </xf>
    <xf numFmtId="0" fontId="46" fillId="33" borderId="10" xfId="58" applyFont="1" applyFill="1" applyBorder="1" applyAlignment="1">
      <alignment horizontal="left" vertical="center" wrapText="1"/>
      <protection/>
    </xf>
    <xf numFmtId="0" fontId="17" fillId="33" borderId="10" xfId="58" applyFont="1" applyFill="1" applyBorder="1" applyAlignment="1">
      <alignment horizontal="left" vertical="center" wrapText="1"/>
      <protection/>
    </xf>
    <xf numFmtId="0" fontId="15" fillId="33" borderId="10" xfId="58" applyFont="1" applyFill="1" applyBorder="1" applyAlignment="1" quotePrefix="1">
      <alignment horizontal="left" vertical="center" wrapText="1"/>
      <protection/>
    </xf>
    <xf numFmtId="207" fontId="26" fillId="33" borderId="10" xfId="58" applyNumberFormat="1" applyFont="1" applyFill="1" applyBorder="1" applyAlignment="1">
      <alignment horizontal="right" vertical="center" wrapText="1"/>
      <protection/>
    </xf>
    <xf numFmtId="0" fontId="16" fillId="33" borderId="10" xfId="58" applyFont="1" applyFill="1" applyBorder="1" applyAlignment="1" quotePrefix="1">
      <alignment horizontal="left" vertical="center" wrapText="1"/>
      <protection/>
    </xf>
    <xf numFmtId="0" fontId="15" fillId="33" borderId="10" xfId="58" applyFont="1" applyFill="1" applyBorder="1" applyAlignment="1">
      <alignment horizontal="center" vertical="center"/>
      <protection/>
    </xf>
    <xf numFmtId="207" fontId="19" fillId="33" borderId="10" xfId="58" applyNumberFormat="1" applyFont="1" applyFill="1" applyBorder="1" applyAlignment="1">
      <alignment horizontal="center" vertical="center" wrapText="1"/>
      <protection/>
    </xf>
    <xf numFmtId="207" fontId="19" fillId="33" borderId="10" xfId="58" applyNumberFormat="1" applyFont="1" applyFill="1" applyBorder="1" applyAlignment="1">
      <alignment vertical="center" wrapText="1"/>
      <protection/>
    </xf>
    <xf numFmtId="207" fontId="19" fillId="33" borderId="0" xfId="58" applyNumberFormat="1" applyFont="1" applyFill="1" applyBorder="1" applyAlignment="1">
      <alignment vertical="center" wrapText="1"/>
      <protection/>
    </xf>
    <xf numFmtId="49" fontId="16" fillId="33" borderId="10" xfId="58" applyNumberFormat="1" applyFont="1" applyFill="1" applyBorder="1" applyAlignment="1" quotePrefix="1">
      <alignment horizontal="left" vertical="center" wrapText="1"/>
      <protection/>
    </xf>
    <xf numFmtId="207" fontId="19" fillId="33" borderId="11" xfId="58" applyNumberFormat="1" applyFont="1" applyFill="1" applyBorder="1" applyAlignment="1">
      <alignment vertical="center" wrapText="1"/>
      <protection/>
    </xf>
    <xf numFmtId="207" fontId="26" fillId="33" borderId="10" xfId="58" applyNumberFormat="1" applyFont="1" applyFill="1" applyBorder="1" applyAlignment="1">
      <alignment vertical="center" wrapText="1"/>
      <protection/>
    </xf>
    <xf numFmtId="0" fontId="52" fillId="33" borderId="0" xfId="58" applyFont="1" applyFill="1" applyBorder="1" applyAlignment="1">
      <alignment horizontal="center" vertical="center"/>
      <protection/>
    </xf>
    <xf numFmtId="0" fontId="26" fillId="33" borderId="0" xfId="58" applyFont="1" applyFill="1" applyBorder="1" applyAlignment="1">
      <alignment horizontal="center" vertical="center" wrapText="1"/>
      <protection/>
    </xf>
    <xf numFmtId="207" fontId="20" fillId="33" borderId="0" xfId="58" applyNumberFormat="1" applyFont="1" applyFill="1" applyBorder="1" applyAlignment="1">
      <alignment horizontal="right" vertical="center" wrapText="1"/>
      <protection/>
    </xf>
    <xf numFmtId="207" fontId="20" fillId="33" borderId="0" xfId="58" applyNumberFormat="1" applyFont="1" applyFill="1" applyBorder="1" applyAlignment="1">
      <alignment horizontal="center" vertical="center" wrapText="1"/>
      <protection/>
    </xf>
    <xf numFmtId="207" fontId="21" fillId="33" borderId="12" xfId="58" applyNumberFormat="1" applyFont="1" applyFill="1" applyBorder="1" applyAlignment="1">
      <alignment vertical="center" wrapText="1"/>
      <protection/>
    </xf>
    <xf numFmtId="0" fontId="20" fillId="33" borderId="0" xfId="58" applyFont="1" applyFill="1" applyBorder="1" applyAlignment="1">
      <alignment horizontal="center"/>
      <protection/>
    </xf>
    <xf numFmtId="0" fontId="20" fillId="33" borderId="0" xfId="58" applyFont="1" applyFill="1" applyBorder="1" applyAlignment="1">
      <alignment vertical="center"/>
      <protection/>
    </xf>
    <xf numFmtId="0" fontId="53" fillId="33" borderId="0" xfId="58" applyFont="1" applyFill="1" applyBorder="1">
      <alignment/>
      <protection/>
    </xf>
    <xf numFmtId="219" fontId="37" fillId="0" borderId="0" xfId="0" applyNumberFormat="1" applyFont="1" applyAlignment="1">
      <alignment/>
    </xf>
    <xf numFmtId="0" fontId="21" fillId="33" borderId="17" xfId="58" applyFont="1" applyFill="1" applyBorder="1" applyAlignment="1">
      <alignment horizontal="center" vertical="top"/>
      <protection/>
    </xf>
    <xf numFmtId="0" fontId="21" fillId="33" borderId="18" xfId="58" applyFont="1" applyFill="1" applyBorder="1" applyAlignment="1">
      <alignment horizontal="center" vertical="top"/>
      <protection/>
    </xf>
    <xf numFmtId="0" fontId="21" fillId="33" borderId="19" xfId="58" applyFont="1" applyFill="1" applyBorder="1" applyAlignment="1">
      <alignment horizontal="center" vertical="top"/>
      <protection/>
    </xf>
    <xf numFmtId="0" fontId="21" fillId="33" borderId="10" xfId="58" applyFont="1" applyFill="1" applyBorder="1" applyAlignment="1">
      <alignment horizontal="center" vertical="top" wrapText="1"/>
      <protection/>
    </xf>
    <xf numFmtId="0" fontId="47" fillId="0" borderId="0" xfId="0" applyFont="1" applyBorder="1" applyAlignment="1">
      <alignment horizontal="right" vertical="top" wrapText="1"/>
    </xf>
    <xf numFmtId="0" fontId="15" fillId="0" borderId="0" xfId="0" applyFont="1" applyAlignment="1">
      <alignment horizontal="left" vertical="top" wrapText="1"/>
    </xf>
    <xf numFmtId="0" fontId="16" fillId="0" borderId="0" xfId="0" applyFont="1" applyAlignment="1">
      <alignment horizontal="left" vertical="top" wrapText="1"/>
    </xf>
    <xf numFmtId="0" fontId="15" fillId="0" borderId="0" xfId="0" applyFont="1" applyAlignment="1">
      <alignment horizontal="center"/>
    </xf>
    <xf numFmtId="0" fontId="17" fillId="0" borderId="0" xfId="0" applyFont="1" applyAlignment="1">
      <alignment horizontal="center"/>
    </xf>
    <xf numFmtId="0" fontId="26" fillId="33" borderId="0" xfId="58" applyFont="1" applyFill="1" applyBorder="1" applyAlignment="1">
      <alignment horizontal="center"/>
      <protection/>
    </xf>
    <xf numFmtId="0" fontId="17" fillId="33" borderId="20" xfId="58" applyFont="1" applyFill="1" applyBorder="1" applyAlignment="1">
      <alignment horizontal="right"/>
      <protection/>
    </xf>
    <xf numFmtId="0" fontId="15" fillId="33" borderId="10" xfId="58" applyFont="1" applyFill="1" applyBorder="1" applyAlignment="1">
      <alignment horizontal="center" vertical="center"/>
      <protection/>
    </xf>
    <xf numFmtId="207" fontId="21" fillId="33" borderId="12" xfId="58" applyNumberFormat="1" applyFont="1" applyFill="1" applyBorder="1" applyAlignment="1">
      <alignment horizontal="center" vertical="center" wrapText="1"/>
      <protection/>
    </xf>
    <xf numFmtId="0" fontId="47" fillId="0" borderId="12" xfId="0" applyFont="1" applyBorder="1" applyAlignment="1">
      <alignment horizontal="right" vertical="top" wrapText="1"/>
    </xf>
    <xf numFmtId="0" fontId="11" fillId="0" borderId="0" xfId="0" applyFont="1" applyAlignment="1">
      <alignment horizontal="left" vertical="top" wrapText="1"/>
    </xf>
    <xf numFmtId="0" fontId="9" fillId="0" borderId="0" xfId="0" applyFont="1" applyAlignment="1">
      <alignment horizontal="left" vertical="top" wrapText="1"/>
    </xf>
    <xf numFmtId="0" fontId="43" fillId="0" borderId="0" xfId="0" applyFont="1" applyAlignment="1">
      <alignment horizontal="center"/>
    </xf>
    <xf numFmtId="0" fontId="44" fillId="0" borderId="10" xfId="0" applyFont="1" applyBorder="1" applyAlignment="1">
      <alignment horizontal="center" vertical="top" wrapText="1"/>
    </xf>
    <xf numFmtId="0" fontId="43" fillId="0" borderId="17" xfId="0" applyFont="1" applyBorder="1" applyAlignment="1">
      <alignment horizontal="right" vertical="center" wrapText="1"/>
    </xf>
    <xf numFmtId="0" fontId="43" fillId="0" borderId="19" xfId="0" applyFont="1" applyBorder="1" applyAlignment="1">
      <alignment horizontal="right" vertical="center" wrapText="1"/>
    </xf>
    <xf numFmtId="0" fontId="44" fillId="0" borderId="10" xfId="0" applyFont="1" applyBorder="1" applyAlignment="1">
      <alignment wrapText="1"/>
    </xf>
    <xf numFmtId="0" fontId="17" fillId="0" borderId="10" xfId="0" applyFont="1" applyBorder="1" applyAlignment="1">
      <alignment wrapText="1"/>
    </xf>
    <xf numFmtId="0" fontId="43" fillId="0" borderId="21" xfId="0" applyFont="1" applyBorder="1" applyAlignment="1">
      <alignment horizontal="right" vertical="center" wrapText="1"/>
    </xf>
    <xf numFmtId="0" fontId="43" fillId="0" borderId="12" xfId="0" applyFont="1" applyBorder="1" applyAlignment="1">
      <alignment horizontal="right" vertical="center" wrapText="1"/>
    </xf>
    <xf numFmtId="0" fontId="43" fillId="0" borderId="22" xfId="0" applyFont="1" applyBorder="1" applyAlignment="1">
      <alignment horizontal="right" vertical="center" wrapText="1"/>
    </xf>
    <xf numFmtId="0" fontId="43" fillId="0" borderId="11" xfId="0" applyFont="1" applyBorder="1" applyAlignment="1">
      <alignment horizontal="right" vertical="center" wrapText="1"/>
    </xf>
    <xf numFmtId="0" fontId="43" fillId="0" borderId="23" xfId="0" applyFont="1" applyBorder="1" applyAlignment="1">
      <alignment horizontal="right" vertical="center" wrapText="1"/>
    </xf>
    <xf numFmtId="0" fontId="43" fillId="0" borderId="21"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22"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23" xfId="0" applyFont="1" applyBorder="1" applyAlignment="1">
      <alignment horizontal="center" vertical="center" wrapText="1"/>
    </xf>
    <xf numFmtId="0" fontId="43" fillId="0" borderId="17" xfId="0" applyFont="1" applyBorder="1" applyAlignment="1">
      <alignment horizontal="center" vertical="center" wrapText="1"/>
    </xf>
    <xf numFmtId="0" fontId="43" fillId="0" borderId="19" xfId="0" applyFont="1" applyBorder="1" applyAlignment="1">
      <alignment horizontal="center" vertical="center" wrapText="1"/>
    </xf>
    <xf numFmtId="0" fontId="26" fillId="0" borderId="0" xfId="0" applyFont="1" applyAlignment="1">
      <alignment horizontal="center"/>
    </xf>
    <xf numFmtId="0" fontId="26" fillId="0" borderId="0" xfId="0" applyFont="1" applyBorder="1" applyAlignment="1">
      <alignment horizontal="center"/>
    </xf>
    <xf numFmtId="0" fontId="45" fillId="0" borderId="0" xfId="0" applyFont="1" applyBorder="1" applyAlignment="1">
      <alignment horizontal="center"/>
    </xf>
    <xf numFmtId="0" fontId="43" fillId="0" borderId="11" xfId="0" applyFont="1" applyBorder="1" applyAlignment="1">
      <alignment horizontal="center" vertical="center"/>
    </xf>
    <xf numFmtId="0" fontId="43" fillId="0" borderId="13" xfId="0" applyFont="1" applyBorder="1" applyAlignment="1">
      <alignment horizontal="center" vertical="center"/>
    </xf>
    <xf numFmtId="0" fontId="43" fillId="0" borderId="23" xfId="0" applyFont="1" applyBorder="1" applyAlignment="1">
      <alignment horizontal="center" vertical="center"/>
    </xf>
    <xf numFmtId="0" fontId="43" fillId="0" borderId="13" xfId="0" applyFont="1" applyBorder="1" applyAlignment="1">
      <alignment horizontal="center" vertical="center" wrapText="1"/>
    </xf>
    <xf numFmtId="0" fontId="44" fillId="0" borderId="10" xfId="0" applyFont="1" applyBorder="1" applyAlignment="1">
      <alignment horizontal="center"/>
    </xf>
    <xf numFmtId="0" fontId="34" fillId="0" borderId="0" xfId="0" applyFont="1" applyAlignment="1">
      <alignment horizontal="center"/>
    </xf>
    <xf numFmtId="0" fontId="33" fillId="0" borderId="0" xfId="0" applyFont="1" applyAlignment="1">
      <alignment horizontal="center"/>
    </xf>
    <xf numFmtId="0" fontId="19" fillId="0" borderId="0" xfId="0" applyFont="1" applyAlignment="1">
      <alignment horizontal="left"/>
    </xf>
    <xf numFmtId="0" fontId="25" fillId="33" borderId="0" xfId="58" applyFont="1" applyFill="1" applyBorder="1" applyAlignment="1">
      <alignment horizontal="center"/>
      <protection/>
    </xf>
    <xf numFmtId="0" fontId="6" fillId="33" borderId="17" xfId="58" applyFont="1" applyFill="1" applyBorder="1" applyAlignment="1">
      <alignment horizontal="center" vertical="top"/>
      <protection/>
    </xf>
    <xf numFmtId="0" fontId="6" fillId="33" borderId="18" xfId="58" applyFont="1" applyFill="1" applyBorder="1" applyAlignment="1">
      <alignment horizontal="center" vertical="top"/>
      <protection/>
    </xf>
    <xf numFmtId="0" fontId="6" fillId="33" borderId="19" xfId="58" applyFont="1" applyFill="1" applyBorder="1" applyAlignment="1">
      <alignment horizontal="center" vertical="top"/>
      <protection/>
    </xf>
    <xf numFmtId="0" fontId="11" fillId="33" borderId="10" xfId="58" applyFont="1" applyFill="1" applyBorder="1" applyAlignment="1">
      <alignment horizontal="center" vertical="center"/>
      <protection/>
    </xf>
    <xf numFmtId="0" fontId="6" fillId="33" borderId="10" xfId="58" applyFont="1" applyFill="1" applyBorder="1" applyAlignment="1">
      <alignment horizontal="center" vertical="top" wrapText="1"/>
      <protection/>
    </xf>
    <xf numFmtId="0" fontId="14" fillId="33" borderId="20" xfId="58" applyFont="1" applyFill="1" applyBorder="1" applyAlignment="1">
      <alignment horizontal="right"/>
      <protection/>
    </xf>
    <xf numFmtId="207" fontId="6" fillId="33" borderId="12" xfId="58" applyNumberFormat="1" applyFont="1" applyFill="1" applyBorder="1" applyAlignment="1">
      <alignment horizontal="center" vertical="center" wrapText="1"/>
      <protection/>
    </xf>
    <xf numFmtId="0" fontId="38" fillId="0" borderId="0" xfId="0" applyFont="1" applyAlignment="1">
      <alignment horizontal="center"/>
    </xf>
    <xf numFmtId="0" fontId="14" fillId="0" borderId="0" xfId="0" applyFont="1" applyAlignment="1">
      <alignment horizontal="center"/>
    </xf>
    <xf numFmtId="0" fontId="14" fillId="0" borderId="20" xfId="0" applyFont="1" applyBorder="1" applyAlignment="1">
      <alignment horizontal="right"/>
    </xf>
    <xf numFmtId="0" fontId="40" fillId="0" borderId="0" xfId="0" applyFont="1" applyAlignment="1">
      <alignment horizontal="left"/>
    </xf>
    <xf numFmtId="0" fontId="11" fillId="0" borderId="0" xfId="0"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AI" xfId="49"/>
    <cellStyle name="Heading 1" xfId="50"/>
    <cellStyle name="Heading 2" xfId="51"/>
    <cellStyle name="Heading 3" xfId="52"/>
    <cellStyle name="Heading 4" xfId="53"/>
    <cellStyle name="Hyperlink" xfId="54"/>
    <cellStyle name="Input" xfId="55"/>
    <cellStyle name="Linked Cell" xfId="56"/>
    <cellStyle name="Neutral" xfId="57"/>
    <cellStyle name="Normal_070709 Mau bieu tong hop doi tuong bao tro xa hoi"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1</xdr:row>
      <xdr:rowOff>38100</xdr:rowOff>
    </xdr:from>
    <xdr:to>
      <xdr:col>1</xdr:col>
      <xdr:colOff>2228850</xdr:colOff>
      <xdr:row>1</xdr:row>
      <xdr:rowOff>38100</xdr:rowOff>
    </xdr:to>
    <xdr:sp>
      <xdr:nvSpPr>
        <xdr:cNvPr id="1" name="Line 1"/>
        <xdr:cNvSpPr>
          <a:spLocks/>
        </xdr:cNvSpPr>
      </xdr:nvSpPr>
      <xdr:spPr>
        <a:xfrm>
          <a:off x="447675" y="276225"/>
          <a:ext cx="2457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Arial Narrow"/>
              <a:ea typeface=".VnArial Narrow"/>
              <a:cs typeface=".VnArial Narrow"/>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TC15\SHARE_QLNSDPNSNN$\Hang\Bieu%20mau%20thu%202003%20vong%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03nsdp25\my%20documents\My%20Documents\Microsoft%20Excel\Plan%202002\QH%20thong%20qua\Phu%20luc\UBTVQH\H011223%20Dau%20tu%20mot%20so%20muc%20tieu%20nam%202002%20(Phu%20luc%2010%20-%20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hi%20ha%20pldtbxh\Thuy%20ha\BTXH\2017\bc%20nam%2020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HI%20HA\Thuy%20ha\BTXH\2017\bc%20nam%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u NSNN(V2)"/>
      <sheetName val="Dt 2001"/>
      <sheetName val="tinh CD DT"/>
      <sheetName val="Thu NSNN (V1)"/>
      <sheetName val="mau"/>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ims"/>
      <sheetName val="Phu luc 11"/>
      <sheetName val="Phu luc 10"/>
      <sheetName val="XDCB tang 7%"/>
      <sheetName val="Cua khau long ho"/>
      <sheetName val="Dau tu theo QD cua TTCP"/>
      <sheetName val="CSHT du lich"/>
      <sheetName val="Thuy san"/>
      <sheetName val="Neo dau tranh tru bao"/>
      <sheetName val="Phan lu dong bang song Hong"/>
      <sheetName val="The duc the thao"/>
      <sheetName val="Xoa cau khi"/>
      <sheetName val="Tuyen dan cu DBSCL"/>
      <sheetName val="Buon lang Tay Nguyen"/>
      <sheetName val="Quang cao truyen hinh"/>
      <sheetName val="LonghoSN"/>
      <sheetName val="Phat thanh"/>
      <sheetName val="Truyen hinh"/>
      <sheetName val="Dan toc DBKK"/>
      <sheetName val="Vung san xuat muoi"/>
      <sheetName val="Tranh chap dat dai"/>
      <sheetName val="Du bi dong vien"/>
      <sheetName val="Form"/>
      <sheetName val="TiviAdd"/>
      <sheetName val="Bak"/>
      <sheetName val="PhaDoMong"/>
      <sheetName val="KHT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P"/>
      <sheetName val="gao"/>
      <sheetName val="NCT"/>
      <sheetName val="MAU SO 4"/>
    </sheetNames>
    <sheetDataSet>
      <sheetData sheetId="0">
        <row r="19">
          <cell r="D19">
            <v>320</v>
          </cell>
          <cell r="E19">
            <v>598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KP"/>
      <sheetName val="gao"/>
      <sheetName val="NCT"/>
      <sheetName val="MAU SO 4"/>
    </sheetNames>
    <sheetDataSet>
      <sheetData sheetId="0">
        <row r="35">
          <cell r="D35">
            <v>51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L84"/>
  <sheetViews>
    <sheetView tabSelected="1" zoomScalePageLayoutView="0" workbookViewId="0" topLeftCell="A1">
      <selection activeCell="H78" sqref="H78:K78"/>
    </sheetView>
  </sheetViews>
  <sheetFormatPr defaultColWidth="8.796875" defaultRowHeight="15"/>
  <cols>
    <col min="1" max="1" width="3.296875" style="272" customWidth="1"/>
    <col min="2" max="2" width="40.8984375" style="31" customWidth="1"/>
    <col min="3" max="3" width="7.59765625" style="31" customWidth="1"/>
    <col min="4" max="4" width="7.09765625" style="272" customWidth="1"/>
    <col min="5" max="5" width="13.59765625" style="31" customWidth="1"/>
    <col min="6" max="6" width="6.8984375" style="31" customWidth="1"/>
    <col min="7" max="7" width="8.3984375" style="31" customWidth="1"/>
    <col min="8" max="8" width="12.8984375" style="31" customWidth="1"/>
    <col min="9" max="9" width="7.3984375" style="31" customWidth="1"/>
    <col min="10" max="10" width="7" style="31" customWidth="1"/>
    <col min="11" max="11" width="13.8984375" style="31" customWidth="1"/>
    <col min="12" max="16384" width="9.09765625" style="31" customWidth="1"/>
  </cols>
  <sheetData>
    <row r="2" spans="1:11" ht="15.75">
      <c r="A2" s="281" t="s">
        <v>205</v>
      </c>
      <c r="B2" s="282"/>
      <c r="C2" s="283" t="s">
        <v>22</v>
      </c>
      <c r="D2" s="283"/>
      <c r="E2" s="283"/>
      <c r="F2" s="283"/>
      <c r="G2" s="283"/>
      <c r="H2" s="283"/>
      <c r="I2" s="283"/>
      <c r="J2" s="283"/>
      <c r="K2" s="283"/>
    </row>
    <row r="3" spans="1:11" ht="18.75">
      <c r="A3" s="236"/>
      <c r="B3" s="237" t="s">
        <v>24</v>
      </c>
      <c r="C3" s="283" t="s">
        <v>23</v>
      </c>
      <c r="D3" s="283"/>
      <c r="E3" s="283"/>
      <c r="F3" s="283"/>
      <c r="G3" s="283"/>
      <c r="H3" s="283"/>
      <c r="I3" s="283"/>
      <c r="J3" s="283"/>
      <c r="K3" s="283"/>
    </row>
    <row r="4" spans="1:11" ht="17.25" customHeight="1">
      <c r="A4" s="236" t="s">
        <v>24</v>
      </c>
      <c r="B4" s="237"/>
      <c r="C4" s="284"/>
      <c r="D4" s="284"/>
      <c r="E4" s="284"/>
      <c r="F4" s="284"/>
      <c r="G4" s="284"/>
      <c r="H4" s="284"/>
      <c r="I4" s="284"/>
      <c r="J4" s="284"/>
      <c r="K4" s="284"/>
    </row>
    <row r="5" spans="1:11" s="238" customFormat="1" ht="24" customHeight="1">
      <c r="A5" s="285" t="s">
        <v>196</v>
      </c>
      <c r="B5" s="285"/>
      <c r="C5" s="285"/>
      <c r="D5" s="285"/>
      <c r="E5" s="285"/>
      <c r="F5" s="285"/>
      <c r="G5" s="285"/>
      <c r="H5" s="285"/>
      <c r="I5" s="285"/>
      <c r="J5" s="285"/>
      <c r="K5" s="285"/>
    </row>
    <row r="6" spans="1:11" s="238" customFormat="1" ht="16.5">
      <c r="A6" s="286" t="s">
        <v>52</v>
      </c>
      <c r="B6" s="286"/>
      <c r="C6" s="286"/>
      <c r="D6" s="286"/>
      <c r="E6" s="286"/>
      <c r="F6" s="286"/>
      <c r="G6" s="286"/>
      <c r="H6" s="286"/>
      <c r="I6" s="286"/>
      <c r="J6" s="286"/>
      <c r="K6" s="286"/>
    </row>
    <row r="7" spans="1:11" ht="23.25" customHeight="1">
      <c r="A7" s="279" t="s">
        <v>16</v>
      </c>
      <c r="B7" s="279" t="s">
        <v>21</v>
      </c>
      <c r="C7" s="279" t="s">
        <v>192</v>
      </c>
      <c r="D7" s="279"/>
      <c r="E7" s="279"/>
      <c r="F7" s="276" t="s">
        <v>193</v>
      </c>
      <c r="G7" s="277"/>
      <c r="H7" s="278"/>
      <c r="I7" s="276" t="s">
        <v>197</v>
      </c>
      <c r="J7" s="277"/>
      <c r="K7" s="278"/>
    </row>
    <row r="8" spans="1:11" s="240" customFormat="1" ht="47.25" customHeight="1">
      <c r="A8" s="279"/>
      <c r="B8" s="279"/>
      <c r="C8" s="32" t="s">
        <v>0</v>
      </c>
      <c r="D8" s="32" t="s">
        <v>5</v>
      </c>
      <c r="E8" s="33" t="s">
        <v>1</v>
      </c>
      <c r="F8" s="32" t="s">
        <v>0</v>
      </c>
      <c r="G8" s="239" t="s">
        <v>57</v>
      </c>
      <c r="H8" s="33" t="s">
        <v>1</v>
      </c>
      <c r="I8" s="32" t="s">
        <v>0</v>
      </c>
      <c r="J8" s="239" t="s">
        <v>57</v>
      </c>
      <c r="K8" s="33" t="s">
        <v>1</v>
      </c>
    </row>
    <row r="9" spans="1:11" s="243" customFormat="1" ht="18.75" customHeight="1">
      <c r="A9" s="241" t="s">
        <v>17</v>
      </c>
      <c r="B9" s="242" t="s">
        <v>18</v>
      </c>
      <c r="C9" s="242">
        <v>1</v>
      </c>
      <c r="D9" s="242">
        <v>2</v>
      </c>
      <c r="E9" s="35">
        <v>3</v>
      </c>
      <c r="F9" s="34"/>
      <c r="G9" s="34"/>
      <c r="H9" s="35"/>
      <c r="I9" s="35"/>
      <c r="J9" s="35" t="s">
        <v>24</v>
      </c>
      <c r="K9" s="35"/>
    </row>
    <row r="10" spans="1:11" s="243" customFormat="1" ht="18.75" customHeight="1">
      <c r="A10" s="241"/>
      <c r="B10" s="244" t="s">
        <v>56</v>
      </c>
      <c r="C10" s="182">
        <f>C11+C59</f>
        <v>2704</v>
      </c>
      <c r="D10" s="182">
        <f aca="true" t="shared" si="0" ref="D10:K10">D11+D59</f>
        <v>0</v>
      </c>
      <c r="E10" s="182">
        <f t="shared" si="0"/>
        <v>12408750</v>
      </c>
      <c r="F10" s="182">
        <f t="shared" si="0"/>
        <v>2893</v>
      </c>
      <c r="G10" s="182"/>
      <c r="H10" s="182">
        <f t="shared" si="0"/>
        <v>13322340</v>
      </c>
      <c r="I10" s="182">
        <f t="shared" si="0"/>
        <v>2775</v>
      </c>
      <c r="J10" s="182"/>
      <c r="K10" s="182">
        <f t="shared" si="0"/>
        <v>2171340</v>
      </c>
    </row>
    <row r="11" spans="1:11" s="246" customFormat="1" ht="24" customHeight="1">
      <c r="A11" s="245" t="s">
        <v>53</v>
      </c>
      <c r="B11" s="244" t="s">
        <v>55</v>
      </c>
      <c r="C11" s="182">
        <f>C12+C15+C16+C17+C20+C27+C36</f>
        <v>2606</v>
      </c>
      <c r="D11" s="182"/>
      <c r="E11" s="182">
        <f aca="true" t="shared" si="1" ref="E11:K11">E12+E15+E16+E17+E20+E27+E36</f>
        <v>11879550</v>
      </c>
      <c r="F11" s="182">
        <f t="shared" si="1"/>
        <v>2758</v>
      </c>
      <c r="G11" s="182"/>
      <c r="H11" s="182">
        <f t="shared" si="1"/>
        <v>12593340</v>
      </c>
      <c r="I11" s="182">
        <f t="shared" si="1"/>
        <v>2772</v>
      </c>
      <c r="J11" s="182"/>
      <c r="K11" s="182">
        <f t="shared" si="1"/>
        <v>2155140</v>
      </c>
    </row>
    <row r="12" spans="1:12" s="249" customFormat="1" ht="36" customHeight="1">
      <c r="A12" s="247">
        <v>1</v>
      </c>
      <c r="B12" s="248" t="s">
        <v>76</v>
      </c>
      <c r="C12" s="182">
        <f>C13+C14</f>
        <v>13</v>
      </c>
      <c r="D12" s="182"/>
      <c r="E12" s="182">
        <f>E13+E14</f>
        <v>57240</v>
      </c>
      <c r="F12" s="182">
        <f>F13+F14</f>
        <v>11</v>
      </c>
      <c r="G12" s="182"/>
      <c r="H12" s="182">
        <f>H13+H14</f>
        <v>55080</v>
      </c>
      <c r="I12" s="182">
        <v>11</v>
      </c>
      <c r="J12" s="182"/>
      <c r="K12" s="182">
        <f>K13+K14</f>
        <v>8910</v>
      </c>
      <c r="L12" s="249" t="s">
        <v>24</v>
      </c>
    </row>
    <row r="13" spans="1:11" s="249" customFormat="1" ht="17.25" customHeight="1">
      <c r="A13" s="54"/>
      <c r="B13" s="53" t="s">
        <v>58</v>
      </c>
      <c r="C13" s="182">
        <v>1</v>
      </c>
      <c r="D13" s="182">
        <v>675</v>
      </c>
      <c r="E13" s="182">
        <f>'2017'!E13</f>
        <v>4050</v>
      </c>
      <c r="F13" s="250">
        <f>'2018'!C10</f>
        <v>0</v>
      </c>
      <c r="G13" s="183"/>
      <c r="H13" s="183"/>
      <c r="I13" s="183"/>
      <c r="J13" s="183"/>
      <c r="K13" s="182">
        <f aca="true" t="shared" si="2" ref="K13:K76">I13*J13*2</f>
        <v>0</v>
      </c>
    </row>
    <row r="14" spans="1:11" s="249" customFormat="1" ht="17.25" customHeight="1">
      <c r="A14" s="54"/>
      <c r="B14" s="53" t="s">
        <v>59</v>
      </c>
      <c r="C14" s="182">
        <v>12</v>
      </c>
      <c r="D14" s="182">
        <v>405</v>
      </c>
      <c r="E14" s="182">
        <f>'2017'!E14</f>
        <v>53190</v>
      </c>
      <c r="F14" s="250">
        <f>'2018'!C11</f>
        <v>11</v>
      </c>
      <c r="G14" s="183">
        <v>405</v>
      </c>
      <c r="H14" s="184">
        <f>'2018'!F11</f>
        <v>55080</v>
      </c>
      <c r="I14" s="184">
        <v>11</v>
      </c>
      <c r="J14" s="184">
        <v>405</v>
      </c>
      <c r="K14" s="182">
        <f t="shared" si="2"/>
        <v>8910</v>
      </c>
    </row>
    <row r="15" spans="1:11" s="252" customFormat="1" ht="57">
      <c r="A15" s="54">
        <v>2</v>
      </c>
      <c r="B15" s="251" t="s">
        <v>77</v>
      </c>
      <c r="C15" s="182">
        <f>'2017'!C15</f>
        <v>0</v>
      </c>
      <c r="D15" s="182"/>
      <c r="E15" s="182">
        <f>'2017'!E15</f>
        <v>0</v>
      </c>
      <c r="F15" s="250">
        <f>'2018'!C12</f>
        <v>0</v>
      </c>
      <c r="G15" s="183"/>
      <c r="H15" s="184"/>
      <c r="I15" s="184"/>
      <c r="J15" s="184"/>
      <c r="K15" s="182">
        <f t="shared" si="2"/>
        <v>0</v>
      </c>
    </row>
    <row r="16" spans="1:11" s="252" customFormat="1" ht="18.75">
      <c r="A16" s="54">
        <v>3</v>
      </c>
      <c r="B16" s="248" t="s">
        <v>60</v>
      </c>
      <c r="C16" s="182">
        <f>'2017'!C16</f>
        <v>0</v>
      </c>
      <c r="D16" s="182"/>
      <c r="E16" s="182">
        <f>'2017'!E16</f>
        <v>0</v>
      </c>
      <c r="F16" s="250">
        <f>'2018'!C13</f>
        <v>0</v>
      </c>
      <c r="G16" s="183"/>
      <c r="H16" s="184"/>
      <c r="I16" s="184"/>
      <c r="J16" s="184"/>
      <c r="K16" s="182">
        <f t="shared" si="2"/>
        <v>0</v>
      </c>
    </row>
    <row r="17" spans="1:11" s="252" customFormat="1" ht="30" customHeight="1">
      <c r="A17" s="54">
        <v>4</v>
      </c>
      <c r="B17" s="251" t="s">
        <v>40</v>
      </c>
      <c r="C17" s="182">
        <f>C18+C19</f>
        <v>79</v>
      </c>
      <c r="D17" s="182"/>
      <c r="E17" s="182">
        <f>E18+E19</f>
        <v>488970</v>
      </c>
      <c r="F17" s="182">
        <f>F18+F19</f>
        <v>61</v>
      </c>
      <c r="G17" s="182"/>
      <c r="H17" s="182">
        <f>H18+H19</f>
        <v>315630</v>
      </c>
      <c r="I17" s="182">
        <f>I18+I19</f>
        <v>51</v>
      </c>
      <c r="J17" s="182"/>
      <c r="K17" s="182">
        <f>K18+K19</f>
        <v>44280</v>
      </c>
    </row>
    <row r="18" spans="1:11" s="252" customFormat="1" ht="18.75">
      <c r="A18" s="55"/>
      <c r="B18" s="53" t="s">
        <v>29</v>
      </c>
      <c r="C18" s="182">
        <v>41</v>
      </c>
      <c r="D18" s="182">
        <v>270</v>
      </c>
      <c r="E18" s="182">
        <f>'2017'!E18</f>
        <v>152010</v>
      </c>
      <c r="F18" s="250">
        <v>26</v>
      </c>
      <c r="G18" s="183">
        <v>270</v>
      </c>
      <c r="H18" s="184">
        <f>'2018'!F18</f>
        <v>92610</v>
      </c>
      <c r="I18" s="184">
        <v>20</v>
      </c>
      <c r="J18" s="184">
        <v>270</v>
      </c>
      <c r="K18" s="182">
        <f t="shared" si="2"/>
        <v>10800</v>
      </c>
    </row>
    <row r="19" spans="1:11" s="252" customFormat="1" ht="18.75">
      <c r="A19" s="55"/>
      <c r="B19" s="53" t="s">
        <v>30</v>
      </c>
      <c r="C19" s="182">
        <v>38</v>
      </c>
      <c r="D19" s="182">
        <v>540</v>
      </c>
      <c r="E19" s="182">
        <f>'2017'!E19</f>
        <v>336960</v>
      </c>
      <c r="F19" s="250">
        <v>35</v>
      </c>
      <c r="G19" s="183">
        <v>540</v>
      </c>
      <c r="H19" s="184">
        <f>'2018'!F19</f>
        <v>223020</v>
      </c>
      <c r="I19" s="184">
        <v>31</v>
      </c>
      <c r="J19" s="184">
        <v>540</v>
      </c>
      <c r="K19" s="182">
        <f t="shared" si="2"/>
        <v>33480</v>
      </c>
    </row>
    <row r="20" spans="1:11" s="253" customFormat="1" ht="22.5" customHeight="1">
      <c r="A20" s="54">
        <v>5</v>
      </c>
      <c r="B20" s="248" t="s">
        <v>61</v>
      </c>
      <c r="C20" s="182">
        <f>C21+C24</f>
        <v>1010</v>
      </c>
      <c r="D20" s="182"/>
      <c r="E20" s="182">
        <f>E21+E24</f>
        <v>3495105</v>
      </c>
      <c r="F20" s="182">
        <f>F21+F24</f>
        <v>1019</v>
      </c>
      <c r="G20" s="182"/>
      <c r="H20" s="182">
        <f>H21+H24</f>
        <v>3573315</v>
      </c>
      <c r="I20" s="182">
        <f>I21+I24</f>
        <v>1011</v>
      </c>
      <c r="J20" s="182"/>
      <c r="K20" s="182">
        <f>K21+K24</f>
        <v>569430</v>
      </c>
    </row>
    <row r="21" spans="1:11" s="253" customFormat="1" ht="30.75" customHeight="1">
      <c r="A21" s="54"/>
      <c r="B21" s="62" t="s">
        <v>41</v>
      </c>
      <c r="C21" s="182">
        <f>C22+C23</f>
        <v>92</v>
      </c>
      <c r="D21" s="182"/>
      <c r="E21" s="182">
        <f>E22+E23</f>
        <v>496935</v>
      </c>
      <c r="F21" s="182">
        <f>F22+F23</f>
        <v>69</v>
      </c>
      <c r="G21" s="182"/>
      <c r="H21" s="182">
        <f>H22+H23</f>
        <v>421335</v>
      </c>
      <c r="I21" s="182">
        <f>I22+I23</f>
        <v>68</v>
      </c>
      <c r="J21" s="182"/>
      <c r="K21" s="182">
        <f>K22+K23</f>
        <v>60210</v>
      </c>
    </row>
    <row r="22" spans="1:11" s="253" customFormat="1" ht="18.75">
      <c r="A22" s="55"/>
      <c r="B22" s="53" t="s">
        <v>32</v>
      </c>
      <c r="C22" s="182">
        <v>66</v>
      </c>
      <c r="D22" s="182">
        <v>405</v>
      </c>
      <c r="E22" s="182">
        <f>'2017'!E22</f>
        <v>320760</v>
      </c>
      <c r="F22" s="250">
        <v>50</v>
      </c>
      <c r="G22" s="183">
        <v>405</v>
      </c>
      <c r="H22" s="184">
        <f>'2018'!F22</f>
        <v>279855</v>
      </c>
      <c r="I22" s="184">
        <v>49</v>
      </c>
      <c r="J22" s="184">
        <v>405</v>
      </c>
      <c r="K22" s="182">
        <f t="shared" si="2"/>
        <v>39690</v>
      </c>
    </row>
    <row r="23" spans="1:11" s="253" customFormat="1" ht="18.75">
      <c r="A23" s="55"/>
      <c r="B23" s="53" t="s">
        <v>31</v>
      </c>
      <c r="C23" s="182">
        <v>26</v>
      </c>
      <c r="D23" s="182">
        <v>540</v>
      </c>
      <c r="E23" s="182">
        <f>'2017'!E23</f>
        <v>176175</v>
      </c>
      <c r="F23" s="250">
        <v>19</v>
      </c>
      <c r="G23" s="183">
        <v>540</v>
      </c>
      <c r="H23" s="184">
        <f>'2018'!F23</f>
        <v>141480</v>
      </c>
      <c r="I23" s="184">
        <v>19</v>
      </c>
      <c r="J23" s="184">
        <v>540</v>
      </c>
      <c r="K23" s="182">
        <f t="shared" si="2"/>
        <v>20520</v>
      </c>
    </row>
    <row r="24" spans="1:11" s="252" customFormat="1" ht="46.5" customHeight="1">
      <c r="A24" s="55"/>
      <c r="B24" s="53" t="s">
        <v>42</v>
      </c>
      <c r="C24" s="182">
        <v>918</v>
      </c>
      <c r="D24" s="182">
        <v>270</v>
      </c>
      <c r="E24" s="182">
        <f>'2017'!E24</f>
        <v>2998170</v>
      </c>
      <c r="F24" s="250">
        <v>950</v>
      </c>
      <c r="G24" s="183">
        <v>270</v>
      </c>
      <c r="H24" s="184">
        <f>'2018'!F24</f>
        <v>3151980</v>
      </c>
      <c r="I24" s="184">
        <v>943</v>
      </c>
      <c r="J24" s="184">
        <v>270</v>
      </c>
      <c r="K24" s="182">
        <f t="shared" si="2"/>
        <v>509220</v>
      </c>
    </row>
    <row r="25" spans="1:11" s="252" customFormat="1" ht="18" customHeight="1">
      <c r="A25" s="55"/>
      <c r="B25" s="53" t="s">
        <v>34</v>
      </c>
      <c r="C25" s="182">
        <f>'2017'!C25</f>
        <v>0</v>
      </c>
      <c r="D25" s="182"/>
      <c r="E25" s="182">
        <f>'2017'!E25</f>
        <v>0</v>
      </c>
      <c r="F25" s="250"/>
      <c r="G25" s="183"/>
      <c r="H25" s="184"/>
      <c r="I25" s="184"/>
      <c r="J25" s="184"/>
      <c r="K25" s="182">
        <f t="shared" si="2"/>
        <v>0</v>
      </c>
    </row>
    <row r="26" spans="1:11" s="252" customFormat="1" ht="18.75" customHeight="1">
      <c r="A26" s="55"/>
      <c r="B26" s="53" t="s">
        <v>33</v>
      </c>
      <c r="C26" s="182">
        <f>'2017'!C26</f>
        <v>0</v>
      </c>
      <c r="D26" s="182"/>
      <c r="E26" s="182">
        <f>'2017'!E26</f>
        <v>0</v>
      </c>
      <c r="F26" s="250"/>
      <c r="G26" s="183"/>
      <c r="H26" s="184"/>
      <c r="I26" s="184"/>
      <c r="J26" s="184"/>
      <c r="K26" s="182">
        <f t="shared" si="2"/>
        <v>0</v>
      </c>
    </row>
    <row r="27" spans="1:11" s="252" customFormat="1" ht="18.75">
      <c r="A27" s="55">
        <v>6</v>
      </c>
      <c r="B27" s="254" t="s">
        <v>50</v>
      </c>
      <c r="C27" s="182">
        <f>C28+C32</f>
        <v>1088</v>
      </c>
      <c r="D27" s="182">
        <f aca="true" t="shared" si="3" ref="D27:J27">D28+D32</f>
        <v>0</v>
      </c>
      <c r="E27" s="182">
        <f t="shared" si="3"/>
        <v>6460290</v>
      </c>
      <c r="F27" s="182">
        <f>F28+F32</f>
        <v>1214</v>
      </c>
      <c r="G27" s="182">
        <f t="shared" si="3"/>
        <v>0</v>
      </c>
      <c r="H27" s="182">
        <f t="shared" si="3"/>
        <v>7201170</v>
      </c>
      <c r="I27" s="182">
        <f>I28+I32</f>
        <v>1240</v>
      </c>
      <c r="J27" s="182">
        <f t="shared" si="3"/>
        <v>0</v>
      </c>
      <c r="K27" s="182">
        <f>K28+K32</f>
        <v>1281420</v>
      </c>
    </row>
    <row r="28" spans="1:11" s="252" customFormat="1" ht="18.75">
      <c r="A28" s="55"/>
      <c r="B28" s="56" t="s">
        <v>38</v>
      </c>
      <c r="C28" s="182">
        <f>C29+C30+C31</f>
        <v>400</v>
      </c>
      <c r="D28" s="182"/>
      <c r="E28" s="182">
        <f aca="true" t="shared" si="4" ref="E28:K28">E29+E30+E31</f>
        <v>2879415</v>
      </c>
      <c r="F28" s="182">
        <f t="shared" si="4"/>
        <v>447</v>
      </c>
      <c r="G28" s="182"/>
      <c r="H28" s="182">
        <f t="shared" si="4"/>
        <v>3075975</v>
      </c>
      <c r="I28" s="182">
        <f t="shared" si="4"/>
        <v>460</v>
      </c>
      <c r="J28" s="182"/>
      <c r="K28" s="182">
        <f t="shared" si="4"/>
        <v>558900</v>
      </c>
    </row>
    <row r="29" spans="1:11" s="252" customFormat="1" ht="18.75">
      <c r="A29" s="55"/>
      <c r="B29" s="53" t="s">
        <v>37</v>
      </c>
      <c r="C29" s="182">
        <v>64</v>
      </c>
      <c r="D29" s="182">
        <v>675</v>
      </c>
      <c r="E29" s="182">
        <f>'2017'!E30</f>
        <v>530550</v>
      </c>
      <c r="F29" s="250">
        <v>67</v>
      </c>
      <c r="G29" s="183">
        <v>675</v>
      </c>
      <c r="H29" s="184">
        <f>'2018'!F28</f>
        <v>528525</v>
      </c>
      <c r="I29" s="184">
        <v>69</v>
      </c>
      <c r="J29" s="184">
        <v>675</v>
      </c>
      <c r="K29" s="182">
        <f t="shared" si="2"/>
        <v>93150</v>
      </c>
    </row>
    <row r="30" spans="1:11" s="252" customFormat="1" ht="18.75">
      <c r="A30" s="55"/>
      <c r="B30" s="53" t="s">
        <v>36</v>
      </c>
      <c r="C30" s="182">
        <v>215</v>
      </c>
      <c r="D30" s="182">
        <v>540</v>
      </c>
      <c r="E30" s="182">
        <f>'2017'!E31</f>
        <v>1395225</v>
      </c>
      <c r="F30" s="250">
        <v>227</v>
      </c>
      <c r="G30" s="183">
        <v>540</v>
      </c>
      <c r="H30" s="184">
        <f>'2018'!F29</f>
        <v>1446795</v>
      </c>
      <c r="I30" s="184">
        <v>230</v>
      </c>
      <c r="J30" s="184">
        <v>540</v>
      </c>
      <c r="K30" s="182">
        <f t="shared" si="2"/>
        <v>248400</v>
      </c>
    </row>
    <row r="31" spans="1:11" s="252" customFormat="1" ht="18.75">
      <c r="A31" s="55"/>
      <c r="B31" s="53" t="s">
        <v>35</v>
      </c>
      <c r="C31" s="182">
        <v>121</v>
      </c>
      <c r="D31" s="182">
        <v>675</v>
      </c>
      <c r="E31" s="182">
        <f>'2017'!E32</f>
        <v>953640</v>
      </c>
      <c r="F31" s="250">
        <v>153</v>
      </c>
      <c r="G31" s="183">
        <v>675</v>
      </c>
      <c r="H31" s="184">
        <f>'2018'!F30</f>
        <v>1100655</v>
      </c>
      <c r="I31" s="184">
        <v>161</v>
      </c>
      <c r="J31" s="184">
        <v>675</v>
      </c>
      <c r="K31" s="182">
        <f t="shared" si="2"/>
        <v>217350</v>
      </c>
    </row>
    <row r="32" spans="1:11" s="252" customFormat="1" ht="18.75">
      <c r="A32" s="55"/>
      <c r="B32" s="56" t="s">
        <v>39</v>
      </c>
      <c r="C32" s="182">
        <f>C33+C34+C35</f>
        <v>688</v>
      </c>
      <c r="D32" s="182"/>
      <c r="E32" s="182">
        <f>E33+E34+E35</f>
        <v>3580875</v>
      </c>
      <c r="F32" s="182">
        <f>F33+F34+F35</f>
        <v>767</v>
      </c>
      <c r="G32" s="183"/>
      <c r="H32" s="184">
        <f>H33+H34+H35</f>
        <v>4125195</v>
      </c>
      <c r="I32" s="182">
        <f>I33+I34+I35</f>
        <v>780</v>
      </c>
      <c r="J32" s="184"/>
      <c r="K32" s="182">
        <f>K33+K34+K35</f>
        <v>722520</v>
      </c>
    </row>
    <row r="33" spans="1:11" s="252" customFormat="1" ht="18.75">
      <c r="A33" s="55"/>
      <c r="B33" s="53" t="s">
        <v>37</v>
      </c>
      <c r="C33" s="182">
        <v>75</v>
      </c>
      <c r="D33" s="182">
        <v>540</v>
      </c>
      <c r="E33" s="182">
        <f>'2017'!E34</f>
        <v>476820</v>
      </c>
      <c r="F33" s="250">
        <v>89</v>
      </c>
      <c r="G33" s="183">
        <v>540</v>
      </c>
      <c r="H33" s="184">
        <f>'2018'!F32</f>
        <v>541080</v>
      </c>
      <c r="I33" s="184">
        <v>91</v>
      </c>
      <c r="J33" s="184">
        <v>540</v>
      </c>
      <c r="K33" s="182">
        <f t="shared" si="2"/>
        <v>98280</v>
      </c>
    </row>
    <row r="34" spans="1:11" s="252" customFormat="1" ht="18.75">
      <c r="A34" s="55"/>
      <c r="B34" s="53" t="s">
        <v>36</v>
      </c>
      <c r="C34" s="182">
        <v>397</v>
      </c>
      <c r="D34" s="182">
        <v>405</v>
      </c>
      <c r="E34" s="182">
        <f>'2017'!E35</f>
        <v>1848690</v>
      </c>
      <c r="F34" s="250">
        <v>441</v>
      </c>
      <c r="G34" s="183">
        <v>405</v>
      </c>
      <c r="H34" s="184">
        <f>'2018'!F33</f>
        <v>2077650</v>
      </c>
      <c r="I34" s="184">
        <v>444</v>
      </c>
      <c r="J34" s="184">
        <v>405</v>
      </c>
      <c r="K34" s="182">
        <f t="shared" si="2"/>
        <v>359640</v>
      </c>
    </row>
    <row r="35" spans="1:11" s="252" customFormat="1" ht="18.75">
      <c r="A35" s="55"/>
      <c r="B35" s="53" t="s">
        <v>35</v>
      </c>
      <c r="C35" s="182">
        <v>216</v>
      </c>
      <c r="D35" s="182">
        <v>540</v>
      </c>
      <c r="E35" s="182">
        <f>'2017'!E36</f>
        <v>1255365</v>
      </c>
      <c r="F35" s="250">
        <v>237</v>
      </c>
      <c r="G35" s="183">
        <v>540</v>
      </c>
      <c r="H35" s="184">
        <f>'2018'!F34</f>
        <v>1506465</v>
      </c>
      <c r="I35" s="184">
        <v>245</v>
      </c>
      <c r="J35" s="184">
        <v>540</v>
      </c>
      <c r="K35" s="182">
        <f t="shared" si="2"/>
        <v>264600</v>
      </c>
    </row>
    <row r="36" spans="1:11" s="252" customFormat="1" ht="28.5" customHeight="1">
      <c r="A36" s="55">
        <v>7</v>
      </c>
      <c r="B36" s="251" t="s">
        <v>51</v>
      </c>
      <c r="C36" s="182">
        <f aca="true" t="shared" si="5" ref="C36:I36">C37+C40+C41+C46+C51+C55</f>
        <v>416</v>
      </c>
      <c r="D36" s="182">
        <f t="shared" si="5"/>
        <v>0</v>
      </c>
      <c r="E36" s="182">
        <f t="shared" si="5"/>
        <v>1377945</v>
      </c>
      <c r="F36" s="182">
        <f t="shared" si="5"/>
        <v>453</v>
      </c>
      <c r="G36" s="182">
        <f t="shared" si="5"/>
        <v>0</v>
      </c>
      <c r="H36" s="182">
        <f t="shared" si="5"/>
        <v>1448145</v>
      </c>
      <c r="I36" s="182">
        <f t="shared" si="5"/>
        <v>459</v>
      </c>
      <c r="J36" s="182"/>
      <c r="K36" s="182">
        <f>K37+K40+K41+K46+K51+K55</f>
        <v>251100</v>
      </c>
    </row>
    <row r="37" spans="1:11" s="252" customFormat="1" ht="30.75" customHeight="1">
      <c r="A37" s="55"/>
      <c r="B37" s="255" t="s">
        <v>62</v>
      </c>
      <c r="C37" s="182">
        <f>C38+C39</f>
        <v>6</v>
      </c>
      <c r="D37" s="182"/>
      <c r="E37" s="182">
        <f>E38+E39</f>
        <v>29160</v>
      </c>
      <c r="F37" s="182">
        <f>F38+F39</f>
        <v>4</v>
      </c>
      <c r="G37" s="182"/>
      <c r="H37" s="182">
        <f>H38+H39</f>
        <v>26325</v>
      </c>
      <c r="I37" s="182">
        <f>I38+I39</f>
        <v>4</v>
      </c>
      <c r="J37" s="182"/>
      <c r="K37" s="182">
        <f>K38+K39</f>
        <v>3240</v>
      </c>
    </row>
    <row r="38" spans="1:11" s="252" customFormat="1" ht="18.75" customHeight="1">
      <c r="A38" s="55"/>
      <c r="B38" s="53" t="s">
        <v>58</v>
      </c>
      <c r="C38" s="182">
        <f>'2017'!C39</f>
        <v>0</v>
      </c>
      <c r="D38" s="182"/>
      <c r="E38" s="182">
        <f>'2017'!E39</f>
        <v>0</v>
      </c>
      <c r="F38" s="250"/>
      <c r="G38" s="183"/>
      <c r="H38" s="184"/>
      <c r="I38" s="184"/>
      <c r="J38" s="184"/>
      <c r="K38" s="182">
        <f t="shared" si="2"/>
        <v>0</v>
      </c>
    </row>
    <row r="39" spans="1:11" s="252" customFormat="1" ht="23.25" customHeight="1">
      <c r="A39" s="55"/>
      <c r="B39" s="53" t="s">
        <v>63</v>
      </c>
      <c r="C39" s="182">
        <v>6</v>
      </c>
      <c r="D39" s="182">
        <v>270</v>
      </c>
      <c r="E39" s="182">
        <v>29160</v>
      </c>
      <c r="F39" s="250">
        <v>4</v>
      </c>
      <c r="G39" s="183">
        <v>405</v>
      </c>
      <c r="H39" s="184">
        <f>'2018'!F38</f>
        <v>26325</v>
      </c>
      <c r="I39" s="184">
        <v>4</v>
      </c>
      <c r="J39" s="184">
        <v>405</v>
      </c>
      <c r="K39" s="182">
        <f t="shared" si="2"/>
        <v>3240</v>
      </c>
    </row>
    <row r="40" spans="1:11" s="252" customFormat="1" ht="15.75" customHeight="1">
      <c r="A40" s="55"/>
      <c r="B40" s="256" t="s">
        <v>64</v>
      </c>
      <c r="C40" s="182">
        <f>'2017'!C41</f>
        <v>0</v>
      </c>
      <c r="D40" s="182"/>
      <c r="E40" s="182">
        <f>'2017'!E41</f>
        <v>0</v>
      </c>
      <c r="F40" s="250"/>
      <c r="G40" s="183"/>
      <c r="H40" s="184"/>
      <c r="I40" s="184"/>
      <c r="J40" s="184"/>
      <c r="K40" s="182">
        <f t="shared" si="2"/>
        <v>0</v>
      </c>
    </row>
    <row r="41" spans="1:11" s="252" customFormat="1" ht="30" customHeight="1">
      <c r="A41" s="55"/>
      <c r="B41" s="256" t="s">
        <v>65</v>
      </c>
      <c r="C41" s="182">
        <f>C42+C43+C44+C45</f>
        <v>394</v>
      </c>
      <c r="D41" s="182"/>
      <c r="E41" s="182">
        <f aca="true" t="shared" si="6" ref="E41:K41">E42+E43+E44+E45</f>
        <v>1286280</v>
      </c>
      <c r="F41" s="182">
        <f t="shared" si="6"/>
        <v>440</v>
      </c>
      <c r="G41" s="182"/>
      <c r="H41" s="182">
        <f t="shared" si="6"/>
        <v>1362960</v>
      </c>
      <c r="I41" s="182">
        <f t="shared" si="6"/>
        <v>447</v>
      </c>
      <c r="J41" s="182"/>
      <c r="K41" s="182">
        <f t="shared" si="6"/>
        <v>241380</v>
      </c>
    </row>
    <row r="42" spans="1:11" s="252" customFormat="1" ht="15.75" customHeight="1">
      <c r="A42" s="55"/>
      <c r="B42" s="53" t="s">
        <v>66</v>
      </c>
      <c r="C42" s="182">
        <v>394</v>
      </c>
      <c r="D42" s="182">
        <v>270</v>
      </c>
      <c r="E42" s="182">
        <f>'2017'!E42</f>
        <v>1286280</v>
      </c>
      <c r="F42" s="250">
        <f>'2018'!C46</f>
        <v>440</v>
      </c>
      <c r="G42" s="183">
        <v>270</v>
      </c>
      <c r="H42" s="184">
        <f>'2018'!F46</f>
        <v>1362960</v>
      </c>
      <c r="I42" s="184">
        <v>447</v>
      </c>
      <c r="J42" s="184">
        <v>270</v>
      </c>
      <c r="K42" s="182">
        <f t="shared" si="2"/>
        <v>241380</v>
      </c>
    </row>
    <row r="43" spans="1:11" s="252" customFormat="1" ht="15.75" customHeight="1">
      <c r="A43" s="55"/>
      <c r="B43" s="53" t="s">
        <v>67</v>
      </c>
      <c r="C43" s="182">
        <f>'2017'!C44</f>
        <v>0</v>
      </c>
      <c r="D43" s="182"/>
      <c r="E43" s="182">
        <f>'2017'!E44</f>
        <v>0</v>
      </c>
      <c r="F43" s="250"/>
      <c r="G43" s="183"/>
      <c r="H43" s="184"/>
      <c r="I43" s="184"/>
      <c r="J43" s="184"/>
      <c r="K43" s="182">
        <f t="shared" si="2"/>
        <v>0</v>
      </c>
    </row>
    <row r="44" spans="1:11" s="252" customFormat="1" ht="15.75" customHeight="1">
      <c r="A44" s="55"/>
      <c r="B44" s="53" t="s">
        <v>68</v>
      </c>
      <c r="C44" s="182">
        <f>'2017'!C45</f>
        <v>0</v>
      </c>
      <c r="D44" s="182"/>
      <c r="E44" s="182">
        <f>'2017'!E45</f>
        <v>0</v>
      </c>
      <c r="F44" s="250"/>
      <c r="G44" s="183"/>
      <c r="H44" s="184"/>
      <c r="I44" s="184"/>
      <c r="J44" s="184"/>
      <c r="K44" s="182">
        <f t="shared" si="2"/>
        <v>0</v>
      </c>
    </row>
    <row r="45" spans="1:11" s="252" customFormat="1" ht="15.75" customHeight="1">
      <c r="A45" s="55"/>
      <c r="B45" s="53" t="s">
        <v>69</v>
      </c>
      <c r="C45" s="182">
        <f>'2017'!C46</f>
        <v>0</v>
      </c>
      <c r="D45" s="182"/>
      <c r="E45" s="182">
        <f>'2017'!E46</f>
        <v>0</v>
      </c>
      <c r="F45" s="250">
        <f>'2018'!C43</f>
        <v>0</v>
      </c>
      <c r="G45" s="183"/>
      <c r="H45" s="184"/>
      <c r="I45" s="184"/>
      <c r="J45" s="184"/>
      <c r="K45" s="182">
        <f t="shared" si="2"/>
        <v>0</v>
      </c>
    </row>
    <row r="46" spans="1:11" s="252" customFormat="1" ht="15.75" customHeight="1">
      <c r="A46" s="55"/>
      <c r="B46" s="256" t="s">
        <v>70</v>
      </c>
      <c r="C46" s="182">
        <f>'2017'!C47</f>
        <v>0</v>
      </c>
      <c r="D46" s="182"/>
      <c r="E46" s="182">
        <f>'2017'!E47</f>
        <v>0</v>
      </c>
      <c r="F46" s="250"/>
      <c r="G46" s="183"/>
      <c r="H46" s="184"/>
      <c r="I46" s="184"/>
      <c r="J46" s="184"/>
      <c r="K46" s="182">
        <f t="shared" si="2"/>
        <v>0</v>
      </c>
    </row>
    <row r="47" spans="1:11" s="252" customFormat="1" ht="15.75" customHeight="1">
      <c r="A47" s="55"/>
      <c r="B47" s="53" t="s">
        <v>66</v>
      </c>
      <c r="C47" s="182">
        <f>'2017'!C48</f>
        <v>0</v>
      </c>
      <c r="D47" s="182">
        <v>270</v>
      </c>
      <c r="E47" s="182">
        <f>'2017'!E48</f>
        <v>0</v>
      </c>
      <c r="F47" s="250"/>
      <c r="G47" s="183"/>
      <c r="H47" s="184"/>
      <c r="I47" s="184"/>
      <c r="J47" s="184"/>
      <c r="K47" s="182">
        <f t="shared" si="2"/>
        <v>0</v>
      </c>
    </row>
    <row r="48" spans="1:11" s="252" customFormat="1" ht="15.75" customHeight="1">
      <c r="A48" s="55"/>
      <c r="B48" s="53" t="s">
        <v>67</v>
      </c>
      <c r="C48" s="182">
        <f>'2017'!C49</f>
        <v>0</v>
      </c>
      <c r="D48" s="182"/>
      <c r="E48" s="182">
        <f>'2017'!E49</f>
        <v>0</v>
      </c>
      <c r="F48" s="250"/>
      <c r="G48" s="183"/>
      <c r="H48" s="184"/>
      <c r="I48" s="184"/>
      <c r="J48" s="184"/>
      <c r="K48" s="182">
        <f t="shared" si="2"/>
        <v>0</v>
      </c>
    </row>
    <row r="49" spans="1:11" s="252" customFormat="1" ht="15.75" customHeight="1">
      <c r="A49" s="55"/>
      <c r="B49" s="53" t="s">
        <v>68</v>
      </c>
      <c r="C49" s="182">
        <f>'2017'!C50</f>
        <v>0</v>
      </c>
      <c r="D49" s="182"/>
      <c r="E49" s="182">
        <f>'2017'!E50</f>
        <v>0</v>
      </c>
      <c r="F49" s="250">
        <f>'2018'!C47</f>
        <v>0</v>
      </c>
      <c r="G49" s="183"/>
      <c r="H49" s="184"/>
      <c r="I49" s="184"/>
      <c r="J49" s="184"/>
      <c r="K49" s="182">
        <f t="shared" si="2"/>
        <v>0</v>
      </c>
    </row>
    <row r="50" spans="1:11" s="252" customFormat="1" ht="15.75" customHeight="1">
      <c r="A50" s="55"/>
      <c r="B50" s="53" t="s">
        <v>69</v>
      </c>
      <c r="C50" s="182">
        <f>'2017'!C51</f>
        <v>0</v>
      </c>
      <c r="D50" s="182"/>
      <c r="E50" s="182">
        <f>'2017'!E51</f>
        <v>0</v>
      </c>
      <c r="F50" s="250">
        <f>'2018'!C48</f>
        <v>0</v>
      </c>
      <c r="G50" s="183"/>
      <c r="H50" s="184"/>
      <c r="I50" s="184"/>
      <c r="J50" s="184"/>
      <c r="K50" s="182">
        <f t="shared" si="2"/>
        <v>0</v>
      </c>
    </row>
    <row r="51" spans="1:11" s="252" customFormat="1" ht="15.75" customHeight="1">
      <c r="A51" s="55"/>
      <c r="B51" s="256" t="s">
        <v>71</v>
      </c>
      <c r="C51" s="182">
        <f>C54+C53+C52</f>
        <v>16</v>
      </c>
      <c r="D51" s="182"/>
      <c r="E51" s="182">
        <f aca="true" t="shared" si="7" ref="E51:J51">E54+E53+E52</f>
        <v>62505</v>
      </c>
      <c r="F51" s="182">
        <f t="shared" si="7"/>
        <v>9</v>
      </c>
      <c r="G51" s="182"/>
      <c r="H51" s="182">
        <f t="shared" si="7"/>
        <v>58860</v>
      </c>
      <c r="I51" s="182">
        <f t="shared" si="7"/>
        <v>8</v>
      </c>
      <c r="J51" s="182">
        <f t="shared" si="7"/>
        <v>405</v>
      </c>
      <c r="K51" s="182">
        <f t="shared" si="2"/>
        <v>6480</v>
      </c>
    </row>
    <row r="52" spans="1:11" s="252" customFormat="1" ht="15.75" customHeight="1">
      <c r="A52" s="55"/>
      <c r="B52" s="53" t="s">
        <v>195</v>
      </c>
      <c r="C52" s="182">
        <f>'2017'!C53</f>
        <v>0</v>
      </c>
      <c r="D52" s="182"/>
      <c r="E52" s="182">
        <f>'2017'!E53</f>
        <v>0</v>
      </c>
      <c r="F52" s="250">
        <f>'2018'!C50</f>
        <v>0</v>
      </c>
      <c r="G52" s="183"/>
      <c r="H52" s="184"/>
      <c r="I52" s="184"/>
      <c r="J52" s="184"/>
      <c r="K52" s="182">
        <f t="shared" si="2"/>
        <v>0</v>
      </c>
    </row>
    <row r="53" spans="1:11" s="252" customFormat="1" ht="15.75" customHeight="1">
      <c r="A53" s="55"/>
      <c r="B53" s="53" t="s">
        <v>72</v>
      </c>
      <c r="C53" s="182">
        <v>16</v>
      </c>
      <c r="D53" s="182">
        <v>405</v>
      </c>
      <c r="E53" s="182">
        <f>'2017'!E54+'2017'!E55</f>
        <v>62505</v>
      </c>
      <c r="F53" s="250">
        <v>9</v>
      </c>
      <c r="G53" s="183">
        <v>405</v>
      </c>
      <c r="H53" s="184">
        <f>'2018'!F42+'2018'!F44</f>
        <v>58860</v>
      </c>
      <c r="I53" s="184">
        <v>8</v>
      </c>
      <c r="J53" s="184">
        <v>405</v>
      </c>
      <c r="K53" s="182">
        <f t="shared" si="2"/>
        <v>6480</v>
      </c>
    </row>
    <row r="54" spans="1:11" s="252" customFormat="1" ht="15.75" customHeight="1">
      <c r="A54" s="55"/>
      <c r="B54" s="53" t="s">
        <v>75</v>
      </c>
      <c r="C54" s="182"/>
      <c r="D54" s="182"/>
      <c r="E54" s="182"/>
      <c r="F54" s="250"/>
      <c r="G54" s="183"/>
      <c r="H54" s="184"/>
      <c r="I54" s="184"/>
      <c r="J54" s="184"/>
      <c r="K54" s="182">
        <f t="shared" si="2"/>
        <v>0</v>
      </c>
    </row>
    <row r="55" spans="1:11" s="252" customFormat="1" ht="15.75" customHeight="1">
      <c r="A55" s="55"/>
      <c r="B55" s="256" t="s">
        <v>74</v>
      </c>
      <c r="C55" s="182">
        <f>'2017'!C56</f>
        <v>0</v>
      </c>
      <c r="D55" s="182"/>
      <c r="E55" s="182">
        <f>'2017'!E56</f>
        <v>0</v>
      </c>
      <c r="F55" s="250">
        <f>F58+F56</f>
        <v>0</v>
      </c>
      <c r="G55" s="183"/>
      <c r="H55" s="184"/>
      <c r="I55" s="184"/>
      <c r="J55" s="184"/>
      <c r="K55" s="182">
        <f t="shared" si="2"/>
        <v>0</v>
      </c>
    </row>
    <row r="56" spans="1:11" s="252" customFormat="1" ht="15.75" customHeight="1">
      <c r="A56" s="55"/>
      <c r="B56" s="53" t="s">
        <v>72</v>
      </c>
      <c r="C56" s="182">
        <f>'2017'!C57</f>
        <v>0</v>
      </c>
      <c r="D56" s="182"/>
      <c r="E56" s="182">
        <f>'2017'!E57</f>
        <v>0</v>
      </c>
      <c r="F56" s="250"/>
      <c r="G56" s="183"/>
      <c r="H56" s="184"/>
      <c r="I56" s="184"/>
      <c r="J56" s="184"/>
      <c r="K56" s="182">
        <f t="shared" si="2"/>
        <v>0</v>
      </c>
    </row>
    <row r="57" spans="1:11" s="252" customFormat="1" ht="15.75" customHeight="1">
      <c r="A57" s="55"/>
      <c r="B57" s="53" t="s">
        <v>73</v>
      </c>
      <c r="C57" s="182">
        <f>'2017'!C58</f>
        <v>0</v>
      </c>
      <c r="D57" s="182"/>
      <c r="E57" s="182">
        <f>'2017'!E58</f>
        <v>0</v>
      </c>
      <c r="F57" s="250">
        <f>'2018'!C55</f>
        <v>0</v>
      </c>
      <c r="G57" s="183"/>
      <c r="H57" s="184"/>
      <c r="I57" s="184"/>
      <c r="J57" s="184"/>
      <c r="K57" s="182">
        <f t="shared" si="2"/>
        <v>0</v>
      </c>
    </row>
    <row r="58" spans="1:11" s="252" customFormat="1" ht="15.75" customHeight="1">
      <c r="A58" s="55"/>
      <c r="B58" s="53" t="s">
        <v>78</v>
      </c>
      <c r="C58" s="182">
        <f>'2017'!C59</f>
        <v>0</v>
      </c>
      <c r="D58" s="182"/>
      <c r="E58" s="182">
        <f>'2017'!E59</f>
        <v>0</v>
      </c>
      <c r="F58" s="250"/>
      <c r="G58" s="183"/>
      <c r="H58" s="184"/>
      <c r="I58" s="184"/>
      <c r="J58" s="184"/>
      <c r="K58" s="182">
        <f t="shared" si="2"/>
        <v>0</v>
      </c>
    </row>
    <row r="59" spans="1:11" s="253" customFormat="1" ht="15.75" customHeight="1">
      <c r="A59" s="55" t="s">
        <v>54</v>
      </c>
      <c r="B59" s="257" t="s">
        <v>110</v>
      </c>
      <c r="C59" s="182">
        <f>C60</f>
        <v>98</v>
      </c>
      <c r="D59" s="258"/>
      <c r="E59" s="182">
        <f>E60</f>
        <v>529200</v>
      </c>
      <c r="F59" s="182">
        <f>F60</f>
        <v>135</v>
      </c>
      <c r="G59" s="183"/>
      <c r="H59" s="182">
        <f>H60</f>
        <v>729000</v>
      </c>
      <c r="I59" s="182">
        <f>I60</f>
        <v>3</v>
      </c>
      <c r="J59" s="250"/>
      <c r="K59" s="182">
        <f>K60</f>
        <v>16200</v>
      </c>
    </row>
    <row r="60" spans="1:11" s="252" customFormat="1" ht="18.75">
      <c r="A60" s="55"/>
      <c r="B60" s="259" t="s">
        <v>109</v>
      </c>
      <c r="C60" s="182">
        <v>98</v>
      </c>
      <c r="D60" s="182">
        <v>5400</v>
      </c>
      <c r="E60" s="182">
        <f>'2017'!E61</f>
        <v>529200</v>
      </c>
      <c r="F60" s="250">
        <v>135</v>
      </c>
      <c r="G60" s="182">
        <v>5400</v>
      </c>
      <c r="H60" s="184">
        <f>F60*G60</f>
        <v>729000</v>
      </c>
      <c r="I60" s="184">
        <v>3</v>
      </c>
      <c r="J60" s="184">
        <v>5400</v>
      </c>
      <c r="K60" s="182">
        <f>I60*J60</f>
        <v>16200</v>
      </c>
    </row>
    <row r="61" spans="1:11" s="252" customFormat="1" ht="31.5" hidden="1">
      <c r="A61" s="287"/>
      <c r="B61" s="53" t="s">
        <v>9</v>
      </c>
      <c r="C61" s="261">
        <f>'2017'!C62</f>
        <v>0</v>
      </c>
      <c r="D61" s="262"/>
      <c r="E61" s="262"/>
      <c r="F61" s="263"/>
      <c r="G61" s="263"/>
      <c r="H61" s="263"/>
      <c r="I61" s="263"/>
      <c r="J61" s="263"/>
      <c r="K61" s="182">
        <f t="shared" si="2"/>
        <v>0</v>
      </c>
    </row>
    <row r="62" spans="1:11" s="252" customFormat="1" ht="18.75" hidden="1">
      <c r="A62" s="287"/>
      <c r="B62" s="259" t="s">
        <v>6</v>
      </c>
      <c r="C62" s="261">
        <f>'2017'!C63</f>
        <v>0</v>
      </c>
      <c r="D62" s="262"/>
      <c r="E62" s="262"/>
      <c r="F62" s="263"/>
      <c r="G62" s="263"/>
      <c r="H62" s="263"/>
      <c r="I62" s="263"/>
      <c r="J62" s="263"/>
      <c r="K62" s="182">
        <f t="shared" si="2"/>
        <v>0</v>
      </c>
    </row>
    <row r="63" spans="1:11" s="252" customFormat="1" ht="31.5" hidden="1">
      <c r="A63" s="287"/>
      <c r="B63" s="259" t="s">
        <v>2</v>
      </c>
      <c r="C63" s="261">
        <f>'2017'!C64</f>
        <v>0</v>
      </c>
      <c r="D63" s="262"/>
      <c r="E63" s="262"/>
      <c r="F63" s="263"/>
      <c r="G63" s="263"/>
      <c r="H63" s="263"/>
      <c r="I63" s="263"/>
      <c r="J63" s="263"/>
      <c r="K63" s="182">
        <f t="shared" si="2"/>
        <v>0</v>
      </c>
    </row>
    <row r="64" spans="1:11" s="252" customFormat="1" ht="78.75" hidden="1">
      <c r="A64" s="287"/>
      <c r="B64" s="259" t="s">
        <v>4</v>
      </c>
      <c r="C64" s="261">
        <f>'2017'!C65</f>
        <v>0</v>
      </c>
      <c r="D64" s="262"/>
      <c r="E64" s="262"/>
      <c r="F64" s="263"/>
      <c r="G64" s="263"/>
      <c r="H64" s="263"/>
      <c r="I64" s="263"/>
      <c r="J64" s="263"/>
      <c r="K64" s="182">
        <f t="shared" si="2"/>
        <v>0</v>
      </c>
    </row>
    <row r="65" spans="1:11" s="252" customFormat="1" ht="47.25" hidden="1">
      <c r="A65" s="287"/>
      <c r="B65" s="259" t="s">
        <v>3</v>
      </c>
      <c r="C65" s="261">
        <f>'2017'!C66</f>
        <v>0</v>
      </c>
      <c r="D65" s="262"/>
      <c r="E65" s="262"/>
      <c r="F65" s="263"/>
      <c r="G65" s="263"/>
      <c r="H65" s="263"/>
      <c r="I65" s="263"/>
      <c r="J65" s="263"/>
      <c r="K65" s="182">
        <f t="shared" si="2"/>
        <v>0</v>
      </c>
    </row>
    <row r="66" spans="1:11" s="252" customFormat="1" ht="31.5" hidden="1">
      <c r="A66" s="287"/>
      <c r="B66" s="264" t="s">
        <v>7</v>
      </c>
      <c r="C66" s="261">
        <f>'2017'!C67</f>
        <v>0</v>
      </c>
      <c r="D66" s="262"/>
      <c r="E66" s="262"/>
      <c r="F66" s="263"/>
      <c r="G66" s="263"/>
      <c r="H66" s="263"/>
      <c r="I66" s="263"/>
      <c r="J66" s="263"/>
      <c r="K66" s="182">
        <f t="shared" si="2"/>
        <v>0</v>
      </c>
    </row>
    <row r="67" spans="1:11" s="252" customFormat="1" ht="31.5" hidden="1">
      <c r="A67" s="287"/>
      <c r="B67" s="259" t="s">
        <v>2</v>
      </c>
      <c r="C67" s="261">
        <f>'2017'!C68</f>
        <v>0</v>
      </c>
      <c r="D67" s="262"/>
      <c r="E67" s="262"/>
      <c r="F67" s="263"/>
      <c r="G67" s="263"/>
      <c r="H67" s="263"/>
      <c r="I67" s="263"/>
      <c r="J67" s="263"/>
      <c r="K67" s="182">
        <f t="shared" si="2"/>
        <v>0</v>
      </c>
    </row>
    <row r="68" spans="1:11" s="252" customFormat="1" ht="78.75" hidden="1">
      <c r="A68" s="287"/>
      <c r="B68" s="259" t="s">
        <v>4</v>
      </c>
      <c r="C68" s="261">
        <f>'2017'!C69</f>
        <v>0</v>
      </c>
      <c r="D68" s="262"/>
      <c r="E68" s="262"/>
      <c r="F68" s="263"/>
      <c r="G68" s="263"/>
      <c r="H68" s="263"/>
      <c r="I68" s="263"/>
      <c r="J68" s="263"/>
      <c r="K68" s="182">
        <f t="shared" si="2"/>
        <v>0</v>
      </c>
    </row>
    <row r="69" spans="1:11" s="252" customFormat="1" ht="47.25" hidden="1">
      <c r="A69" s="287"/>
      <c r="B69" s="259" t="s">
        <v>3</v>
      </c>
      <c r="C69" s="261">
        <f>'2017'!C70</f>
        <v>0</v>
      </c>
      <c r="D69" s="262"/>
      <c r="E69" s="262"/>
      <c r="F69" s="263"/>
      <c r="G69" s="263"/>
      <c r="H69" s="263"/>
      <c r="I69" s="263"/>
      <c r="J69" s="263"/>
      <c r="K69" s="182">
        <f t="shared" si="2"/>
        <v>0</v>
      </c>
    </row>
    <row r="70" spans="1:11" s="252" customFormat="1" ht="47.25" hidden="1">
      <c r="A70" s="287"/>
      <c r="B70" s="53" t="s">
        <v>8</v>
      </c>
      <c r="C70" s="261">
        <f>'2017'!C71</f>
        <v>0</v>
      </c>
      <c r="D70" s="262"/>
      <c r="E70" s="262"/>
      <c r="F70" s="263"/>
      <c r="G70" s="263"/>
      <c r="H70" s="263"/>
      <c r="I70" s="263"/>
      <c r="J70" s="263"/>
      <c r="K70" s="182">
        <f t="shared" si="2"/>
        <v>0</v>
      </c>
    </row>
    <row r="71" spans="1:11" s="252" customFormat="1" ht="31.5" hidden="1">
      <c r="A71" s="260"/>
      <c r="B71" s="259" t="s">
        <v>10</v>
      </c>
      <c r="C71" s="261">
        <f>'2017'!C72</f>
        <v>0</v>
      </c>
      <c r="D71" s="262"/>
      <c r="E71" s="262"/>
      <c r="F71" s="263"/>
      <c r="G71" s="263"/>
      <c r="H71" s="263"/>
      <c r="I71" s="263"/>
      <c r="J71" s="263"/>
      <c r="K71" s="182">
        <f t="shared" si="2"/>
        <v>0</v>
      </c>
    </row>
    <row r="72" spans="1:11" s="252" customFormat="1" ht="31.5" hidden="1">
      <c r="A72" s="260"/>
      <c r="B72" s="259" t="s">
        <v>11</v>
      </c>
      <c r="C72" s="261">
        <f>'2017'!C73</f>
        <v>0</v>
      </c>
      <c r="D72" s="262"/>
      <c r="E72" s="262"/>
      <c r="F72" s="263"/>
      <c r="G72" s="263"/>
      <c r="H72" s="263"/>
      <c r="I72" s="263"/>
      <c r="J72" s="263"/>
      <c r="K72" s="182">
        <f t="shared" si="2"/>
        <v>0</v>
      </c>
    </row>
    <row r="73" spans="1:11" s="252" customFormat="1" ht="47.25" hidden="1">
      <c r="A73" s="260"/>
      <c r="B73" s="259" t="s">
        <v>12</v>
      </c>
      <c r="C73" s="261">
        <f>'2017'!C74</f>
        <v>0</v>
      </c>
      <c r="D73" s="262"/>
      <c r="E73" s="262"/>
      <c r="F73" s="263"/>
      <c r="G73" s="263"/>
      <c r="H73" s="263"/>
      <c r="I73" s="263"/>
      <c r="J73" s="263"/>
      <c r="K73" s="182">
        <f t="shared" si="2"/>
        <v>0</v>
      </c>
    </row>
    <row r="74" spans="1:11" s="252" customFormat="1" ht="94.5" hidden="1">
      <c r="A74" s="260"/>
      <c r="B74" s="259" t="s">
        <v>14</v>
      </c>
      <c r="C74" s="261">
        <f>'2017'!C75</f>
        <v>0</v>
      </c>
      <c r="D74" s="262"/>
      <c r="E74" s="262"/>
      <c r="F74" s="263"/>
      <c r="G74" s="263"/>
      <c r="H74" s="263"/>
      <c r="I74" s="263"/>
      <c r="J74" s="263"/>
      <c r="K74" s="182">
        <f t="shared" si="2"/>
        <v>0</v>
      </c>
    </row>
    <row r="75" spans="1:11" s="252" customFormat="1" ht="31.5" hidden="1">
      <c r="A75" s="260"/>
      <c r="B75" s="259" t="s">
        <v>13</v>
      </c>
      <c r="C75" s="261">
        <f>'2017'!C76</f>
        <v>0</v>
      </c>
      <c r="D75" s="262"/>
      <c r="E75" s="262"/>
      <c r="F75" s="263"/>
      <c r="G75" s="263"/>
      <c r="H75" s="263"/>
      <c r="I75" s="263"/>
      <c r="J75" s="263"/>
      <c r="K75" s="182">
        <f t="shared" si="2"/>
        <v>0</v>
      </c>
    </row>
    <row r="76" spans="1:11" s="252" customFormat="1" ht="47.25" hidden="1">
      <c r="A76" s="260"/>
      <c r="B76" s="259" t="s">
        <v>15</v>
      </c>
      <c r="C76" s="261">
        <f>'2017'!C77</f>
        <v>0</v>
      </c>
      <c r="D76" s="265"/>
      <c r="E76" s="265"/>
      <c r="F76" s="263"/>
      <c r="G76" s="263"/>
      <c r="H76" s="263"/>
      <c r="I76" s="263"/>
      <c r="J76" s="263"/>
      <c r="K76" s="182">
        <f t="shared" si="2"/>
        <v>0</v>
      </c>
    </row>
    <row r="77" spans="1:11" s="252" customFormat="1" ht="18.75" hidden="1">
      <c r="A77" s="260" t="s">
        <v>20</v>
      </c>
      <c r="B77" s="257" t="s">
        <v>19</v>
      </c>
      <c r="C77" s="261">
        <f>'2017'!C78</f>
        <v>0</v>
      </c>
      <c r="D77" s="262"/>
      <c r="E77" s="266"/>
      <c r="F77" s="262"/>
      <c r="G77" s="262"/>
      <c r="H77" s="262"/>
      <c r="I77" s="262"/>
      <c r="J77" s="262"/>
      <c r="K77" s="182">
        <f>I77*J77*2</f>
        <v>0</v>
      </c>
    </row>
    <row r="78" spans="1:11" s="252" customFormat="1" ht="18.75" customHeight="1">
      <c r="A78" s="267"/>
      <c r="B78" s="268"/>
      <c r="C78" s="269"/>
      <c r="D78" s="270"/>
      <c r="E78" s="271"/>
      <c r="F78" s="271"/>
      <c r="G78" s="271"/>
      <c r="H78" s="288"/>
      <c r="I78" s="288"/>
      <c r="J78" s="288"/>
      <c r="K78" s="288"/>
    </row>
    <row r="79" spans="1:11" s="273" customFormat="1" ht="18.75" customHeight="1">
      <c r="A79" s="272"/>
      <c r="B79" s="31"/>
      <c r="C79" s="31"/>
      <c r="D79" s="272"/>
      <c r="E79" s="31"/>
      <c r="F79" s="31"/>
      <c r="G79" s="280" t="s">
        <v>315</v>
      </c>
      <c r="H79" s="280"/>
      <c r="I79" s="280"/>
      <c r="J79" s="280"/>
      <c r="K79" s="280"/>
    </row>
    <row r="80" ht="15" customHeight="1">
      <c r="E80" s="31" t="s">
        <v>24</v>
      </c>
    </row>
    <row r="81" ht="15">
      <c r="K81" s="274"/>
    </row>
    <row r="84" ht="18.75">
      <c r="B84" s="50"/>
    </row>
  </sheetData>
  <sheetProtection/>
  <mergeCells count="14">
    <mergeCell ref="A6:K6"/>
    <mergeCell ref="A61:A70"/>
    <mergeCell ref="H78:K78"/>
    <mergeCell ref="I7:K7"/>
    <mergeCell ref="F7:H7"/>
    <mergeCell ref="A7:A8"/>
    <mergeCell ref="B7:B8"/>
    <mergeCell ref="C7:E7"/>
    <mergeCell ref="G79:K79"/>
    <mergeCell ref="A2:B2"/>
    <mergeCell ref="C2:K2"/>
    <mergeCell ref="C3:K3"/>
    <mergeCell ref="C4:K4"/>
    <mergeCell ref="A5:K5"/>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36"/>
  <sheetViews>
    <sheetView zoomScalePageLayoutView="0" workbookViewId="0" topLeftCell="A18">
      <selection activeCell="A1" sqref="A1:B1"/>
    </sheetView>
  </sheetViews>
  <sheetFormatPr defaultColWidth="8.796875" defaultRowHeight="15"/>
  <cols>
    <col min="1" max="1" width="7.09765625" style="199" customWidth="1"/>
    <col min="2" max="2" width="41.09765625" style="0" customWidth="1"/>
    <col min="3" max="3" width="11.69921875" style="0" customWidth="1"/>
    <col min="4" max="4" width="14.3984375" style="0" customWidth="1"/>
    <col min="5" max="5" width="13.296875" style="0" customWidth="1"/>
    <col min="6" max="6" width="13.59765625" style="199" customWidth="1"/>
  </cols>
  <sheetData>
    <row r="1" spans="1:6" ht="18.75">
      <c r="A1" s="290" t="s">
        <v>205</v>
      </c>
      <c r="B1" s="291"/>
      <c r="F1" s="196" t="s">
        <v>274</v>
      </c>
    </row>
    <row r="2" spans="1:6" ht="30" customHeight="1">
      <c r="A2" s="292" t="s">
        <v>311</v>
      </c>
      <c r="B2" s="292"/>
      <c r="C2" s="292"/>
      <c r="D2" s="292"/>
      <c r="E2" s="292"/>
      <c r="F2" s="292"/>
    </row>
    <row r="3" ht="18.75">
      <c r="A3" s="196"/>
    </row>
    <row r="4" spans="1:6" ht="21" customHeight="1">
      <c r="A4" s="208" t="s">
        <v>198</v>
      </c>
      <c r="B4" s="209" t="s">
        <v>275</v>
      </c>
      <c r="C4" s="209" t="s">
        <v>199</v>
      </c>
      <c r="D4" s="209" t="s">
        <v>192</v>
      </c>
      <c r="E4" s="209" t="s">
        <v>193</v>
      </c>
      <c r="F4" s="208" t="s">
        <v>194</v>
      </c>
    </row>
    <row r="5" spans="1:6" ht="16.5">
      <c r="A5" s="210">
        <v>1</v>
      </c>
      <c r="B5" s="211" t="s">
        <v>276</v>
      </c>
      <c r="C5" s="211"/>
      <c r="D5" s="212"/>
      <c r="E5" s="211"/>
      <c r="F5" s="212"/>
    </row>
    <row r="6" spans="1:6" ht="16.5">
      <c r="A6" s="212">
        <v>1.1</v>
      </c>
      <c r="B6" s="213" t="s">
        <v>277</v>
      </c>
      <c r="C6" s="214" t="s">
        <v>278</v>
      </c>
      <c r="D6" s="212">
        <v>3480</v>
      </c>
      <c r="E6" s="214"/>
      <c r="F6" s="212"/>
    </row>
    <row r="7" spans="1:6" ht="15.75" customHeight="1">
      <c r="A7" s="212">
        <v>1.2</v>
      </c>
      <c r="B7" s="213" t="s">
        <v>279</v>
      </c>
      <c r="C7" s="214" t="s">
        <v>231</v>
      </c>
      <c r="D7" s="212">
        <v>4134</v>
      </c>
      <c r="E7" s="214"/>
      <c r="F7" s="212"/>
    </row>
    <row r="8" spans="1:6" ht="16.5">
      <c r="A8" s="212">
        <v>1.3</v>
      </c>
      <c r="B8" s="213" t="s">
        <v>280</v>
      </c>
      <c r="C8" s="214" t="s">
        <v>202</v>
      </c>
      <c r="D8" s="212"/>
      <c r="E8" s="214"/>
      <c r="F8" s="212"/>
    </row>
    <row r="9" spans="1:6" ht="16.5">
      <c r="A9" s="212">
        <v>1.4</v>
      </c>
      <c r="B9" s="213" t="s">
        <v>281</v>
      </c>
      <c r="C9" s="214" t="s">
        <v>202</v>
      </c>
      <c r="D9" s="212"/>
      <c r="E9" s="214"/>
      <c r="F9" s="212"/>
    </row>
    <row r="10" spans="1:6" ht="16.5">
      <c r="A10" s="212">
        <v>1.5</v>
      </c>
      <c r="B10" s="213" t="s">
        <v>282</v>
      </c>
      <c r="C10" s="214" t="s">
        <v>202</v>
      </c>
      <c r="D10" s="212"/>
      <c r="E10" s="214"/>
      <c r="F10" s="212"/>
    </row>
    <row r="11" spans="1:6" ht="16.5">
      <c r="A11" s="212">
        <v>1.6</v>
      </c>
      <c r="B11" s="213" t="s">
        <v>283</v>
      </c>
      <c r="C11" s="214" t="s">
        <v>284</v>
      </c>
      <c r="D11" s="212"/>
      <c r="E11" s="214"/>
      <c r="F11" s="212"/>
    </row>
    <row r="12" spans="1:6" ht="16.5">
      <c r="A12" s="212">
        <v>1.7</v>
      </c>
      <c r="B12" s="213" t="s">
        <v>285</v>
      </c>
      <c r="C12" s="214" t="s">
        <v>284</v>
      </c>
      <c r="D12" s="212"/>
      <c r="E12" s="214"/>
      <c r="F12" s="212"/>
    </row>
    <row r="13" spans="1:6" ht="16.5">
      <c r="A13" s="212">
        <v>1.8</v>
      </c>
      <c r="B13" s="213" t="s">
        <v>286</v>
      </c>
      <c r="C13" s="214" t="s">
        <v>287</v>
      </c>
      <c r="D13" s="212"/>
      <c r="E13" s="214"/>
      <c r="F13" s="212"/>
    </row>
    <row r="14" spans="1:6" ht="16.5">
      <c r="A14" s="210">
        <v>2</v>
      </c>
      <c r="B14" s="211" t="s">
        <v>288</v>
      </c>
      <c r="C14" s="215"/>
      <c r="D14" s="212"/>
      <c r="E14" s="215"/>
      <c r="F14" s="212"/>
    </row>
    <row r="15" spans="1:6" ht="16.5" customHeight="1">
      <c r="A15" s="212">
        <v>2.1</v>
      </c>
      <c r="B15" s="213" t="s">
        <v>289</v>
      </c>
      <c r="C15" s="214" t="s">
        <v>278</v>
      </c>
      <c r="D15" s="212">
        <v>3194</v>
      </c>
      <c r="E15" s="214"/>
      <c r="F15" s="212"/>
    </row>
    <row r="16" spans="1:6" ht="19.5" customHeight="1">
      <c r="A16" s="212">
        <v>2.2</v>
      </c>
      <c r="B16" s="213" t="s">
        <v>290</v>
      </c>
      <c r="C16" s="214" t="s">
        <v>231</v>
      </c>
      <c r="D16" s="212">
        <v>4868</v>
      </c>
      <c r="E16" s="214"/>
      <c r="F16" s="212"/>
    </row>
    <row r="17" spans="1:6" ht="19.5" customHeight="1">
      <c r="A17" s="212">
        <v>2.3</v>
      </c>
      <c r="B17" s="213" t="s">
        <v>291</v>
      </c>
      <c r="C17" s="214" t="s">
        <v>202</v>
      </c>
      <c r="D17" s="212"/>
      <c r="E17" s="214"/>
      <c r="F17" s="212"/>
    </row>
    <row r="18" spans="1:6" ht="16.5">
      <c r="A18" s="212">
        <v>2.4</v>
      </c>
      <c r="B18" s="213" t="s">
        <v>281</v>
      </c>
      <c r="C18" s="214" t="s">
        <v>202</v>
      </c>
      <c r="D18" s="212"/>
      <c r="E18" s="214"/>
      <c r="F18" s="212"/>
    </row>
    <row r="19" spans="1:6" ht="16.5">
      <c r="A19" s="212">
        <v>2.5</v>
      </c>
      <c r="B19" s="213" t="s">
        <v>282</v>
      </c>
      <c r="C19" s="214" t="s">
        <v>202</v>
      </c>
      <c r="D19" s="212"/>
      <c r="E19" s="214"/>
      <c r="F19" s="212"/>
    </row>
    <row r="20" spans="1:6" ht="16.5">
      <c r="A20" s="212">
        <v>2.6</v>
      </c>
      <c r="B20" s="213" t="s">
        <v>292</v>
      </c>
      <c r="C20" s="214" t="s">
        <v>293</v>
      </c>
      <c r="D20" s="212"/>
      <c r="E20" s="214"/>
      <c r="F20" s="212"/>
    </row>
    <row r="21" spans="1:6" ht="16.5">
      <c r="A21" s="212">
        <v>2.7</v>
      </c>
      <c r="B21" s="213" t="s">
        <v>294</v>
      </c>
      <c r="C21" s="214" t="s">
        <v>293</v>
      </c>
      <c r="D21" s="212"/>
      <c r="E21" s="214"/>
      <c r="F21" s="212"/>
    </row>
    <row r="22" spans="1:6" ht="16.5">
      <c r="A22" s="212">
        <v>2.8</v>
      </c>
      <c r="B22" s="213" t="s">
        <v>295</v>
      </c>
      <c r="C22" s="214" t="s">
        <v>287</v>
      </c>
      <c r="D22" s="212"/>
      <c r="E22" s="214"/>
      <c r="F22" s="212"/>
    </row>
    <row r="23" spans="1:6" ht="16.5">
      <c r="A23" s="210">
        <v>3</v>
      </c>
      <c r="B23" s="211" t="s">
        <v>296</v>
      </c>
      <c r="C23" s="215"/>
      <c r="D23" s="210"/>
      <c r="E23" s="215"/>
      <c r="F23" s="210"/>
    </row>
    <row r="24" spans="1:6" ht="16.5">
      <c r="A24" s="212" t="s">
        <v>297</v>
      </c>
      <c r="B24" s="213" t="s">
        <v>298</v>
      </c>
      <c r="C24" s="214" t="s">
        <v>299</v>
      </c>
      <c r="D24" s="212">
        <v>64560</v>
      </c>
      <c r="E24" s="214"/>
      <c r="F24" s="212"/>
    </row>
    <row r="25" spans="1:6" ht="16.5">
      <c r="A25" s="293"/>
      <c r="B25" s="213" t="s">
        <v>300</v>
      </c>
      <c r="C25" s="214"/>
      <c r="D25" s="212"/>
      <c r="E25" s="214"/>
      <c r="F25" s="212"/>
    </row>
    <row r="26" spans="1:6" ht="16.5">
      <c r="A26" s="293"/>
      <c r="B26" s="213" t="s">
        <v>314</v>
      </c>
      <c r="C26" s="214" t="s">
        <v>301</v>
      </c>
      <c r="D26" s="212">
        <v>64560</v>
      </c>
      <c r="E26" s="214"/>
      <c r="F26" s="212"/>
    </row>
    <row r="27" spans="1:6" ht="16.5">
      <c r="A27" s="212"/>
      <c r="B27" s="213" t="s">
        <v>302</v>
      </c>
      <c r="C27" s="214" t="s">
        <v>301</v>
      </c>
      <c r="D27" s="212"/>
      <c r="E27" s="214"/>
      <c r="F27" s="212"/>
    </row>
    <row r="28" spans="1:6" ht="16.5">
      <c r="A28" s="212"/>
      <c r="B28" s="213" t="s">
        <v>303</v>
      </c>
      <c r="C28" s="214" t="s">
        <v>301</v>
      </c>
      <c r="D28" s="212"/>
      <c r="E28" s="214"/>
      <c r="F28" s="212"/>
    </row>
    <row r="29" spans="1:6" ht="16.5">
      <c r="A29" s="212" t="s">
        <v>304</v>
      </c>
      <c r="B29" s="213" t="s">
        <v>305</v>
      </c>
      <c r="C29" s="214" t="s">
        <v>306</v>
      </c>
      <c r="D29" s="216"/>
      <c r="E29" s="214"/>
      <c r="F29" s="216"/>
    </row>
    <row r="30" spans="1:8" ht="16.5">
      <c r="A30" s="293"/>
      <c r="B30" s="213" t="s">
        <v>307</v>
      </c>
      <c r="C30" s="214"/>
      <c r="D30" s="217"/>
      <c r="E30" s="214"/>
      <c r="F30" s="217"/>
      <c r="G30" s="191"/>
      <c r="H30" s="191"/>
    </row>
    <row r="31" spans="1:8" ht="16.5">
      <c r="A31" s="293"/>
      <c r="B31" s="213" t="s">
        <v>308</v>
      </c>
      <c r="C31" s="214" t="s">
        <v>306</v>
      </c>
      <c r="D31" s="217"/>
      <c r="E31" s="214"/>
      <c r="F31" s="217"/>
      <c r="G31" s="191"/>
      <c r="H31" s="191"/>
    </row>
    <row r="32" spans="1:8" ht="16.5">
      <c r="A32" s="212"/>
      <c r="B32" s="213" t="s">
        <v>309</v>
      </c>
      <c r="C32" s="214" t="s">
        <v>306</v>
      </c>
      <c r="D32" s="212"/>
      <c r="E32" s="214"/>
      <c r="F32" s="212"/>
      <c r="G32" s="191"/>
      <c r="H32" s="191"/>
    </row>
    <row r="33" spans="1:9" ht="35.25" customHeight="1">
      <c r="A33" s="212"/>
      <c r="B33" s="213" t="s">
        <v>310</v>
      </c>
      <c r="C33" s="214" t="s">
        <v>306</v>
      </c>
      <c r="D33" s="212"/>
      <c r="E33" s="214"/>
      <c r="F33" s="212"/>
      <c r="G33" s="191"/>
      <c r="H33" s="191"/>
      <c r="I33" s="191"/>
    </row>
    <row r="34" spans="1:9" ht="16.5" customHeight="1">
      <c r="A34" s="193"/>
      <c r="B34" s="289" t="s">
        <v>315</v>
      </c>
      <c r="C34" s="289"/>
      <c r="D34" s="289"/>
      <c r="E34" s="289"/>
      <c r="F34" s="289"/>
      <c r="G34" s="218"/>
      <c r="H34" s="218"/>
      <c r="I34" s="195"/>
    </row>
    <row r="35" spans="1:9" ht="18.75">
      <c r="A35" s="196"/>
      <c r="B35" s="197" t="s">
        <v>189</v>
      </c>
      <c r="C35" s="198" t="s">
        <v>204</v>
      </c>
      <c r="D35" s="198"/>
      <c r="E35" s="198"/>
      <c r="F35" s="198"/>
      <c r="G35" s="191"/>
      <c r="H35" s="198"/>
      <c r="I35" s="198"/>
    </row>
    <row r="36" spans="1:8" ht="15.75">
      <c r="A36" s="181"/>
      <c r="G36" s="191"/>
      <c r="H36" s="191"/>
    </row>
  </sheetData>
  <sheetProtection/>
  <mergeCells count="5">
    <mergeCell ref="B34:F34"/>
    <mergeCell ref="A1:B1"/>
    <mergeCell ref="A2:F2"/>
    <mergeCell ref="A25:A26"/>
    <mergeCell ref="A30:A31"/>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M62"/>
  <sheetViews>
    <sheetView zoomScalePageLayoutView="0" workbookViewId="0" topLeftCell="A45">
      <selection activeCell="G15" sqref="G15"/>
    </sheetView>
  </sheetViews>
  <sheetFormatPr defaultColWidth="8.796875" defaultRowHeight="15"/>
  <cols>
    <col min="1" max="1" width="6.8984375" style="233" customWidth="1"/>
    <col min="2" max="2" width="46.3984375" style="229" customWidth="1"/>
    <col min="3" max="7" width="11.3984375" style="229" customWidth="1"/>
    <col min="8" max="9" width="11.3984375" style="228" customWidth="1"/>
    <col min="10" max="10" width="9.296875" style="228" customWidth="1"/>
    <col min="11" max="11" width="7" style="228" customWidth="1"/>
    <col min="12" max="12" width="6.296875" style="228" customWidth="1"/>
    <col min="13" max="16384" width="9.09765625" style="229" customWidth="1"/>
  </cols>
  <sheetData>
    <row r="1" spans="1:12" s="226" customFormat="1" ht="15.75">
      <c r="A1" s="281" t="s">
        <v>205</v>
      </c>
      <c r="B1" s="282"/>
      <c r="H1" s="228"/>
      <c r="I1" s="228"/>
      <c r="J1" s="228"/>
      <c r="K1" s="228"/>
      <c r="L1" s="228"/>
    </row>
    <row r="2" spans="1:12" s="226" customFormat="1" ht="21.75" customHeight="1">
      <c r="A2" s="310" t="s">
        <v>206</v>
      </c>
      <c r="B2" s="310"/>
      <c r="C2" s="310"/>
      <c r="D2" s="310"/>
      <c r="E2" s="310"/>
      <c r="F2" s="310"/>
      <c r="G2" s="310"/>
      <c r="H2" s="310"/>
      <c r="I2" s="310"/>
      <c r="J2" s="310"/>
      <c r="K2" s="310"/>
      <c r="L2" s="228"/>
    </row>
    <row r="3" spans="1:12" s="226" customFormat="1" ht="18.75">
      <c r="A3" s="311" t="s">
        <v>207</v>
      </c>
      <c r="B3" s="311"/>
      <c r="C3" s="311"/>
      <c r="D3" s="311"/>
      <c r="E3" s="311"/>
      <c r="F3" s="311"/>
      <c r="G3" s="311"/>
      <c r="H3" s="311"/>
      <c r="I3" s="311"/>
      <c r="J3" s="311"/>
      <c r="K3" s="311"/>
      <c r="L3" s="228"/>
    </row>
    <row r="4" spans="1:12" ht="18.75">
      <c r="A4" s="310" t="s">
        <v>208</v>
      </c>
      <c r="B4" s="310"/>
      <c r="C4" s="310"/>
      <c r="D4" s="310"/>
      <c r="E4" s="310"/>
      <c r="F4" s="310"/>
      <c r="G4" s="310"/>
      <c r="H4" s="310"/>
      <c r="I4" s="310"/>
      <c r="J4" s="310"/>
      <c r="K4" s="310"/>
      <c r="L4" s="310"/>
    </row>
    <row r="5" spans="1:12" ht="17.25">
      <c r="A5" s="312"/>
      <c r="B5" s="312"/>
      <c r="C5" s="312"/>
      <c r="D5" s="312"/>
      <c r="E5" s="312"/>
      <c r="F5" s="312"/>
      <c r="G5" s="312"/>
      <c r="H5" s="312"/>
      <c r="I5" s="312"/>
      <c r="J5" s="312"/>
      <c r="K5" s="312"/>
      <c r="L5" s="312"/>
    </row>
    <row r="6" spans="1:12" ht="17.25" customHeight="1">
      <c r="A6" s="313" t="s">
        <v>198</v>
      </c>
      <c r="B6" s="313" t="s">
        <v>21</v>
      </c>
      <c r="C6" s="306" t="s">
        <v>209</v>
      </c>
      <c r="D6" s="303" t="s">
        <v>192</v>
      </c>
      <c r="E6" s="304"/>
      <c r="F6" s="305"/>
      <c r="G6" s="303" t="s">
        <v>193</v>
      </c>
      <c r="H6" s="304"/>
      <c r="I6" s="305"/>
      <c r="J6" s="298" t="s">
        <v>194</v>
      </c>
      <c r="K6" s="299"/>
      <c r="L6" s="300"/>
    </row>
    <row r="7" spans="1:12" ht="17.25" customHeight="1">
      <c r="A7" s="314"/>
      <c r="B7" s="314"/>
      <c r="C7" s="316"/>
      <c r="D7" s="306" t="s">
        <v>313</v>
      </c>
      <c r="E7" s="308" t="s">
        <v>312</v>
      </c>
      <c r="F7" s="309"/>
      <c r="G7" s="306" t="s">
        <v>313</v>
      </c>
      <c r="H7" s="294" t="s">
        <v>312</v>
      </c>
      <c r="I7" s="295"/>
      <c r="J7" s="301" t="s">
        <v>313</v>
      </c>
      <c r="K7" s="294" t="s">
        <v>312</v>
      </c>
      <c r="L7" s="295"/>
    </row>
    <row r="8" spans="1:12" ht="16.5">
      <c r="A8" s="315"/>
      <c r="B8" s="315"/>
      <c r="C8" s="307"/>
      <c r="D8" s="307"/>
      <c r="E8" s="219" t="s">
        <v>200</v>
      </c>
      <c r="F8" s="219" t="s">
        <v>201</v>
      </c>
      <c r="G8" s="307"/>
      <c r="H8" s="220" t="s">
        <v>200</v>
      </c>
      <c r="I8" s="220" t="s">
        <v>201</v>
      </c>
      <c r="J8" s="302"/>
      <c r="K8" s="220" t="s">
        <v>200</v>
      </c>
      <c r="L8" s="220" t="s">
        <v>201</v>
      </c>
    </row>
    <row r="9" spans="1:12" ht="16.5">
      <c r="A9" s="189">
        <v>1</v>
      </c>
      <c r="B9" s="200" t="s">
        <v>210</v>
      </c>
      <c r="C9" s="201" t="s">
        <v>202</v>
      </c>
      <c r="D9" s="221">
        <f>E9+F9</f>
        <v>5427</v>
      </c>
      <c r="E9" s="221">
        <v>2303</v>
      </c>
      <c r="F9" s="221">
        <v>3124</v>
      </c>
      <c r="G9" s="222">
        <f>H9+I9</f>
        <v>5614</v>
      </c>
      <c r="H9" s="221">
        <v>2353</v>
      </c>
      <c r="I9" s="221">
        <v>3261</v>
      </c>
      <c r="J9" s="221">
        <f>K9+L9</f>
        <v>5524</v>
      </c>
      <c r="K9" s="221">
        <v>2356</v>
      </c>
      <c r="L9" s="221">
        <v>3168</v>
      </c>
    </row>
    <row r="10" spans="1:12" s="226" customFormat="1" ht="16.5">
      <c r="A10" s="189">
        <v>2</v>
      </c>
      <c r="B10" s="202" t="s">
        <v>211</v>
      </c>
      <c r="C10" s="203" t="s">
        <v>202</v>
      </c>
      <c r="D10" s="222">
        <f aca="true" t="shared" si="0" ref="D10:D56">E10+F10</f>
        <v>543</v>
      </c>
      <c r="E10" s="221">
        <v>320</v>
      </c>
      <c r="F10" s="221">
        <v>223</v>
      </c>
      <c r="G10" s="222">
        <f aca="true" t="shared" si="1" ref="G10:G56">H10+I10</f>
        <v>526</v>
      </c>
      <c r="H10" s="221">
        <v>265</v>
      </c>
      <c r="I10" s="221">
        <v>261</v>
      </c>
      <c r="J10" s="222">
        <f aca="true" t="shared" si="2" ref="J10:J56">K10+L10</f>
        <v>469</v>
      </c>
      <c r="K10" s="221">
        <v>249</v>
      </c>
      <c r="L10" s="221">
        <v>220</v>
      </c>
    </row>
    <row r="11" spans="1:12" s="226" customFormat="1" ht="15.75" customHeight="1">
      <c r="A11" s="189">
        <v>3</v>
      </c>
      <c r="B11" s="202" t="s">
        <v>212</v>
      </c>
      <c r="C11" s="203" t="s">
        <v>202</v>
      </c>
      <c r="D11" s="222">
        <f t="shared" si="0"/>
        <v>342</v>
      </c>
      <c r="E11" s="221">
        <v>141</v>
      </c>
      <c r="F11" s="221">
        <v>201</v>
      </c>
      <c r="G11" s="222">
        <f t="shared" si="1"/>
        <v>317</v>
      </c>
      <c r="H11" s="221">
        <v>150</v>
      </c>
      <c r="I11" s="221">
        <v>167</v>
      </c>
      <c r="J11" s="222">
        <f t="shared" si="2"/>
        <v>272</v>
      </c>
      <c r="K11" s="221">
        <v>118</v>
      </c>
      <c r="L11" s="221">
        <v>154</v>
      </c>
    </row>
    <row r="12" spans="1:12" s="226" customFormat="1" ht="16.5">
      <c r="A12" s="189">
        <v>4</v>
      </c>
      <c r="B12" s="202" t="s">
        <v>203</v>
      </c>
      <c r="C12" s="203" t="s">
        <v>202</v>
      </c>
      <c r="D12" s="222">
        <f t="shared" si="0"/>
        <v>1433</v>
      </c>
      <c r="E12" s="221">
        <v>615</v>
      </c>
      <c r="F12" s="221">
        <v>818</v>
      </c>
      <c r="G12" s="222">
        <f t="shared" si="1"/>
        <v>1507</v>
      </c>
      <c r="H12" s="221">
        <v>673</v>
      </c>
      <c r="I12" s="221">
        <v>834</v>
      </c>
      <c r="J12" s="222">
        <f t="shared" si="2"/>
        <v>1617</v>
      </c>
      <c r="K12" s="221">
        <v>755</v>
      </c>
      <c r="L12" s="221">
        <v>862</v>
      </c>
    </row>
    <row r="13" spans="1:12" s="230" customFormat="1" ht="34.5" customHeight="1">
      <c r="A13" s="189">
        <v>5</v>
      </c>
      <c r="B13" s="202" t="s">
        <v>213</v>
      </c>
      <c r="C13" s="203" t="s">
        <v>202</v>
      </c>
      <c r="D13" s="222">
        <f t="shared" si="0"/>
        <v>1265</v>
      </c>
      <c r="E13" s="221">
        <v>615</v>
      </c>
      <c r="F13" s="221">
        <v>650</v>
      </c>
      <c r="G13" s="222">
        <f>H13+I13</f>
        <v>1335</v>
      </c>
      <c r="H13" s="221">
        <v>637</v>
      </c>
      <c r="I13" s="221">
        <v>698</v>
      </c>
      <c r="J13" s="222">
        <f>K13+L13</f>
        <v>1469</v>
      </c>
      <c r="K13" s="221">
        <v>680</v>
      </c>
      <c r="L13" s="221">
        <v>789</v>
      </c>
    </row>
    <row r="14" spans="1:12" s="231" customFormat="1" ht="17.25" customHeight="1">
      <c r="A14" s="189">
        <v>6</v>
      </c>
      <c r="B14" s="190" t="s">
        <v>214</v>
      </c>
      <c r="C14" s="201" t="s">
        <v>202</v>
      </c>
      <c r="D14" s="222">
        <f t="shared" si="0"/>
        <v>699</v>
      </c>
      <c r="E14" s="221">
        <v>369</v>
      </c>
      <c r="F14" s="221">
        <v>330</v>
      </c>
      <c r="G14" s="222">
        <f t="shared" si="1"/>
        <v>594</v>
      </c>
      <c r="H14" s="221">
        <v>365</v>
      </c>
      <c r="I14" s="221">
        <v>229</v>
      </c>
      <c r="J14" s="222">
        <f t="shared" si="2"/>
        <v>572</v>
      </c>
      <c r="K14" s="221">
        <v>350</v>
      </c>
      <c r="L14" s="221">
        <v>222</v>
      </c>
    </row>
    <row r="15" spans="1:12" s="231" customFormat="1" ht="17.25" customHeight="1">
      <c r="A15" s="189">
        <v>7</v>
      </c>
      <c r="B15" s="190" t="s">
        <v>215</v>
      </c>
      <c r="C15" s="201" t="s">
        <v>202</v>
      </c>
      <c r="D15" s="222">
        <f>D16+D17+D19+D20</f>
        <v>1347</v>
      </c>
      <c r="E15" s="222">
        <f aca="true" t="shared" si="3" ref="E15:L15">E16+E17+E19+E20</f>
        <v>597</v>
      </c>
      <c r="F15" s="222">
        <f t="shared" si="3"/>
        <v>750</v>
      </c>
      <c r="G15" s="222">
        <f t="shared" si="3"/>
        <v>1393</v>
      </c>
      <c r="H15" s="222">
        <f t="shared" si="3"/>
        <v>492</v>
      </c>
      <c r="I15" s="222">
        <f t="shared" si="3"/>
        <v>901</v>
      </c>
      <c r="J15" s="222">
        <f t="shared" si="3"/>
        <v>1392</v>
      </c>
      <c r="K15" s="222">
        <f t="shared" si="3"/>
        <v>500</v>
      </c>
      <c r="L15" s="222">
        <f t="shared" si="3"/>
        <v>892</v>
      </c>
    </row>
    <row r="16" spans="1:12" s="227" customFormat="1" ht="32.25" customHeight="1">
      <c r="A16" s="189">
        <v>7.1</v>
      </c>
      <c r="B16" s="190" t="s">
        <v>216</v>
      </c>
      <c r="C16" s="201" t="s">
        <v>202</v>
      </c>
      <c r="D16" s="222">
        <f t="shared" si="0"/>
        <v>92</v>
      </c>
      <c r="E16" s="221">
        <v>26</v>
      </c>
      <c r="F16" s="221">
        <v>66</v>
      </c>
      <c r="G16" s="222">
        <f t="shared" si="1"/>
        <v>69</v>
      </c>
      <c r="H16" s="221">
        <v>19</v>
      </c>
      <c r="I16" s="221">
        <v>50</v>
      </c>
      <c r="J16" s="222">
        <f t="shared" si="2"/>
        <v>68</v>
      </c>
      <c r="K16" s="221">
        <v>19</v>
      </c>
      <c r="L16" s="221">
        <v>49</v>
      </c>
    </row>
    <row r="17" spans="1:12" s="226" customFormat="1" ht="32.25" customHeight="1">
      <c r="A17" s="189">
        <v>7.2</v>
      </c>
      <c r="B17" s="202" t="s">
        <v>217</v>
      </c>
      <c r="C17" s="203" t="s">
        <v>202</v>
      </c>
      <c r="D17" s="222">
        <f>E17+F17</f>
        <v>918</v>
      </c>
      <c r="E17" s="221">
        <v>450</v>
      </c>
      <c r="F17" s="221">
        <v>468</v>
      </c>
      <c r="G17" s="222">
        <f t="shared" si="1"/>
        <v>934</v>
      </c>
      <c r="H17" s="221">
        <v>320</v>
      </c>
      <c r="I17" s="221">
        <v>614</v>
      </c>
      <c r="J17" s="222">
        <f>K17+L17</f>
        <v>918</v>
      </c>
      <c r="K17" s="221">
        <f>'[3]KP'!D19</f>
        <v>320</v>
      </c>
      <c r="L17" s="221">
        <f>'[3]KP'!E19</f>
        <v>598</v>
      </c>
    </row>
    <row r="18" spans="1:12" s="226" customFormat="1" ht="16.5">
      <c r="A18" s="189"/>
      <c r="B18" s="204" t="s">
        <v>218</v>
      </c>
      <c r="C18" s="203"/>
      <c r="D18" s="222">
        <f t="shared" si="0"/>
        <v>164</v>
      </c>
      <c r="E18" s="221">
        <v>40</v>
      </c>
      <c r="F18" s="221">
        <v>124</v>
      </c>
      <c r="G18" s="222">
        <f t="shared" si="1"/>
        <v>164</v>
      </c>
      <c r="H18" s="221">
        <v>40</v>
      </c>
      <c r="I18" s="221">
        <v>124</v>
      </c>
      <c r="J18" s="222">
        <f t="shared" si="2"/>
        <v>164</v>
      </c>
      <c r="K18" s="221">
        <v>40</v>
      </c>
      <c r="L18" s="221">
        <v>124</v>
      </c>
    </row>
    <row r="19" spans="1:12" s="226" customFormat="1" ht="24.75" customHeight="1">
      <c r="A19" s="189">
        <v>7.3</v>
      </c>
      <c r="B19" s="202" t="s">
        <v>219</v>
      </c>
      <c r="C19" s="203" t="s">
        <v>202</v>
      </c>
      <c r="D19" s="222">
        <f t="shared" si="0"/>
        <v>337</v>
      </c>
      <c r="E19" s="221">
        <v>121</v>
      </c>
      <c r="F19" s="221">
        <v>216</v>
      </c>
      <c r="G19" s="222">
        <f t="shared" si="1"/>
        <v>390</v>
      </c>
      <c r="H19" s="221">
        <v>153</v>
      </c>
      <c r="I19" s="221">
        <v>237</v>
      </c>
      <c r="J19" s="222">
        <f t="shared" si="2"/>
        <v>406</v>
      </c>
      <c r="K19" s="221">
        <v>161</v>
      </c>
      <c r="L19" s="221">
        <v>245</v>
      </c>
    </row>
    <row r="20" spans="1:12" s="226" customFormat="1" ht="16.5">
      <c r="A20" s="189">
        <v>7.4</v>
      </c>
      <c r="B20" s="202" t="s">
        <v>220</v>
      </c>
      <c r="C20" s="203" t="s">
        <v>202</v>
      </c>
      <c r="D20" s="222">
        <f t="shared" si="0"/>
        <v>0</v>
      </c>
      <c r="E20" s="221"/>
      <c r="F20" s="221"/>
      <c r="G20" s="222">
        <f t="shared" si="1"/>
        <v>0</v>
      </c>
      <c r="H20" s="221"/>
      <c r="I20" s="221"/>
      <c r="J20" s="222">
        <f t="shared" si="2"/>
        <v>0</v>
      </c>
      <c r="K20" s="221"/>
      <c r="L20" s="221"/>
    </row>
    <row r="21" spans="1:12" s="226" customFormat="1" ht="33">
      <c r="A21" s="189">
        <v>8</v>
      </c>
      <c r="B21" s="202" t="s">
        <v>221</v>
      </c>
      <c r="C21" s="203" t="s">
        <v>202</v>
      </c>
      <c r="D21" s="222">
        <f t="shared" si="0"/>
        <v>121</v>
      </c>
      <c r="E21" s="221">
        <f>'[4]KP'!D35</f>
        <v>51</v>
      </c>
      <c r="F21" s="221">
        <v>70</v>
      </c>
      <c r="G21" s="222">
        <f t="shared" si="1"/>
        <v>153</v>
      </c>
      <c r="H21" s="221">
        <v>52</v>
      </c>
      <c r="I21" s="221">
        <v>101</v>
      </c>
      <c r="J21" s="222">
        <f t="shared" si="2"/>
        <v>237</v>
      </c>
      <c r="K21" s="221">
        <v>64</v>
      </c>
      <c r="L21" s="221">
        <v>173</v>
      </c>
    </row>
    <row r="22" spans="1:12" s="226" customFormat="1" ht="32.25" customHeight="1">
      <c r="A22" s="189">
        <v>9</v>
      </c>
      <c r="B22" s="202" t="s">
        <v>222</v>
      </c>
      <c r="C22" s="203" t="s">
        <v>202</v>
      </c>
      <c r="D22" s="222">
        <f t="shared" si="0"/>
        <v>0</v>
      </c>
      <c r="E22" s="221"/>
      <c r="F22" s="221"/>
      <c r="G22" s="222">
        <f t="shared" si="1"/>
        <v>0</v>
      </c>
      <c r="H22" s="221"/>
      <c r="I22" s="221"/>
      <c r="J22" s="222">
        <f t="shared" si="2"/>
        <v>0</v>
      </c>
      <c r="K22" s="221"/>
      <c r="L22" s="221"/>
    </row>
    <row r="23" spans="1:12" s="226" customFormat="1" ht="16.5">
      <c r="A23" s="189">
        <v>10</v>
      </c>
      <c r="B23" s="202" t="s">
        <v>223</v>
      </c>
      <c r="C23" s="203" t="s">
        <v>202</v>
      </c>
      <c r="D23" s="222">
        <f>D10+D13+D14+D15</f>
        <v>3854</v>
      </c>
      <c r="E23" s="221">
        <f>E10+E11+E14+E22</f>
        <v>830</v>
      </c>
      <c r="F23" s="221">
        <f>F10+F11+F14+F22</f>
        <v>754</v>
      </c>
      <c r="G23" s="222">
        <f t="shared" si="1"/>
        <v>1742</v>
      </c>
      <c r="H23" s="221">
        <v>895</v>
      </c>
      <c r="I23" s="221">
        <v>847</v>
      </c>
      <c r="J23" s="222">
        <f t="shared" si="2"/>
        <v>1742</v>
      </c>
      <c r="K23" s="221">
        <v>895</v>
      </c>
      <c r="L23" s="221">
        <v>847</v>
      </c>
    </row>
    <row r="24" spans="1:12" s="226" customFormat="1" ht="33">
      <c r="A24" s="189">
        <v>11</v>
      </c>
      <c r="B24" s="202" t="s">
        <v>224</v>
      </c>
      <c r="C24" s="203" t="s">
        <v>202</v>
      </c>
      <c r="D24" s="222">
        <f>D23</f>
        <v>3854</v>
      </c>
      <c r="E24" s="221">
        <f>E23</f>
        <v>830</v>
      </c>
      <c r="F24" s="221">
        <f>F23</f>
        <v>754</v>
      </c>
      <c r="G24" s="222">
        <f t="shared" si="1"/>
        <v>1742</v>
      </c>
      <c r="H24" s="221">
        <v>895</v>
      </c>
      <c r="I24" s="221">
        <v>847</v>
      </c>
      <c r="J24" s="222">
        <f>J23</f>
        <v>1742</v>
      </c>
      <c r="K24" s="221">
        <f>K23</f>
        <v>895</v>
      </c>
      <c r="L24" s="221">
        <f>L23</f>
        <v>847</v>
      </c>
    </row>
    <row r="25" spans="1:12" s="226" customFormat="1" ht="16.5">
      <c r="A25" s="189">
        <v>12</v>
      </c>
      <c r="B25" s="202" t="s">
        <v>225</v>
      </c>
      <c r="C25" s="203" t="s">
        <v>202</v>
      </c>
      <c r="D25" s="222">
        <f t="shared" si="0"/>
        <v>31</v>
      </c>
      <c r="E25" s="221">
        <v>15</v>
      </c>
      <c r="F25" s="221">
        <v>16</v>
      </c>
      <c r="G25" s="222">
        <f t="shared" si="1"/>
        <v>5</v>
      </c>
      <c r="H25" s="221">
        <v>2</v>
      </c>
      <c r="I25" s="221">
        <v>3</v>
      </c>
      <c r="J25" s="222">
        <f t="shared" si="2"/>
        <v>2</v>
      </c>
      <c r="K25" s="221">
        <v>1</v>
      </c>
      <c r="L25" s="221">
        <v>1</v>
      </c>
    </row>
    <row r="26" spans="1:12" s="226" customFormat="1" ht="33">
      <c r="A26" s="189">
        <v>13</v>
      </c>
      <c r="B26" s="202" t="s">
        <v>226</v>
      </c>
      <c r="C26" s="203" t="s">
        <v>227</v>
      </c>
      <c r="D26" s="222">
        <f t="shared" si="0"/>
        <v>0</v>
      </c>
      <c r="E26" s="221"/>
      <c r="F26" s="221"/>
      <c r="G26" s="222">
        <f t="shared" si="1"/>
        <v>0</v>
      </c>
      <c r="H26" s="221"/>
      <c r="I26" s="221"/>
      <c r="J26" s="222">
        <f t="shared" si="2"/>
        <v>0</v>
      </c>
      <c r="K26" s="221"/>
      <c r="L26" s="221"/>
    </row>
    <row r="27" spans="1:12" s="226" customFormat="1" ht="16.5">
      <c r="A27" s="189"/>
      <c r="B27" s="204" t="s">
        <v>228</v>
      </c>
      <c r="C27" s="203"/>
      <c r="D27" s="222">
        <f t="shared" si="0"/>
        <v>0</v>
      </c>
      <c r="E27" s="221"/>
      <c r="F27" s="221"/>
      <c r="G27" s="222">
        <f t="shared" si="1"/>
        <v>0</v>
      </c>
      <c r="H27" s="221"/>
      <c r="I27" s="221"/>
      <c r="J27" s="222">
        <f t="shared" si="2"/>
        <v>0</v>
      </c>
      <c r="K27" s="221"/>
      <c r="L27" s="221"/>
    </row>
    <row r="28" spans="1:12" s="226" customFormat="1" ht="33" customHeight="1">
      <c r="A28" s="189"/>
      <c r="B28" s="202" t="s">
        <v>229</v>
      </c>
      <c r="C28" s="203" t="s">
        <v>227</v>
      </c>
      <c r="D28" s="222">
        <f t="shared" si="0"/>
        <v>0</v>
      </c>
      <c r="E28" s="221"/>
      <c r="F28" s="221"/>
      <c r="G28" s="222">
        <f t="shared" si="1"/>
        <v>0</v>
      </c>
      <c r="H28" s="221"/>
      <c r="I28" s="221"/>
      <c r="J28" s="222">
        <f t="shared" si="2"/>
        <v>0</v>
      </c>
      <c r="K28" s="221"/>
      <c r="L28" s="221"/>
    </row>
    <row r="29" spans="1:12" s="226" customFormat="1" ht="32.25" customHeight="1">
      <c r="A29" s="189"/>
      <c r="B29" s="202" t="s">
        <v>230</v>
      </c>
      <c r="C29" s="203" t="s">
        <v>231</v>
      </c>
      <c r="D29" s="222">
        <f t="shared" si="0"/>
        <v>0</v>
      </c>
      <c r="E29" s="221"/>
      <c r="F29" s="221"/>
      <c r="G29" s="222">
        <f t="shared" si="1"/>
        <v>0</v>
      </c>
      <c r="H29" s="221"/>
      <c r="I29" s="221"/>
      <c r="J29" s="222">
        <f t="shared" si="2"/>
        <v>0</v>
      </c>
      <c r="K29" s="221"/>
      <c r="L29" s="221"/>
    </row>
    <row r="30" spans="1:12" s="226" customFormat="1" ht="37.5" customHeight="1">
      <c r="A30" s="189" t="s">
        <v>232</v>
      </c>
      <c r="B30" s="202" t="s">
        <v>233</v>
      </c>
      <c r="C30" s="203" t="s">
        <v>234</v>
      </c>
      <c r="D30" s="222">
        <f t="shared" si="0"/>
        <v>0</v>
      </c>
      <c r="E30" s="221"/>
      <c r="F30" s="221"/>
      <c r="G30" s="222">
        <f t="shared" si="1"/>
        <v>0</v>
      </c>
      <c r="H30" s="221"/>
      <c r="I30" s="221"/>
      <c r="J30" s="222">
        <f t="shared" si="2"/>
        <v>0</v>
      </c>
      <c r="K30" s="221"/>
      <c r="L30" s="221"/>
    </row>
    <row r="31" spans="1:12" s="226" customFormat="1" ht="33" customHeight="1">
      <c r="A31" s="189"/>
      <c r="B31" s="202" t="s">
        <v>235</v>
      </c>
      <c r="C31" s="203" t="s">
        <v>231</v>
      </c>
      <c r="D31" s="222">
        <f t="shared" si="0"/>
        <v>0</v>
      </c>
      <c r="E31" s="221"/>
      <c r="F31" s="221"/>
      <c r="G31" s="222">
        <f t="shared" si="1"/>
        <v>0</v>
      </c>
      <c r="H31" s="221"/>
      <c r="I31" s="221"/>
      <c r="J31" s="222">
        <f t="shared" si="2"/>
        <v>0</v>
      </c>
      <c r="K31" s="221"/>
      <c r="L31" s="221"/>
    </row>
    <row r="32" spans="1:12" s="226" customFormat="1" ht="22.5" customHeight="1">
      <c r="A32" s="189" t="s">
        <v>236</v>
      </c>
      <c r="B32" s="202" t="s">
        <v>237</v>
      </c>
      <c r="C32" s="203" t="s">
        <v>202</v>
      </c>
      <c r="D32" s="222">
        <f>D33+D34+D35+D36</f>
        <v>799</v>
      </c>
      <c r="E32" s="222">
        <f aca="true" t="shared" si="4" ref="E32:L32">E33+E34+E35+E36</f>
        <v>217</v>
      </c>
      <c r="F32" s="222">
        <f t="shared" si="4"/>
        <v>582</v>
      </c>
      <c r="G32" s="222">
        <f t="shared" si="4"/>
        <v>762</v>
      </c>
      <c r="H32" s="222">
        <f t="shared" si="4"/>
        <v>400</v>
      </c>
      <c r="I32" s="222">
        <f t="shared" si="4"/>
        <v>362</v>
      </c>
      <c r="J32" s="222">
        <f t="shared" si="4"/>
        <v>614</v>
      </c>
      <c r="K32" s="222">
        <f t="shared" si="4"/>
        <v>220</v>
      </c>
      <c r="L32" s="222">
        <f t="shared" si="4"/>
        <v>394</v>
      </c>
    </row>
    <row r="33" spans="1:12" s="226" customFormat="1" ht="16.5">
      <c r="A33" s="189"/>
      <c r="B33" s="204" t="s">
        <v>238</v>
      </c>
      <c r="C33" s="203" t="s">
        <v>202</v>
      </c>
      <c r="D33" s="222">
        <f t="shared" si="0"/>
        <v>9</v>
      </c>
      <c r="E33" s="221">
        <v>1</v>
      </c>
      <c r="F33" s="221">
        <v>8</v>
      </c>
      <c r="G33" s="222">
        <f t="shared" si="1"/>
        <v>7</v>
      </c>
      <c r="H33" s="221">
        <v>4</v>
      </c>
      <c r="I33" s="221">
        <v>3</v>
      </c>
      <c r="J33" s="222">
        <f t="shared" si="2"/>
        <v>5</v>
      </c>
      <c r="K33" s="221">
        <v>4</v>
      </c>
      <c r="L33" s="221">
        <v>1</v>
      </c>
    </row>
    <row r="34" spans="1:12" s="226" customFormat="1" ht="16.5">
      <c r="A34" s="189"/>
      <c r="B34" s="202" t="s">
        <v>239</v>
      </c>
      <c r="C34" s="203" t="s">
        <v>202</v>
      </c>
      <c r="D34" s="222">
        <f t="shared" si="0"/>
        <v>65</v>
      </c>
      <c r="E34" s="221">
        <v>19</v>
      </c>
      <c r="F34" s="221">
        <v>46</v>
      </c>
      <c r="G34" s="222">
        <f t="shared" si="1"/>
        <v>64</v>
      </c>
      <c r="H34" s="221">
        <v>25</v>
      </c>
      <c r="I34" s="221">
        <v>39</v>
      </c>
      <c r="J34" s="222">
        <f t="shared" si="2"/>
        <v>59</v>
      </c>
      <c r="K34" s="221">
        <v>19</v>
      </c>
      <c r="L34" s="221">
        <v>40</v>
      </c>
    </row>
    <row r="35" spans="1:12" s="226" customFormat="1" ht="16.5">
      <c r="A35" s="189"/>
      <c r="B35" s="202" t="s">
        <v>240</v>
      </c>
      <c r="C35" s="203" t="s">
        <v>202</v>
      </c>
      <c r="D35" s="222">
        <f t="shared" si="0"/>
        <v>0</v>
      </c>
      <c r="E35" s="221"/>
      <c r="F35" s="221"/>
      <c r="G35" s="222">
        <f t="shared" si="1"/>
        <v>0</v>
      </c>
      <c r="H35" s="221"/>
      <c r="I35" s="221"/>
      <c r="J35" s="222">
        <f t="shared" si="2"/>
        <v>0</v>
      </c>
      <c r="K35" s="221"/>
      <c r="L35" s="221"/>
    </row>
    <row r="36" spans="1:12" s="226" customFormat="1" ht="16.5">
      <c r="A36" s="189"/>
      <c r="B36" s="202" t="s">
        <v>241</v>
      </c>
      <c r="C36" s="203"/>
      <c r="D36" s="222">
        <f t="shared" si="0"/>
        <v>725</v>
      </c>
      <c r="E36" s="221">
        <v>197</v>
      </c>
      <c r="F36" s="221">
        <v>528</v>
      </c>
      <c r="G36" s="222">
        <f t="shared" si="1"/>
        <v>691</v>
      </c>
      <c r="H36" s="221">
        <v>371</v>
      </c>
      <c r="I36" s="221">
        <v>320</v>
      </c>
      <c r="J36" s="222">
        <f t="shared" si="2"/>
        <v>550</v>
      </c>
      <c r="K36" s="221">
        <v>197</v>
      </c>
      <c r="L36" s="221">
        <v>353</v>
      </c>
    </row>
    <row r="37" spans="1:12" s="226" customFormat="1" ht="16.5">
      <c r="A37" s="189" t="s">
        <v>242</v>
      </c>
      <c r="B37" s="202" t="s">
        <v>243</v>
      </c>
      <c r="C37" s="203" t="s">
        <v>202</v>
      </c>
      <c r="D37" s="222">
        <f t="shared" si="0"/>
        <v>519</v>
      </c>
      <c r="E37" s="221">
        <v>235</v>
      </c>
      <c r="F37" s="221">
        <v>284</v>
      </c>
      <c r="G37" s="222">
        <f t="shared" si="1"/>
        <v>519</v>
      </c>
      <c r="H37" s="221">
        <v>235</v>
      </c>
      <c r="I37" s="221">
        <v>284</v>
      </c>
      <c r="J37" s="222">
        <f t="shared" si="2"/>
        <v>519</v>
      </c>
      <c r="K37" s="221">
        <v>235</v>
      </c>
      <c r="L37" s="221">
        <v>284</v>
      </c>
    </row>
    <row r="38" spans="1:12" s="226" customFormat="1" ht="34.5" customHeight="1">
      <c r="A38" s="189" t="s">
        <v>244</v>
      </c>
      <c r="B38" s="202" t="s">
        <v>245</v>
      </c>
      <c r="C38" s="203" t="s">
        <v>202</v>
      </c>
      <c r="D38" s="222">
        <v>278</v>
      </c>
      <c r="E38" s="221">
        <v>167</v>
      </c>
      <c r="F38" s="221">
        <v>112</v>
      </c>
      <c r="G38" s="222">
        <v>324</v>
      </c>
      <c r="H38" s="221">
        <v>170</v>
      </c>
      <c r="I38" s="221">
        <v>123</v>
      </c>
      <c r="J38" s="222">
        <v>324</v>
      </c>
      <c r="K38" s="221">
        <v>185</v>
      </c>
      <c r="L38" s="221">
        <v>156</v>
      </c>
    </row>
    <row r="39" spans="1:12" s="226" customFormat="1" ht="49.5">
      <c r="A39" s="189" t="s">
        <v>246</v>
      </c>
      <c r="B39" s="202" t="s">
        <v>247</v>
      </c>
      <c r="C39" s="203" t="s">
        <v>202</v>
      </c>
      <c r="D39" s="222">
        <f t="shared" si="0"/>
        <v>357</v>
      </c>
      <c r="E39" s="221">
        <v>207</v>
      </c>
      <c r="F39" s="221">
        <v>150</v>
      </c>
      <c r="G39" s="222">
        <f t="shared" si="1"/>
        <v>512</v>
      </c>
      <c r="H39" s="221">
        <v>325</v>
      </c>
      <c r="I39" s="221">
        <v>187</v>
      </c>
      <c r="J39" s="222">
        <f t="shared" si="2"/>
        <v>551</v>
      </c>
      <c r="K39" s="221">
        <v>356</v>
      </c>
      <c r="L39" s="221">
        <v>195</v>
      </c>
    </row>
    <row r="40" spans="1:12" s="226" customFormat="1" ht="36" customHeight="1">
      <c r="A40" s="189" t="s">
        <v>248</v>
      </c>
      <c r="B40" s="202" t="s">
        <v>249</v>
      </c>
      <c r="C40" s="203" t="s">
        <v>250</v>
      </c>
      <c r="D40" s="223">
        <v>9</v>
      </c>
      <c r="E40" s="221"/>
      <c r="F40" s="221"/>
      <c r="G40" s="222">
        <v>9</v>
      </c>
      <c r="H40" s="221"/>
      <c r="I40" s="221"/>
      <c r="J40" s="223">
        <v>9</v>
      </c>
      <c r="K40" s="221"/>
      <c r="L40" s="221"/>
    </row>
    <row r="41" spans="1:12" s="226" customFormat="1" ht="22.5" customHeight="1">
      <c r="A41" s="189" t="s">
        <v>251</v>
      </c>
      <c r="B41" s="202" t="s">
        <v>252</v>
      </c>
      <c r="C41" s="203" t="s">
        <v>253</v>
      </c>
      <c r="D41" s="222">
        <v>27</v>
      </c>
      <c r="E41" s="221"/>
      <c r="F41" s="221"/>
      <c r="G41" s="222">
        <v>32</v>
      </c>
      <c r="H41" s="221"/>
      <c r="I41" s="221"/>
      <c r="J41" s="222">
        <v>38</v>
      </c>
      <c r="K41" s="221"/>
      <c r="L41" s="221"/>
    </row>
    <row r="42" spans="1:12" s="226" customFormat="1" ht="15.75" customHeight="1">
      <c r="A42" s="189"/>
      <c r="B42" s="204" t="s">
        <v>254</v>
      </c>
      <c r="C42" s="203" t="s">
        <v>253</v>
      </c>
      <c r="D42" s="222">
        <v>5</v>
      </c>
      <c r="E42" s="221"/>
      <c r="F42" s="221"/>
      <c r="G42" s="222">
        <f t="shared" si="1"/>
        <v>0</v>
      </c>
      <c r="H42" s="221"/>
      <c r="I42" s="221"/>
      <c r="J42" s="222">
        <v>5</v>
      </c>
      <c r="K42" s="221"/>
      <c r="L42" s="221"/>
    </row>
    <row r="43" spans="1:12" s="226" customFormat="1" ht="30.75" customHeight="1">
      <c r="A43" s="189" t="s">
        <v>255</v>
      </c>
      <c r="B43" s="202" t="s">
        <v>256</v>
      </c>
      <c r="C43" s="203" t="s">
        <v>202</v>
      </c>
      <c r="D43" s="222">
        <v>95</v>
      </c>
      <c r="E43" s="221"/>
      <c r="F43" s="221"/>
      <c r="G43" s="222">
        <f t="shared" si="1"/>
        <v>0</v>
      </c>
      <c r="H43" s="221"/>
      <c r="I43" s="221"/>
      <c r="J43" s="222">
        <v>95</v>
      </c>
      <c r="K43" s="221"/>
      <c r="L43" s="221"/>
    </row>
    <row r="44" spans="1:12" s="226" customFormat="1" ht="16.5">
      <c r="A44" s="189"/>
      <c r="B44" s="204" t="s">
        <v>254</v>
      </c>
      <c r="C44" s="203" t="s">
        <v>202</v>
      </c>
      <c r="D44" s="222">
        <f t="shared" si="0"/>
        <v>0</v>
      </c>
      <c r="E44" s="221"/>
      <c r="F44" s="221"/>
      <c r="G44" s="222">
        <f t="shared" si="1"/>
        <v>0</v>
      </c>
      <c r="H44" s="221"/>
      <c r="I44" s="221"/>
      <c r="J44" s="222">
        <f t="shared" si="2"/>
        <v>0</v>
      </c>
      <c r="K44" s="221"/>
      <c r="L44" s="221"/>
    </row>
    <row r="45" spans="1:12" s="226" customFormat="1" ht="19.5" customHeight="1">
      <c r="A45" s="317" t="s">
        <v>257</v>
      </c>
      <c r="B45" s="296" t="s">
        <v>258</v>
      </c>
      <c r="C45" s="297" t="s">
        <v>202</v>
      </c>
      <c r="D45" s="222">
        <f t="shared" si="0"/>
        <v>0</v>
      </c>
      <c r="E45" s="221"/>
      <c r="F45" s="221"/>
      <c r="G45" s="222">
        <f t="shared" si="1"/>
        <v>0</v>
      </c>
      <c r="H45" s="221"/>
      <c r="I45" s="221"/>
      <c r="J45" s="222">
        <f t="shared" si="2"/>
        <v>0</v>
      </c>
      <c r="K45" s="221"/>
      <c r="L45" s="221"/>
    </row>
    <row r="46" spans="1:12" s="226" customFormat="1" ht="16.5" customHeight="1" hidden="1">
      <c r="A46" s="317"/>
      <c r="B46" s="296"/>
      <c r="C46" s="297"/>
      <c r="D46" s="222">
        <f t="shared" si="0"/>
        <v>0</v>
      </c>
      <c r="E46" s="221"/>
      <c r="F46" s="221"/>
      <c r="G46" s="222">
        <f t="shared" si="1"/>
        <v>0</v>
      </c>
      <c r="H46" s="221"/>
      <c r="I46" s="221"/>
      <c r="J46" s="222">
        <f t="shared" si="2"/>
        <v>0</v>
      </c>
      <c r="K46" s="221"/>
      <c r="L46" s="221"/>
    </row>
    <row r="47" spans="1:12" s="226" customFormat="1" ht="33">
      <c r="A47" s="189" t="s">
        <v>259</v>
      </c>
      <c r="B47" s="202" t="s">
        <v>260</v>
      </c>
      <c r="C47" s="203" t="s">
        <v>261</v>
      </c>
      <c r="D47" s="222">
        <f t="shared" si="0"/>
        <v>0</v>
      </c>
      <c r="E47" s="221"/>
      <c r="F47" s="221"/>
      <c r="G47" s="222">
        <f t="shared" si="1"/>
        <v>0</v>
      </c>
      <c r="H47" s="221"/>
      <c r="I47" s="221"/>
      <c r="J47" s="222">
        <f t="shared" si="2"/>
        <v>0</v>
      </c>
      <c r="K47" s="221"/>
      <c r="L47" s="221"/>
    </row>
    <row r="48" spans="1:12" s="226" customFormat="1" ht="30.75" customHeight="1">
      <c r="A48" s="189" t="s">
        <v>262</v>
      </c>
      <c r="B48" s="202" t="s">
        <v>263</v>
      </c>
      <c r="C48" s="203" t="s">
        <v>250</v>
      </c>
      <c r="D48" s="222">
        <v>9</v>
      </c>
      <c r="E48" s="221"/>
      <c r="F48" s="221"/>
      <c r="G48" s="222">
        <v>9</v>
      </c>
      <c r="H48" s="221"/>
      <c r="I48" s="221"/>
      <c r="J48" s="222">
        <v>9</v>
      </c>
      <c r="K48" s="221"/>
      <c r="L48" s="221"/>
    </row>
    <row r="49" spans="1:12" s="226" customFormat="1" ht="18.75" customHeight="1">
      <c r="A49" s="205"/>
      <c r="B49" s="204" t="s">
        <v>228</v>
      </c>
      <c r="C49" s="203"/>
      <c r="D49" s="222">
        <f>D54+D55+D52</f>
        <v>1319</v>
      </c>
      <c r="E49" s="221"/>
      <c r="F49" s="221"/>
      <c r="G49" s="222">
        <f t="shared" si="1"/>
        <v>0</v>
      </c>
      <c r="H49" s="221"/>
      <c r="I49" s="221"/>
      <c r="J49" s="222">
        <f>J54+J55+J52</f>
        <v>1319</v>
      </c>
      <c r="K49" s="221"/>
      <c r="L49" s="221"/>
    </row>
    <row r="50" spans="1:12" s="226" customFormat="1" ht="33">
      <c r="A50" s="189"/>
      <c r="B50" s="202" t="s">
        <v>264</v>
      </c>
      <c r="C50" s="203" t="s">
        <v>266</v>
      </c>
      <c r="D50" s="232"/>
      <c r="E50" s="221"/>
      <c r="F50" s="221"/>
      <c r="G50" s="222">
        <f t="shared" si="1"/>
        <v>0</v>
      </c>
      <c r="H50" s="221"/>
      <c r="I50" s="221"/>
      <c r="J50" s="232"/>
      <c r="K50" s="221"/>
      <c r="L50" s="221"/>
    </row>
    <row r="51" spans="1:12" s="226" customFormat="1" ht="32.25" customHeight="1">
      <c r="A51" s="189"/>
      <c r="B51" s="202" t="s">
        <v>265</v>
      </c>
      <c r="C51" s="203" t="s">
        <v>266</v>
      </c>
      <c r="D51" s="228">
        <v>1319</v>
      </c>
      <c r="E51" s="221"/>
      <c r="F51" s="221"/>
      <c r="G51" s="222">
        <v>128</v>
      </c>
      <c r="H51" s="221"/>
      <c r="I51" s="221"/>
      <c r="J51" s="232"/>
      <c r="K51" s="221"/>
      <c r="L51" s="221"/>
    </row>
    <row r="52" spans="1:12" s="226" customFormat="1" ht="30.75" customHeight="1">
      <c r="A52" s="189" t="s">
        <v>267</v>
      </c>
      <c r="B52" s="202" t="s">
        <v>268</v>
      </c>
      <c r="C52" s="203" t="s">
        <v>231</v>
      </c>
      <c r="D52" s="222">
        <v>770</v>
      </c>
      <c r="E52" s="221">
        <v>561</v>
      </c>
      <c r="F52" s="221">
        <v>135</v>
      </c>
      <c r="G52" s="222">
        <f t="shared" si="1"/>
        <v>696</v>
      </c>
      <c r="H52" s="221">
        <v>561</v>
      </c>
      <c r="I52" s="221">
        <v>135</v>
      </c>
      <c r="J52" s="222">
        <v>770</v>
      </c>
      <c r="K52" s="221">
        <v>561</v>
      </c>
      <c r="L52" s="221">
        <v>135</v>
      </c>
    </row>
    <row r="53" spans="1:12" s="226" customFormat="1" ht="21.75" customHeight="1">
      <c r="A53" s="189" t="s">
        <v>269</v>
      </c>
      <c r="B53" s="202" t="s">
        <v>270</v>
      </c>
      <c r="C53" s="203" t="s">
        <v>266</v>
      </c>
      <c r="D53" s="222">
        <f>D54+D55</f>
        <v>549</v>
      </c>
      <c r="E53" s="221"/>
      <c r="F53" s="221"/>
      <c r="G53" s="222">
        <f t="shared" si="1"/>
        <v>0</v>
      </c>
      <c r="H53" s="221"/>
      <c r="I53" s="221"/>
      <c r="J53" s="222">
        <f>J54+J55</f>
        <v>549</v>
      </c>
      <c r="K53" s="221"/>
      <c r="L53" s="221"/>
    </row>
    <row r="54" spans="1:12" s="226" customFormat="1" ht="18" customHeight="1">
      <c r="A54" s="189"/>
      <c r="B54" s="202" t="s">
        <v>271</v>
      </c>
      <c r="C54" s="203" t="s">
        <v>316</v>
      </c>
      <c r="D54" s="222">
        <v>314</v>
      </c>
      <c r="E54" s="221"/>
      <c r="F54" s="221"/>
      <c r="G54" s="222">
        <f t="shared" si="1"/>
        <v>0</v>
      </c>
      <c r="H54" s="221"/>
      <c r="I54" s="221"/>
      <c r="J54" s="222">
        <v>314</v>
      </c>
      <c r="K54" s="221"/>
      <c r="L54" s="221"/>
    </row>
    <row r="55" spans="1:12" s="226" customFormat="1" ht="16.5" customHeight="1">
      <c r="A55" s="189"/>
      <c r="B55" s="202" t="s">
        <v>272</v>
      </c>
      <c r="C55" s="203" t="s">
        <v>266</v>
      </c>
      <c r="D55" s="222">
        <v>235</v>
      </c>
      <c r="E55" s="221"/>
      <c r="F55" s="221"/>
      <c r="G55" s="222">
        <f t="shared" si="1"/>
        <v>0</v>
      </c>
      <c r="H55" s="221"/>
      <c r="I55" s="221"/>
      <c r="J55" s="222">
        <v>235</v>
      </c>
      <c r="K55" s="221"/>
      <c r="L55" s="221"/>
    </row>
    <row r="56" spans="1:12" s="226" customFormat="1" ht="16.5" customHeight="1">
      <c r="A56" s="189"/>
      <c r="B56" s="202" t="s">
        <v>273</v>
      </c>
      <c r="C56" s="203" t="s">
        <v>266</v>
      </c>
      <c r="D56" s="222">
        <f t="shared" si="0"/>
        <v>0</v>
      </c>
      <c r="E56" s="221"/>
      <c r="F56" s="221"/>
      <c r="G56" s="222">
        <f t="shared" si="1"/>
        <v>0</v>
      </c>
      <c r="H56" s="221"/>
      <c r="I56" s="221"/>
      <c r="J56" s="222">
        <f t="shared" si="2"/>
        <v>0</v>
      </c>
      <c r="K56" s="221"/>
      <c r="L56" s="221"/>
    </row>
    <row r="57" spans="1:13" ht="16.5" customHeight="1">
      <c r="A57" s="192"/>
      <c r="B57" s="289" t="s">
        <v>315</v>
      </c>
      <c r="C57" s="289"/>
      <c r="D57" s="289"/>
      <c r="E57" s="289"/>
      <c r="F57" s="289"/>
      <c r="G57" s="289"/>
      <c r="H57" s="289"/>
      <c r="I57" s="289"/>
      <c r="J57" s="289"/>
      <c r="K57" s="289"/>
      <c r="L57" s="289"/>
      <c r="M57" s="234"/>
    </row>
    <row r="58" spans="1:13" ht="16.5">
      <c r="A58" s="193"/>
      <c r="B58" s="194"/>
      <c r="C58" s="195"/>
      <c r="D58" s="195"/>
      <c r="E58" s="195"/>
      <c r="F58" s="195"/>
      <c r="G58" s="195"/>
      <c r="H58" s="224"/>
      <c r="I58" s="224"/>
      <c r="J58" s="224"/>
      <c r="K58" s="224"/>
      <c r="L58" s="224"/>
      <c r="M58" s="195"/>
    </row>
    <row r="59" spans="1:13" ht="18.75">
      <c r="A59" s="206"/>
      <c r="B59" s="235" t="s">
        <v>189</v>
      </c>
      <c r="C59" s="198"/>
      <c r="D59" s="198"/>
      <c r="E59" s="198"/>
      <c r="F59" s="198"/>
      <c r="G59" s="198"/>
      <c r="H59" s="225"/>
      <c r="I59" s="225"/>
      <c r="J59" s="225" t="s">
        <v>204</v>
      </c>
      <c r="K59" s="225"/>
      <c r="L59" s="225"/>
      <c r="M59" s="234"/>
    </row>
    <row r="60" spans="1:7" ht="18.75">
      <c r="A60" s="207"/>
      <c r="B60" s="227"/>
      <c r="C60" s="227"/>
      <c r="D60" s="227"/>
      <c r="E60" s="227"/>
      <c r="F60" s="227"/>
      <c r="G60" s="227"/>
    </row>
    <row r="61" spans="1:7" ht="18.75">
      <c r="A61" s="207"/>
      <c r="B61" s="227"/>
      <c r="C61" s="227"/>
      <c r="D61" s="227"/>
      <c r="E61" s="227"/>
      <c r="F61" s="227"/>
      <c r="G61" s="227"/>
    </row>
    <row r="62" spans="1:7" ht="18.75">
      <c r="A62" s="207"/>
      <c r="B62" s="227"/>
      <c r="C62" s="227"/>
      <c r="D62" s="227"/>
      <c r="E62" s="227"/>
      <c r="F62" s="227"/>
      <c r="G62" s="227"/>
    </row>
  </sheetData>
  <sheetProtection/>
  <mergeCells count="21">
    <mergeCell ref="A45:A46"/>
    <mergeCell ref="G7:G8"/>
    <mergeCell ref="B57:L57"/>
    <mergeCell ref="A1:B1"/>
    <mergeCell ref="A2:K2"/>
    <mergeCell ref="A3:K3"/>
    <mergeCell ref="A4:L4"/>
    <mergeCell ref="A5:L5"/>
    <mergeCell ref="B6:B8"/>
    <mergeCell ref="C6:C8"/>
    <mergeCell ref="A6:A8"/>
    <mergeCell ref="H7:I7"/>
    <mergeCell ref="B45:B46"/>
    <mergeCell ref="C45:C46"/>
    <mergeCell ref="J6:L6"/>
    <mergeCell ref="J7:J8"/>
    <mergeCell ref="K7:L7"/>
    <mergeCell ref="D6:F6"/>
    <mergeCell ref="D7:D8"/>
    <mergeCell ref="E7:F7"/>
    <mergeCell ref="G6:I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74"/>
  <sheetViews>
    <sheetView view="pageLayout" workbookViewId="0" topLeftCell="A52">
      <selection activeCell="D80" sqref="D80"/>
    </sheetView>
  </sheetViews>
  <sheetFormatPr defaultColWidth="8.796875" defaultRowHeight="15"/>
  <cols>
    <col min="1" max="1" width="4.69921875" style="0" customWidth="1"/>
    <col min="2" max="2" width="15.09765625" style="0" customWidth="1"/>
    <col min="3" max="3" width="8.59765625" style="0" customWidth="1"/>
    <col min="4" max="4" width="13" style="0" customWidth="1"/>
    <col min="5" max="5" width="15.8984375" style="0" customWidth="1"/>
    <col min="6" max="6" width="12.8984375" style="0" customWidth="1"/>
  </cols>
  <sheetData>
    <row r="1" ht="15">
      <c r="A1" t="s">
        <v>99</v>
      </c>
    </row>
    <row r="2" ht="15">
      <c r="A2" t="s">
        <v>100</v>
      </c>
    </row>
    <row r="4" spans="1:6" ht="18">
      <c r="A4" s="318" t="s">
        <v>79</v>
      </c>
      <c r="B4" s="318"/>
      <c r="C4" s="318"/>
      <c r="D4" s="318"/>
      <c r="E4" s="318"/>
      <c r="F4" s="318"/>
    </row>
    <row r="5" spans="1:6" ht="15">
      <c r="A5" s="319" t="s">
        <v>95</v>
      </c>
      <c r="B5" s="319"/>
      <c r="C5" s="319"/>
      <c r="D5" s="319"/>
      <c r="E5" s="319"/>
      <c r="F5" s="319"/>
    </row>
    <row r="6" ht="15">
      <c r="B6" s="71"/>
    </row>
    <row r="7" spans="1:6" ht="30">
      <c r="A7" s="76" t="s">
        <v>80</v>
      </c>
      <c r="B7" s="77" t="s">
        <v>81</v>
      </c>
      <c r="C7" s="78" t="s">
        <v>83</v>
      </c>
      <c r="D7" s="78" t="s">
        <v>82</v>
      </c>
      <c r="E7" s="76" t="s">
        <v>84</v>
      </c>
      <c r="F7" s="76" t="s">
        <v>85</v>
      </c>
    </row>
    <row r="8" spans="1:6" ht="15">
      <c r="A8" s="74"/>
      <c r="B8" s="75"/>
      <c r="C8" s="74"/>
      <c r="D8" s="74"/>
      <c r="E8" s="74"/>
      <c r="F8" s="74"/>
    </row>
    <row r="9" spans="1:6" ht="15">
      <c r="A9" s="72">
        <v>1</v>
      </c>
      <c r="B9" s="73" t="s">
        <v>86</v>
      </c>
      <c r="C9" s="72">
        <v>1</v>
      </c>
      <c r="D9" s="79">
        <v>3000000</v>
      </c>
      <c r="E9" s="79">
        <f>C9*D9</f>
        <v>3000000</v>
      </c>
      <c r="F9" s="72"/>
    </row>
    <row r="10" spans="1:6" ht="15">
      <c r="A10" s="72"/>
      <c r="B10" s="73"/>
      <c r="C10" s="72">
        <v>8</v>
      </c>
      <c r="D10" s="79">
        <v>5400000</v>
      </c>
      <c r="E10" s="79">
        <f aca="true" t="shared" si="0" ref="E10:E25">C10*D10</f>
        <v>43200000</v>
      </c>
      <c r="F10" s="72"/>
    </row>
    <row r="11" spans="1:6" ht="15">
      <c r="A11" s="72">
        <v>2</v>
      </c>
      <c r="B11" s="73" t="s">
        <v>48</v>
      </c>
      <c r="C11" s="72">
        <v>12</v>
      </c>
      <c r="D11" s="79">
        <v>5400000</v>
      </c>
      <c r="E11" s="79">
        <f t="shared" si="0"/>
        <v>64800000</v>
      </c>
      <c r="F11" s="72"/>
    </row>
    <row r="12" spans="1:6" ht="15">
      <c r="A12" s="72">
        <v>3</v>
      </c>
      <c r="B12" s="73" t="s">
        <v>87</v>
      </c>
      <c r="C12" s="72">
        <v>6</v>
      </c>
      <c r="D12" s="79">
        <v>3000000</v>
      </c>
      <c r="E12" s="79">
        <f t="shared" si="0"/>
        <v>18000000</v>
      </c>
      <c r="F12" s="72"/>
    </row>
    <row r="13" spans="1:6" ht="15">
      <c r="A13" s="72"/>
      <c r="B13" s="73"/>
      <c r="C13" s="72">
        <v>5</v>
      </c>
      <c r="D13" s="79">
        <v>5400000</v>
      </c>
      <c r="E13" s="79">
        <f t="shared" si="0"/>
        <v>27000000</v>
      </c>
      <c r="F13" s="72"/>
    </row>
    <row r="14" spans="1:6" ht="15">
      <c r="A14" s="72">
        <v>4</v>
      </c>
      <c r="B14" s="73" t="s">
        <v>88</v>
      </c>
      <c r="C14" s="72">
        <v>6</v>
      </c>
      <c r="D14" s="79">
        <v>3000000</v>
      </c>
      <c r="E14" s="79">
        <f t="shared" si="0"/>
        <v>18000000</v>
      </c>
      <c r="F14" s="72"/>
    </row>
    <row r="15" spans="1:6" ht="15">
      <c r="A15" s="72"/>
      <c r="B15" s="73"/>
      <c r="C15" s="72">
        <v>5</v>
      </c>
      <c r="D15" s="79">
        <v>5400000</v>
      </c>
      <c r="E15" s="79">
        <f t="shared" si="0"/>
        <v>27000000</v>
      </c>
      <c r="F15" s="72"/>
    </row>
    <row r="16" spans="1:6" ht="15">
      <c r="A16" s="72">
        <v>5</v>
      </c>
      <c r="B16" s="73" t="s">
        <v>89</v>
      </c>
      <c r="C16" s="72">
        <v>4</v>
      </c>
      <c r="D16" s="79">
        <v>3000000</v>
      </c>
      <c r="E16" s="79">
        <f t="shared" si="0"/>
        <v>12000000</v>
      </c>
      <c r="F16" s="72"/>
    </row>
    <row r="17" spans="1:6" ht="15">
      <c r="A17" s="72"/>
      <c r="B17" s="73"/>
      <c r="C17" s="72">
        <v>11</v>
      </c>
      <c r="D17" s="79">
        <v>5400000</v>
      </c>
      <c r="E17" s="79">
        <f t="shared" si="0"/>
        <v>59400000</v>
      </c>
      <c r="F17" s="72"/>
    </row>
    <row r="18" spans="1:6" ht="15">
      <c r="A18" s="72">
        <v>6</v>
      </c>
      <c r="B18" s="73" t="s">
        <v>94</v>
      </c>
      <c r="C18" s="72">
        <v>6</v>
      </c>
      <c r="D18" s="79">
        <v>3000000</v>
      </c>
      <c r="E18" s="79">
        <f t="shared" si="0"/>
        <v>18000000</v>
      </c>
      <c r="F18" s="72"/>
    </row>
    <row r="19" spans="1:6" ht="15">
      <c r="A19" s="72"/>
      <c r="B19" s="73"/>
      <c r="C19" s="72">
        <v>10</v>
      </c>
      <c r="D19" s="79">
        <v>5400000</v>
      </c>
      <c r="E19" s="79">
        <f t="shared" si="0"/>
        <v>54000000</v>
      </c>
      <c r="F19" s="72"/>
    </row>
    <row r="20" spans="1:6" ht="15">
      <c r="A20" s="72">
        <v>7</v>
      </c>
      <c r="B20" s="73" t="s">
        <v>90</v>
      </c>
      <c r="C20" s="72">
        <v>1</v>
      </c>
      <c r="D20" s="79">
        <v>3000000</v>
      </c>
      <c r="E20" s="79">
        <f t="shared" si="0"/>
        <v>3000000</v>
      </c>
      <c r="F20" s="72"/>
    </row>
    <row r="21" spans="1:6" ht="15">
      <c r="A21" s="72"/>
      <c r="B21" s="73"/>
      <c r="C21" s="72">
        <v>16</v>
      </c>
      <c r="D21" s="79">
        <v>5400000</v>
      </c>
      <c r="E21" s="79">
        <f t="shared" si="0"/>
        <v>86400000</v>
      </c>
      <c r="F21" s="72"/>
    </row>
    <row r="22" spans="1:6" ht="15">
      <c r="A22" s="72">
        <v>8</v>
      </c>
      <c r="B22" s="73" t="s">
        <v>91</v>
      </c>
      <c r="C22" s="72">
        <v>1</v>
      </c>
      <c r="D22" s="79">
        <v>3000000</v>
      </c>
      <c r="E22" s="79">
        <f t="shared" si="0"/>
        <v>3000000</v>
      </c>
      <c r="F22" s="72"/>
    </row>
    <row r="23" spans="1:6" ht="15">
      <c r="A23" s="72"/>
      <c r="B23" s="73"/>
      <c r="C23" s="72">
        <v>5</v>
      </c>
      <c r="D23" s="79">
        <v>5400000</v>
      </c>
      <c r="E23" s="79">
        <f t="shared" si="0"/>
        <v>27000000</v>
      </c>
      <c r="F23" s="72"/>
    </row>
    <row r="24" spans="1:6" ht="15">
      <c r="A24" s="72">
        <v>9</v>
      </c>
      <c r="B24" s="73" t="s">
        <v>92</v>
      </c>
      <c r="C24" s="72">
        <v>1</v>
      </c>
      <c r="D24" s="79">
        <v>3000000</v>
      </c>
      <c r="E24" s="79">
        <f t="shared" si="0"/>
        <v>3000000</v>
      </c>
      <c r="F24" s="72"/>
    </row>
    <row r="25" spans="1:6" ht="15">
      <c r="A25" s="72"/>
      <c r="B25" s="73"/>
      <c r="C25" s="72">
        <v>14</v>
      </c>
      <c r="D25" s="79">
        <v>5400000</v>
      </c>
      <c r="E25" s="79">
        <f t="shared" si="0"/>
        <v>75600000</v>
      </c>
      <c r="F25" s="72"/>
    </row>
    <row r="26" spans="1:6" ht="15">
      <c r="A26" s="80"/>
      <c r="B26" s="81"/>
      <c r="C26" s="80"/>
      <c r="D26" s="82"/>
      <c r="E26" s="82"/>
      <c r="F26" s="80"/>
    </row>
    <row r="27" spans="1:6" ht="15">
      <c r="A27" s="83"/>
      <c r="B27" s="87" t="s">
        <v>93</v>
      </c>
      <c r="C27" s="84">
        <f>SUM(C9:C26)</f>
        <v>112</v>
      </c>
      <c r="D27" s="85"/>
      <c r="E27" s="86">
        <f>SUM(E8:E26)</f>
        <v>542400000</v>
      </c>
      <c r="F27" s="83"/>
    </row>
    <row r="28" spans="2:4" ht="15">
      <c r="B28" s="71"/>
      <c r="D28" t="s">
        <v>102</v>
      </c>
    </row>
    <row r="29" spans="2:6" ht="15">
      <c r="B29" s="89" t="s">
        <v>96</v>
      </c>
      <c r="C29" s="90"/>
      <c r="D29" s="90"/>
      <c r="E29" s="90" t="s">
        <v>101</v>
      </c>
      <c r="F29" s="90"/>
    </row>
    <row r="30" ht="15">
      <c r="B30" s="71"/>
    </row>
    <row r="31" ht="15">
      <c r="B31" s="71"/>
    </row>
    <row r="32" ht="15">
      <c r="B32" s="71"/>
    </row>
    <row r="33" ht="15">
      <c r="B33" s="91" t="s">
        <v>98</v>
      </c>
    </row>
    <row r="34" ht="15">
      <c r="B34" s="71"/>
    </row>
    <row r="49" ht="15">
      <c r="A49" t="s">
        <v>99</v>
      </c>
    </row>
    <row r="50" ht="15">
      <c r="A50" t="s">
        <v>100</v>
      </c>
    </row>
    <row r="52" spans="1:6" ht="18">
      <c r="A52" s="318" t="s">
        <v>105</v>
      </c>
      <c r="B52" s="318"/>
      <c r="C52" s="318"/>
      <c r="D52" s="318"/>
      <c r="E52" s="318"/>
      <c r="F52" s="318"/>
    </row>
    <row r="53" spans="1:6" ht="15">
      <c r="A53" s="319" t="s">
        <v>106</v>
      </c>
      <c r="B53" s="319"/>
      <c r="C53" s="319"/>
      <c r="D53" s="319"/>
      <c r="E53" s="319"/>
      <c r="F53" s="319"/>
    </row>
    <row r="54" ht="15">
      <c r="B54" s="71"/>
    </row>
    <row r="55" spans="1:6" ht="30">
      <c r="A55" s="76" t="s">
        <v>80</v>
      </c>
      <c r="B55" s="77" t="s">
        <v>81</v>
      </c>
      <c r="C55" s="78" t="s">
        <v>83</v>
      </c>
      <c r="D55" s="78" t="s">
        <v>82</v>
      </c>
      <c r="E55" s="76" t="s">
        <v>84</v>
      </c>
      <c r="F55" s="76" t="s">
        <v>85</v>
      </c>
    </row>
    <row r="56" spans="1:6" ht="15">
      <c r="A56" s="74"/>
      <c r="B56" s="75"/>
      <c r="C56" s="74"/>
      <c r="D56" s="74"/>
      <c r="E56" s="74"/>
      <c r="F56" s="74"/>
    </row>
    <row r="57" spans="1:6" ht="15">
      <c r="A57" s="72"/>
      <c r="B57" s="73"/>
      <c r="C57" s="72"/>
      <c r="D57" s="79"/>
      <c r="E57" s="79">
        <f>C57*D57</f>
        <v>0</v>
      </c>
      <c r="F57" s="72"/>
    </row>
    <row r="58" spans="1:6" ht="15">
      <c r="A58" s="72">
        <v>1</v>
      </c>
      <c r="B58" s="73" t="s">
        <v>86</v>
      </c>
      <c r="C58" s="72">
        <v>1</v>
      </c>
      <c r="D58" s="79">
        <v>5400000</v>
      </c>
      <c r="E58" s="79">
        <f aca="true" t="shared" si="1" ref="E58:E66">C58*D58</f>
        <v>5400000</v>
      </c>
      <c r="F58" s="72"/>
    </row>
    <row r="59" spans="1:6" ht="15">
      <c r="A59" s="72">
        <v>2</v>
      </c>
      <c r="B59" s="73" t="s">
        <v>48</v>
      </c>
      <c r="C59" s="72">
        <v>17</v>
      </c>
      <c r="D59" s="79">
        <v>5400000</v>
      </c>
      <c r="E59" s="79">
        <f t="shared" si="1"/>
        <v>91800000</v>
      </c>
      <c r="F59" s="72"/>
    </row>
    <row r="60" spans="1:6" ht="15">
      <c r="A60" s="72">
        <v>3</v>
      </c>
      <c r="B60" s="73" t="s">
        <v>87</v>
      </c>
      <c r="C60" s="72">
        <v>9</v>
      </c>
      <c r="D60" s="79">
        <v>5400000</v>
      </c>
      <c r="E60" s="79">
        <f t="shared" si="1"/>
        <v>48600000</v>
      </c>
      <c r="F60" s="72"/>
    </row>
    <row r="61" spans="1:6" ht="15">
      <c r="A61" s="72">
        <v>4</v>
      </c>
      <c r="B61" s="73" t="s">
        <v>88</v>
      </c>
      <c r="C61" s="72">
        <v>12</v>
      </c>
      <c r="D61" s="79">
        <v>5400000</v>
      </c>
      <c r="E61" s="79">
        <f t="shared" si="1"/>
        <v>64800000</v>
      </c>
      <c r="F61" s="72"/>
    </row>
    <row r="62" spans="1:6" ht="15">
      <c r="A62" s="72">
        <v>5</v>
      </c>
      <c r="B62" s="73" t="s">
        <v>89</v>
      </c>
      <c r="C62" s="72">
        <v>13</v>
      </c>
      <c r="D62" s="79">
        <v>5400000</v>
      </c>
      <c r="E62" s="79">
        <f t="shared" si="1"/>
        <v>70200000</v>
      </c>
      <c r="F62" s="72"/>
    </row>
    <row r="63" spans="1:6" ht="15">
      <c r="A63" s="72">
        <v>6</v>
      </c>
      <c r="B63" s="73" t="s">
        <v>94</v>
      </c>
      <c r="C63" s="72">
        <v>13</v>
      </c>
      <c r="D63" s="79">
        <v>5400000</v>
      </c>
      <c r="E63" s="79">
        <f t="shared" si="1"/>
        <v>70200000</v>
      </c>
      <c r="F63" s="72"/>
    </row>
    <row r="64" spans="1:6" ht="15">
      <c r="A64" s="72">
        <v>7</v>
      </c>
      <c r="B64" s="73" t="s">
        <v>90</v>
      </c>
      <c r="C64" s="72">
        <v>20</v>
      </c>
      <c r="D64" s="79">
        <v>5400000</v>
      </c>
      <c r="E64" s="79">
        <f t="shared" si="1"/>
        <v>108000000</v>
      </c>
      <c r="F64" s="72"/>
    </row>
    <row r="65" spans="1:6" ht="15">
      <c r="A65" s="72">
        <v>8</v>
      </c>
      <c r="B65" s="73" t="s">
        <v>91</v>
      </c>
      <c r="C65" s="72">
        <v>4</v>
      </c>
      <c r="D65" s="79">
        <v>5400000</v>
      </c>
      <c r="E65" s="79">
        <f t="shared" si="1"/>
        <v>21600000</v>
      </c>
      <c r="F65" s="72"/>
    </row>
    <row r="66" spans="1:6" ht="15">
      <c r="A66" s="72">
        <v>9</v>
      </c>
      <c r="B66" s="73" t="s">
        <v>92</v>
      </c>
      <c r="C66" s="72">
        <v>9</v>
      </c>
      <c r="D66" s="79">
        <v>5400000</v>
      </c>
      <c r="E66" s="79">
        <f t="shared" si="1"/>
        <v>48600000</v>
      </c>
      <c r="F66" s="72"/>
    </row>
    <row r="67" spans="1:6" ht="15">
      <c r="A67" s="80"/>
      <c r="B67" s="81"/>
      <c r="C67" s="80"/>
      <c r="D67" s="82"/>
      <c r="E67" s="82"/>
      <c r="F67" s="80"/>
    </row>
    <row r="68" spans="1:6" ht="15">
      <c r="A68" s="83"/>
      <c r="B68" s="87" t="s">
        <v>93</v>
      </c>
      <c r="C68" s="84">
        <f>SUM(C57:C67)</f>
        <v>98</v>
      </c>
      <c r="D68" s="85"/>
      <c r="E68" s="86">
        <f>SUM(E56:E67)</f>
        <v>529200000</v>
      </c>
      <c r="F68" s="83"/>
    </row>
    <row r="69" spans="2:4" ht="15">
      <c r="B69" s="71"/>
      <c r="D69" t="s">
        <v>107</v>
      </c>
    </row>
    <row r="70" spans="2:6" ht="15">
      <c r="B70" s="89" t="s">
        <v>96</v>
      </c>
      <c r="C70" s="90"/>
      <c r="D70" s="90"/>
      <c r="E70" s="90" t="s">
        <v>101</v>
      </c>
      <c r="F70" s="90"/>
    </row>
    <row r="71" ht="15">
      <c r="B71" s="71"/>
    </row>
    <row r="72" ht="15">
      <c r="B72" s="71"/>
    </row>
    <row r="73" ht="15">
      <c r="B73" s="71"/>
    </row>
    <row r="74" ht="15">
      <c r="B74" s="91" t="s">
        <v>98</v>
      </c>
    </row>
  </sheetData>
  <sheetProtection/>
  <mergeCells count="4">
    <mergeCell ref="A4:F4"/>
    <mergeCell ref="A5:F5"/>
    <mergeCell ref="A52:F52"/>
    <mergeCell ref="A53:F5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AG85"/>
  <sheetViews>
    <sheetView zoomScalePageLayoutView="0" workbookViewId="0" topLeftCell="A7">
      <selection activeCell="Z13" sqref="Z13"/>
    </sheetView>
  </sheetViews>
  <sheetFormatPr defaultColWidth="8.796875" defaultRowHeight="15"/>
  <cols>
    <col min="1" max="1" width="3.296875" style="2" customWidth="1"/>
    <col min="2" max="2" width="40.8984375" style="1" customWidth="1"/>
    <col min="3" max="3" width="6.296875" style="1" customWidth="1"/>
    <col min="4" max="4" width="5.3984375" style="2" customWidth="1"/>
    <col min="5" max="5" width="11" style="1" customWidth="1"/>
    <col min="6" max="6" width="4.69921875" style="1" customWidth="1"/>
    <col min="7" max="7" width="3.296875" style="1" customWidth="1"/>
    <col min="8" max="8" width="8.296875" style="1" customWidth="1"/>
    <col min="9" max="9" width="4.69921875" style="1" customWidth="1"/>
    <col min="10" max="10" width="3.3984375" style="1" customWidth="1"/>
    <col min="11" max="11" width="8.296875" style="1" customWidth="1"/>
    <col min="12" max="12" width="5.296875" style="1" customWidth="1"/>
    <col min="13" max="13" width="3.8984375" style="1" customWidth="1"/>
    <col min="14" max="14" width="7.59765625" style="1" customWidth="1"/>
    <col min="15" max="15" width="5.69921875" style="1" customWidth="1"/>
    <col min="16" max="16" width="3.296875" style="1" customWidth="1"/>
    <col min="17" max="17" width="8.296875" style="1" customWidth="1"/>
    <col min="18" max="18" width="5.8984375" style="1" customWidth="1"/>
    <col min="19" max="19" width="3.69921875" style="1" customWidth="1"/>
    <col min="20" max="20" width="8.296875" style="1" customWidth="1"/>
    <col min="21" max="21" width="5.59765625" style="1" customWidth="1"/>
    <col min="22" max="22" width="3.69921875" style="1" customWidth="1"/>
    <col min="23" max="23" width="8.69921875" style="1" customWidth="1"/>
    <col min="24" max="24" width="5.59765625" style="1" customWidth="1"/>
    <col min="25" max="25" width="3.8984375" style="1" customWidth="1"/>
    <col min="26" max="26" width="8.296875" style="1" customWidth="1"/>
    <col min="27" max="27" width="5.296875" style="1" customWidth="1"/>
    <col min="28" max="28" width="3.59765625" style="1" customWidth="1"/>
    <col min="29" max="29" width="8.296875" style="1" customWidth="1"/>
    <col min="30" max="30" width="5.59765625" style="31" customWidth="1"/>
    <col min="31" max="31" width="4.09765625" style="31" customWidth="1"/>
    <col min="32" max="32" width="7.69921875" style="31" customWidth="1"/>
    <col min="33" max="16384" width="9.09765625" style="1" customWidth="1"/>
  </cols>
  <sheetData>
    <row r="2" spans="1:32" ht="18.75">
      <c r="A2" s="320" t="s">
        <v>28</v>
      </c>
      <c r="B2" s="320"/>
      <c r="C2" s="283" t="s">
        <v>22</v>
      </c>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row>
    <row r="3" spans="1:32" ht="18.75">
      <c r="A3" s="52"/>
      <c r="B3" s="40"/>
      <c r="C3" s="283" t="s">
        <v>23</v>
      </c>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row>
    <row r="4" spans="1:32" ht="17.25" customHeight="1">
      <c r="A4" s="52"/>
      <c r="B4" s="40"/>
      <c r="C4" s="284" t="s">
        <v>104</v>
      </c>
      <c r="D4" s="284"/>
      <c r="E4" s="284"/>
      <c r="F4" s="284"/>
      <c r="G4" s="284"/>
      <c r="H4" s="284"/>
      <c r="I4" s="284"/>
      <c r="J4" s="284"/>
      <c r="K4" s="284"/>
      <c r="L4" s="284"/>
      <c r="M4" s="284"/>
      <c r="N4" s="284"/>
      <c r="O4" s="284"/>
      <c r="P4" s="284"/>
      <c r="Q4" s="284"/>
      <c r="R4" s="284"/>
      <c r="S4" s="284"/>
      <c r="T4" s="284"/>
      <c r="U4" s="284"/>
      <c r="V4" s="284"/>
      <c r="W4" s="284"/>
      <c r="X4" s="284"/>
      <c r="Y4" s="284"/>
      <c r="Z4" s="284"/>
      <c r="AA4" s="284"/>
      <c r="AB4" s="284"/>
      <c r="AC4" s="284"/>
      <c r="AD4" s="284"/>
      <c r="AE4" s="284"/>
      <c r="AF4" s="284"/>
    </row>
    <row r="5" spans="1:32" s="8" customFormat="1" ht="24" customHeight="1">
      <c r="A5" s="321" t="s">
        <v>103</v>
      </c>
      <c r="B5" s="321"/>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row>
    <row r="6" spans="1:32" s="8" customFormat="1" ht="16.5">
      <c r="A6" s="327" t="s">
        <v>52</v>
      </c>
      <c r="B6" s="327"/>
      <c r="C6" s="327"/>
      <c r="D6" s="327"/>
      <c r="E6" s="327"/>
      <c r="F6" s="327"/>
      <c r="G6" s="327"/>
      <c r="H6" s="327"/>
      <c r="I6" s="327"/>
      <c r="J6" s="327"/>
      <c r="K6" s="327"/>
      <c r="L6" s="327"/>
      <c r="M6" s="327"/>
      <c r="N6" s="327"/>
      <c r="O6" s="327"/>
      <c r="P6" s="327"/>
      <c r="Q6" s="327"/>
      <c r="R6" s="327"/>
      <c r="S6" s="327"/>
      <c r="T6" s="327"/>
      <c r="U6" s="327"/>
      <c r="V6" s="327"/>
      <c r="W6" s="327"/>
      <c r="X6" s="327"/>
      <c r="Y6" s="327"/>
      <c r="Z6" s="327"/>
      <c r="AA6" s="327"/>
      <c r="AB6" s="327"/>
      <c r="AC6" s="327"/>
      <c r="AD6" s="327"/>
      <c r="AE6" s="327"/>
      <c r="AF6" s="327"/>
    </row>
    <row r="7" spans="1:32" ht="23.25" customHeight="1">
      <c r="A7" s="326" t="s">
        <v>16</v>
      </c>
      <c r="B7" s="326" t="s">
        <v>21</v>
      </c>
      <c r="C7" s="326" t="s">
        <v>27</v>
      </c>
      <c r="D7" s="326"/>
      <c r="E7" s="326"/>
      <c r="F7" s="322" t="s">
        <v>43</v>
      </c>
      <c r="G7" s="323"/>
      <c r="H7" s="324"/>
      <c r="I7" s="322" t="s">
        <v>44</v>
      </c>
      <c r="J7" s="323"/>
      <c r="K7" s="324"/>
      <c r="L7" s="322" t="s">
        <v>26</v>
      </c>
      <c r="M7" s="323"/>
      <c r="N7" s="324"/>
      <c r="O7" s="322" t="s">
        <v>45</v>
      </c>
      <c r="P7" s="323"/>
      <c r="Q7" s="324"/>
      <c r="R7" s="322" t="s">
        <v>46</v>
      </c>
      <c r="S7" s="323"/>
      <c r="T7" s="324"/>
      <c r="U7" s="322" t="s">
        <v>25</v>
      </c>
      <c r="V7" s="323"/>
      <c r="W7" s="324"/>
      <c r="X7" s="322" t="s">
        <v>47</v>
      </c>
      <c r="Y7" s="323"/>
      <c r="Z7" s="324"/>
      <c r="AA7" s="322" t="s">
        <v>48</v>
      </c>
      <c r="AB7" s="323"/>
      <c r="AC7" s="324"/>
      <c r="AD7" s="276" t="s">
        <v>49</v>
      </c>
      <c r="AE7" s="277"/>
      <c r="AF7" s="278"/>
    </row>
    <row r="8" spans="1:32" s="3" customFormat="1" ht="47.25" customHeight="1">
      <c r="A8" s="326"/>
      <c r="B8" s="326"/>
      <c r="C8" s="19" t="s">
        <v>0</v>
      </c>
      <c r="D8" s="19" t="s">
        <v>5</v>
      </c>
      <c r="E8" s="20" t="s">
        <v>1</v>
      </c>
      <c r="F8" s="19" t="s">
        <v>0</v>
      </c>
      <c r="G8" s="61" t="s">
        <v>57</v>
      </c>
      <c r="H8" s="20" t="s">
        <v>1</v>
      </c>
      <c r="I8" s="19" t="s">
        <v>0</v>
      </c>
      <c r="J8" s="61" t="s">
        <v>57</v>
      </c>
      <c r="K8" s="20" t="s">
        <v>1</v>
      </c>
      <c r="L8" s="19" t="s">
        <v>0</v>
      </c>
      <c r="M8" s="61" t="s">
        <v>57</v>
      </c>
      <c r="N8" s="20" t="s">
        <v>1</v>
      </c>
      <c r="O8" s="19" t="s">
        <v>0</v>
      </c>
      <c r="P8" s="61" t="s">
        <v>57</v>
      </c>
      <c r="Q8" s="20" t="s">
        <v>1</v>
      </c>
      <c r="R8" s="19" t="s">
        <v>0</v>
      </c>
      <c r="S8" s="61" t="s">
        <v>57</v>
      </c>
      <c r="T8" s="20" t="s">
        <v>1</v>
      </c>
      <c r="U8" s="19" t="s">
        <v>0</v>
      </c>
      <c r="V8" s="61" t="s">
        <v>57</v>
      </c>
      <c r="W8" s="20" t="s">
        <v>1</v>
      </c>
      <c r="X8" s="19" t="s">
        <v>0</v>
      </c>
      <c r="Y8" s="61" t="s">
        <v>57</v>
      </c>
      <c r="Z8" s="20" t="s">
        <v>1</v>
      </c>
      <c r="AA8" s="19" t="s">
        <v>0</v>
      </c>
      <c r="AB8" s="61" t="s">
        <v>57</v>
      </c>
      <c r="AC8" s="20" t="s">
        <v>1</v>
      </c>
      <c r="AD8" s="32" t="s">
        <v>0</v>
      </c>
      <c r="AE8" s="61" t="s">
        <v>57</v>
      </c>
      <c r="AF8" s="33" t="s">
        <v>1</v>
      </c>
    </row>
    <row r="9" spans="1:32" s="21" customFormat="1" ht="18.75" customHeight="1">
      <c r="A9" s="25" t="s">
        <v>17</v>
      </c>
      <c r="B9" s="26" t="s">
        <v>18</v>
      </c>
      <c r="C9" s="26">
        <v>1</v>
      </c>
      <c r="D9" s="26">
        <v>2</v>
      </c>
      <c r="E9" s="24">
        <v>3</v>
      </c>
      <c r="F9" s="27"/>
      <c r="G9" s="27"/>
      <c r="H9" s="24"/>
      <c r="I9" s="24"/>
      <c r="J9" s="24" t="s">
        <v>24</v>
      </c>
      <c r="K9" s="24"/>
      <c r="L9" s="24"/>
      <c r="M9" s="24"/>
      <c r="N9" s="24"/>
      <c r="O9" s="24"/>
      <c r="P9" s="24"/>
      <c r="Q9" s="24"/>
      <c r="R9" s="24"/>
      <c r="S9" s="24"/>
      <c r="T9" s="24"/>
      <c r="U9" s="24"/>
      <c r="V9" s="24"/>
      <c r="W9" s="24"/>
      <c r="X9" s="24"/>
      <c r="Y9" s="24"/>
      <c r="Z9" s="24"/>
      <c r="AA9" s="24"/>
      <c r="AB9" s="24"/>
      <c r="AC9" s="24"/>
      <c r="AD9" s="34"/>
      <c r="AE9" s="34"/>
      <c r="AF9" s="35"/>
    </row>
    <row r="10" spans="1:32" s="21" customFormat="1" ht="18.75" customHeight="1">
      <c r="A10" s="25"/>
      <c r="B10" s="10" t="s">
        <v>56</v>
      </c>
      <c r="C10" s="58">
        <f>C11+C60</f>
        <v>2704</v>
      </c>
      <c r="D10" s="58"/>
      <c r="E10" s="69">
        <f>E11+E60</f>
        <v>12408750</v>
      </c>
      <c r="F10" s="57">
        <f>F11+F60</f>
        <v>215</v>
      </c>
      <c r="G10" s="57">
        <f>G11+G60</f>
        <v>0</v>
      </c>
      <c r="H10" s="70">
        <f>H11+H60</f>
        <v>964845</v>
      </c>
      <c r="I10" s="70">
        <f aca="true" t="shared" si="0" ref="I10:AF10">I11+I60</f>
        <v>392</v>
      </c>
      <c r="J10" s="70">
        <f t="shared" si="0"/>
        <v>0</v>
      </c>
      <c r="K10" s="70">
        <f t="shared" si="0"/>
        <v>1809675</v>
      </c>
      <c r="L10" s="70">
        <f t="shared" si="0"/>
        <v>140</v>
      </c>
      <c r="M10" s="70">
        <f t="shared" si="0"/>
        <v>0</v>
      </c>
      <c r="N10" s="70">
        <f t="shared" si="0"/>
        <v>629235</v>
      </c>
      <c r="O10" s="70">
        <f t="shared" si="0"/>
        <v>348</v>
      </c>
      <c r="P10" s="70">
        <f t="shared" si="0"/>
        <v>0</v>
      </c>
      <c r="Q10" s="70">
        <f t="shared" si="0"/>
        <v>1616625</v>
      </c>
      <c r="R10" s="70">
        <f t="shared" si="0"/>
        <v>292</v>
      </c>
      <c r="S10" s="70">
        <f t="shared" si="0"/>
        <v>0</v>
      </c>
      <c r="T10" s="70">
        <f t="shared" si="0"/>
        <v>1301445</v>
      </c>
      <c r="U10" s="70">
        <f t="shared" si="0"/>
        <v>368</v>
      </c>
      <c r="V10" s="70">
        <f t="shared" si="0"/>
        <v>0</v>
      </c>
      <c r="W10" s="70">
        <f t="shared" si="0"/>
        <v>1745685</v>
      </c>
      <c r="X10" s="70">
        <f t="shared" si="0"/>
        <v>319</v>
      </c>
      <c r="Y10" s="70">
        <f t="shared" si="0"/>
        <v>0</v>
      </c>
      <c r="Z10" s="70">
        <f t="shared" si="0"/>
        <v>1510830</v>
      </c>
      <c r="AA10" s="70">
        <f t="shared" si="0"/>
        <v>293</v>
      </c>
      <c r="AB10" s="70">
        <f t="shared" si="0"/>
        <v>0</v>
      </c>
      <c r="AC10" s="70">
        <f t="shared" si="0"/>
        <v>1328805</v>
      </c>
      <c r="AD10" s="70">
        <f t="shared" si="0"/>
        <v>337</v>
      </c>
      <c r="AE10" s="70">
        <f t="shared" si="0"/>
        <v>0</v>
      </c>
      <c r="AF10" s="70">
        <f t="shared" si="0"/>
        <v>1501605</v>
      </c>
    </row>
    <row r="11" spans="1:32" s="28" customFormat="1" ht="24" customHeight="1">
      <c r="A11" s="9" t="s">
        <v>53</v>
      </c>
      <c r="B11" s="10" t="s">
        <v>55</v>
      </c>
      <c r="C11" s="59">
        <f>SUM(C12:C59)</f>
        <v>2606</v>
      </c>
      <c r="D11" s="59"/>
      <c r="E11" s="59">
        <f aca="true" t="shared" si="1" ref="E11:E42">H11+K11+N11+Q11+T11+W11+Z11+AC11+AF11</f>
        <v>11879550</v>
      </c>
      <c r="F11" s="12">
        <f>SUM(F12:F59)</f>
        <v>211</v>
      </c>
      <c r="G11" s="12">
        <f>SUM(G12:G42)</f>
        <v>0</v>
      </c>
      <c r="H11" s="12">
        <f>SUM(H12:H59)</f>
        <v>943245</v>
      </c>
      <c r="I11" s="12">
        <f aca="true" t="shared" si="2" ref="I11:AF11">SUM(I12:I59)</f>
        <v>383</v>
      </c>
      <c r="J11" s="12">
        <f t="shared" si="2"/>
        <v>0</v>
      </c>
      <c r="K11" s="12">
        <f t="shared" si="2"/>
        <v>1761075</v>
      </c>
      <c r="L11" s="12">
        <f t="shared" si="2"/>
        <v>139</v>
      </c>
      <c r="M11" s="12">
        <f t="shared" si="2"/>
        <v>0</v>
      </c>
      <c r="N11" s="12">
        <f t="shared" si="2"/>
        <v>623835</v>
      </c>
      <c r="O11" s="12">
        <f t="shared" si="2"/>
        <v>335</v>
      </c>
      <c r="P11" s="12">
        <f t="shared" si="2"/>
        <v>0</v>
      </c>
      <c r="Q11" s="12">
        <f t="shared" si="2"/>
        <v>1546425</v>
      </c>
      <c r="R11" s="12">
        <f t="shared" si="2"/>
        <v>279</v>
      </c>
      <c r="S11" s="12">
        <f t="shared" si="2"/>
        <v>0</v>
      </c>
      <c r="T11" s="12">
        <f t="shared" si="2"/>
        <v>1231245</v>
      </c>
      <c r="U11" s="12">
        <f t="shared" si="2"/>
        <v>359</v>
      </c>
      <c r="V11" s="12">
        <f t="shared" si="2"/>
        <v>0</v>
      </c>
      <c r="W11" s="12">
        <f t="shared" si="2"/>
        <v>1697085</v>
      </c>
      <c r="X11" s="12">
        <f t="shared" si="2"/>
        <v>307</v>
      </c>
      <c r="Y11" s="12">
        <f t="shared" si="2"/>
        <v>0</v>
      </c>
      <c r="Z11" s="12">
        <f t="shared" si="2"/>
        <v>1446030</v>
      </c>
      <c r="AA11" s="12">
        <f t="shared" si="2"/>
        <v>276</v>
      </c>
      <c r="AB11" s="12">
        <f t="shared" si="2"/>
        <v>0</v>
      </c>
      <c r="AC11" s="12">
        <f t="shared" si="2"/>
        <v>1237005</v>
      </c>
      <c r="AD11" s="12">
        <f t="shared" si="2"/>
        <v>317</v>
      </c>
      <c r="AE11" s="12">
        <f t="shared" si="2"/>
        <v>0</v>
      </c>
      <c r="AF11" s="12">
        <f t="shared" si="2"/>
        <v>1393605</v>
      </c>
    </row>
    <row r="12" spans="1:33" s="168" customFormat="1" ht="36" customHeight="1">
      <c r="A12" s="164">
        <v>1</v>
      </c>
      <c r="B12" s="165" t="s">
        <v>76</v>
      </c>
      <c r="C12" s="166">
        <f>F12+I12+L12+O12+R12+U12+X12+AA12+AD12</f>
        <v>0</v>
      </c>
      <c r="D12" s="166"/>
      <c r="E12" s="179">
        <f t="shared" si="1"/>
        <v>0</v>
      </c>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8" t="s">
        <v>24</v>
      </c>
    </row>
    <row r="13" spans="1:32" s="49" customFormat="1" ht="17.25" customHeight="1">
      <c r="A13" s="54"/>
      <c r="B13" s="53" t="s">
        <v>58</v>
      </c>
      <c r="C13" s="180">
        <f>F13+I13+L13+O13+R13+U13+X13+AA13+AD13</f>
        <v>1</v>
      </c>
      <c r="D13" s="38"/>
      <c r="E13" s="59">
        <f t="shared" si="1"/>
        <v>4050</v>
      </c>
      <c r="F13" s="36"/>
      <c r="G13" s="36"/>
      <c r="H13" s="36"/>
      <c r="I13" s="36"/>
      <c r="J13" s="36"/>
      <c r="K13" s="36"/>
      <c r="L13" s="23"/>
      <c r="M13" s="23"/>
      <c r="N13" s="23"/>
      <c r="O13" s="23"/>
      <c r="P13" s="23"/>
      <c r="Q13" s="23"/>
      <c r="R13" s="23"/>
      <c r="S13" s="23"/>
      <c r="T13" s="23"/>
      <c r="U13" s="23"/>
      <c r="V13" s="23"/>
      <c r="W13" s="23"/>
      <c r="X13" s="23">
        <v>1</v>
      </c>
      <c r="Y13" s="23"/>
      <c r="Z13" s="23">
        <v>4050</v>
      </c>
      <c r="AA13" s="23"/>
      <c r="AB13" s="23"/>
      <c r="AC13" s="23"/>
      <c r="AD13" s="36"/>
      <c r="AE13" s="36"/>
      <c r="AF13" s="36"/>
    </row>
    <row r="14" spans="1:32" s="49" customFormat="1" ht="17.25" customHeight="1">
      <c r="A14" s="54"/>
      <c r="B14" s="53" t="s">
        <v>59</v>
      </c>
      <c r="C14" s="38">
        <f>F14+I14+L14+O14+R14+U14+X14+AA14+AD14</f>
        <v>12</v>
      </c>
      <c r="D14" s="38">
        <v>405</v>
      </c>
      <c r="E14" s="59">
        <f t="shared" si="1"/>
        <v>53190</v>
      </c>
      <c r="F14" s="36"/>
      <c r="G14" s="36"/>
      <c r="H14" s="64"/>
      <c r="I14" s="64">
        <v>2</v>
      </c>
      <c r="J14" s="64"/>
      <c r="K14" s="64">
        <v>9720</v>
      </c>
      <c r="L14" s="65"/>
      <c r="M14" s="65"/>
      <c r="N14" s="65"/>
      <c r="O14" s="65"/>
      <c r="P14" s="65"/>
      <c r="Q14" s="65"/>
      <c r="R14" s="65">
        <v>3</v>
      </c>
      <c r="S14" s="65"/>
      <c r="T14" s="65">
        <v>14580</v>
      </c>
      <c r="U14" s="65">
        <v>2</v>
      </c>
      <c r="V14" s="65"/>
      <c r="W14" s="65">
        <v>9720</v>
      </c>
      <c r="X14" s="65">
        <v>2</v>
      </c>
      <c r="Y14" s="65"/>
      <c r="Z14" s="65">
        <v>4590</v>
      </c>
      <c r="AA14" s="65">
        <v>3</v>
      </c>
      <c r="AB14" s="65"/>
      <c r="AC14" s="65">
        <v>14580</v>
      </c>
      <c r="AD14" s="64"/>
      <c r="AE14" s="64"/>
      <c r="AF14" s="64"/>
    </row>
    <row r="15" spans="1:32" s="171" customFormat="1" ht="57">
      <c r="A15" s="169">
        <v>2</v>
      </c>
      <c r="B15" s="170" t="s">
        <v>77</v>
      </c>
      <c r="C15" s="166">
        <f aca="true" t="shared" si="3" ref="C15:C61">F15+I15+L15+O15+R15+U15+X15+AA15+AD15</f>
        <v>0</v>
      </c>
      <c r="D15" s="166"/>
      <c r="E15" s="179">
        <f t="shared" si="1"/>
        <v>0</v>
      </c>
      <c r="F15" s="167"/>
      <c r="G15" s="167"/>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row>
    <row r="16" spans="1:32" s="171" customFormat="1" ht="15.75">
      <c r="A16" s="169">
        <v>3</v>
      </c>
      <c r="B16" s="165" t="s">
        <v>60</v>
      </c>
      <c r="C16" s="166">
        <f t="shared" si="3"/>
        <v>0</v>
      </c>
      <c r="D16" s="166"/>
      <c r="E16" s="179">
        <f t="shared" si="1"/>
        <v>0</v>
      </c>
      <c r="F16" s="167"/>
      <c r="G16" s="167"/>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row>
    <row r="17" spans="1:32" s="171" customFormat="1" ht="30" customHeight="1">
      <c r="A17" s="169">
        <v>4</v>
      </c>
      <c r="B17" s="170" t="s">
        <v>40</v>
      </c>
      <c r="C17" s="166">
        <f t="shared" si="3"/>
        <v>0</v>
      </c>
      <c r="D17" s="166"/>
      <c r="E17" s="179">
        <f t="shared" si="1"/>
        <v>0</v>
      </c>
      <c r="F17" s="172"/>
      <c r="G17" s="172"/>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row>
    <row r="18" spans="1:32" s="48" customFormat="1" ht="15.75">
      <c r="A18" s="55"/>
      <c r="B18" s="53" t="s">
        <v>29</v>
      </c>
      <c r="C18" s="38">
        <f t="shared" si="3"/>
        <v>41</v>
      </c>
      <c r="D18" s="38">
        <v>270</v>
      </c>
      <c r="E18" s="59">
        <f t="shared" si="1"/>
        <v>152010</v>
      </c>
      <c r="F18" s="36">
        <v>5</v>
      </c>
      <c r="G18" s="36"/>
      <c r="H18" s="64">
        <v>25920</v>
      </c>
      <c r="I18" s="64">
        <v>6</v>
      </c>
      <c r="J18" s="64"/>
      <c r="K18" s="64">
        <v>21600</v>
      </c>
      <c r="L18" s="65">
        <v>2</v>
      </c>
      <c r="M18" s="65"/>
      <c r="N18" s="65">
        <v>5940</v>
      </c>
      <c r="O18" s="65">
        <v>3</v>
      </c>
      <c r="P18" s="67"/>
      <c r="Q18" s="65">
        <v>13230</v>
      </c>
      <c r="R18" s="65">
        <v>6</v>
      </c>
      <c r="S18" s="65"/>
      <c r="T18" s="65">
        <v>19440</v>
      </c>
      <c r="U18" s="65">
        <v>1</v>
      </c>
      <c r="V18" s="65"/>
      <c r="W18" s="65">
        <v>8100</v>
      </c>
      <c r="X18" s="65">
        <v>3</v>
      </c>
      <c r="Y18" s="65"/>
      <c r="Z18" s="65">
        <v>9720</v>
      </c>
      <c r="AA18" s="65">
        <v>3</v>
      </c>
      <c r="AB18" s="65"/>
      <c r="AC18" s="65">
        <v>9720</v>
      </c>
      <c r="AD18" s="64">
        <v>12</v>
      </c>
      <c r="AE18" s="64"/>
      <c r="AF18" s="64">
        <v>38340</v>
      </c>
    </row>
    <row r="19" spans="1:32" s="48" customFormat="1" ht="15.75">
      <c r="A19" s="55"/>
      <c r="B19" s="53" t="s">
        <v>30</v>
      </c>
      <c r="C19" s="38">
        <f t="shared" si="3"/>
        <v>38</v>
      </c>
      <c r="D19" s="38">
        <v>540</v>
      </c>
      <c r="E19" s="59">
        <f t="shared" si="1"/>
        <v>336960</v>
      </c>
      <c r="F19" s="36">
        <v>2</v>
      </c>
      <c r="G19" s="36"/>
      <c r="H19" s="64">
        <v>12420</v>
      </c>
      <c r="I19" s="64">
        <v>1</v>
      </c>
      <c r="J19" s="64"/>
      <c r="K19" s="64">
        <v>10260</v>
      </c>
      <c r="L19" s="65">
        <v>2</v>
      </c>
      <c r="M19" s="65"/>
      <c r="N19" s="65">
        <v>21600</v>
      </c>
      <c r="O19" s="65">
        <v>5</v>
      </c>
      <c r="P19" s="67"/>
      <c r="Q19" s="65">
        <v>42120</v>
      </c>
      <c r="R19" s="65">
        <v>12</v>
      </c>
      <c r="S19" s="65"/>
      <c r="T19" s="65">
        <v>82620</v>
      </c>
      <c r="U19" s="65">
        <v>3</v>
      </c>
      <c r="V19" s="65"/>
      <c r="W19" s="65">
        <v>34020</v>
      </c>
      <c r="X19" s="65">
        <v>7</v>
      </c>
      <c r="Y19" s="65"/>
      <c r="Z19" s="65">
        <v>50220</v>
      </c>
      <c r="AA19" s="65">
        <v>2</v>
      </c>
      <c r="AB19" s="65"/>
      <c r="AC19" s="65">
        <v>56700</v>
      </c>
      <c r="AD19" s="64">
        <v>4</v>
      </c>
      <c r="AE19" s="64"/>
      <c r="AF19" s="64">
        <v>27000</v>
      </c>
    </row>
    <row r="20" spans="1:32" s="174" customFormat="1" ht="22.5" customHeight="1">
      <c r="A20" s="169">
        <v>5</v>
      </c>
      <c r="B20" s="165" t="s">
        <v>61</v>
      </c>
      <c r="C20" s="166">
        <f t="shared" si="3"/>
        <v>0</v>
      </c>
      <c r="D20" s="166"/>
      <c r="E20" s="179">
        <f t="shared" si="1"/>
        <v>0</v>
      </c>
      <c r="F20" s="167"/>
      <c r="G20" s="167"/>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row>
    <row r="21" spans="1:32" s="17" customFormat="1" ht="30.75" customHeight="1">
      <c r="A21" s="54"/>
      <c r="B21" s="62" t="s">
        <v>41</v>
      </c>
      <c r="C21" s="38">
        <f t="shared" si="3"/>
        <v>0</v>
      </c>
      <c r="D21" s="38"/>
      <c r="E21" s="59">
        <f t="shared" si="1"/>
        <v>0</v>
      </c>
      <c r="F21" s="36"/>
      <c r="G21" s="36"/>
      <c r="H21" s="64"/>
      <c r="I21" s="64"/>
      <c r="J21" s="64"/>
      <c r="K21" s="64"/>
      <c r="L21" s="66"/>
      <c r="M21" s="66"/>
      <c r="N21" s="66"/>
      <c r="O21" s="66"/>
      <c r="P21" s="66"/>
      <c r="Q21" s="66"/>
      <c r="R21" s="66"/>
      <c r="S21" s="66"/>
      <c r="T21" s="66"/>
      <c r="U21" s="66"/>
      <c r="V21" s="66"/>
      <c r="W21" s="66"/>
      <c r="X21" s="66"/>
      <c r="Y21" s="66"/>
      <c r="Z21" s="66"/>
      <c r="AA21" s="66"/>
      <c r="AB21" s="66"/>
      <c r="AC21" s="66"/>
      <c r="AD21" s="66"/>
      <c r="AE21" s="66"/>
      <c r="AF21" s="66"/>
    </row>
    <row r="22" spans="1:32" s="17" customFormat="1" ht="15.75">
      <c r="A22" s="55"/>
      <c r="B22" s="53" t="s">
        <v>32</v>
      </c>
      <c r="C22" s="38">
        <f t="shared" si="3"/>
        <v>66</v>
      </c>
      <c r="D22" s="38">
        <v>405</v>
      </c>
      <c r="E22" s="59">
        <f t="shared" si="1"/>
        <v>320760</v>
      </c>
      <c r="F22" s="36">
        <v>4</v>
      </c>
      <c r="G22" s="36"/>
      <c r="H22" s="64">
        <v>19440</v>
      </c>
      <c r="I22" s="64">
        <v>1</v>
      </c>
      <c r="J22" s="64"/>
      <c r="K22" s="64">
        <v>4860</v>
      </c>
      <c r="L22" s="66">
        <v>8</v>
      </c>
      <c r="M22" s="66"/>
      <c r="N22" s="66">
        <v>38880</v>
      </c>
      <c r="O22" s="66">
        <v>2</v>
      </c>
      <c r="P22" s="66"/>
      <c r="Q22" s="66">
        <v>9720</v>
      </c>
      <c r="R22" s="66">
        <v>6</v>
      </c>
      <c r="S22" s="66"/>
      <c r="T22" s="66">
        <v>29160</v>
      </c>
      <c r="U22" s="66">
        <v>23</v>
      </c>
      <c r="V22" s="66"/>
      <c r="W22" s="66">
        <v>111780</v>
      </c>
      <c r="X22" s="66">
        <v>5</v>
      </c>
      <c r="Y22" s="66"/>
      <c r="Z22" s="66">
        <v>25515</v>
      </c>
      <c r="AA22" s="66">
        <v>9</v>
      </c>
      <c r="AB22" s="66"/>
      <c r="AC22" s="66">
        <v>43740</v>
      </c>
      <c r="AD22" s="66">
        <v>8</v>
      </c>
      <c r="AE22" s="66"/>
      <c r="AF22" s="66">
        <v>37665</v>
      </c>
    </row>
    <row r="23" spans="1:32" s="17" customFormat="1" ht="15.75">
      <c r="A23" s="55"/>
      <c r="B23" s="53" t="s">
        <v>31</v>
      </c>
      <c r="C23" s="38">
        <f t="shared" si="3"/>
        <v>26</v>
      </c>
      <c r="D23" s="38">
        <v>540</v>
      </c>
      <c r="E23" s="59">
        <f t="shared" si="1"/>
        <v>176175</v>
      </c>
      <c r="F23" s="36"/>
      <c r="G23" s="36"/>
      <c r="H23" s="64"/>
      <c r="I23" s="64">
        <v>1</v>
      </c>
      <c r="J23" s="64"/>
      <c r="K23" s="64">
        <v>8640</v>
      </c>
      <c r="L23" s="66">
        <v>5</v>
      </c>
      <c r="M23" s="66"/>
      <c r="N23" s="66">
        <v>38340</v>
      </c>
      <c r="O23" s="66">
        <v>4</v>
      </c>
      <c r="P23" s="66"/>
      <c r="Q23" s="66">
        <v>25920</v>
      </c>
      <c r="R23" s="66">
        <v>2</v>
      </c>
      <c r="S23" s="66"/>
      <c r="T23" s="66">
        <v>12960</v>
      </c>
      <c r="U23" s="66">
        <v>2</v>
      </c>
      <c r="V23" s="66"/>
      <c r="W23" s="66">
        <v>12960</v>
      </c>
      <c r="X23" s="66">
        <v>5</v>
      </c>
      <c r="Y23" s="66"/>
      <c r="Z23" s="66">
        <v>30915</v>
      </c>
      <c r="AA23" s="66">
        <v>4</v>
      </c>
      <c r="AB23" s="66"/>
      <c r="AC23" s="66">
        <v>27000</v>
      </c>
      <c r="AD23" s="66">
        <v>3</v>
      </c>
      <c r="AE23" s="66"/>
      <c r="AF23" s="66">
        <v>19440</v>
      </c>
    </row>
    <row r="24" spans="1:32" s="48" customFormat="1" ht="36.75" customHeight="1">
      <c r="A24" s="55"/>
      <c r="B24" s="53" t="s">
        <v>42</v>
      </c>
      <c r="C24" s="38">
        <f t="shared" si="3"/>
        <v>918</v>
      </c>
      <c r="D24" s="38"/>
      <c r="E24" s="59">
        <f t="shared" si="1"/>
        <v>2998170</v>
      </c>
      <c r="F24" s="36">
        <v>66</v>
      </c>
      <c r="G24" s="36"/>
      <c r="H24" s="64">
        <v>211410</v>
      </c>
      <c r="I24" s="64">
        <v>138</v>
      </c>
      <c r="J24" s="64"/>
      <c r="K24" s="64">
        <v>432000</v>
      </c>
      <c r="L24" s="66">
        <v>49</v>
      </c>
      <c r="M24" s="66"/>
      <c r="N24" s="66">
        <v>159300</v>
      </c>
      <c r="O24" s="66">
        <v>113</v>
      </c>
      <c r="P24" s="66"/>
      <c r="Q24" s="66">
        <v>370440</v>
      </c>
      <c r="R24" s="66">
        <v>110</v>
      </c>
      <c r="S24" s="66"/>
      <c r="T24" s="66">
        <v>364950</v>
      </c>
      <c r="U24" s="66">
        <v>98</v>
      </c>
      <c r="V24" s="66"/>
      <c r="W24" s="66">
        <v>324810</v>
      </c>
      <c r="X24" s="66">
        <v>107</v>
      </c>
      <c r="Y24" s="66"/>
      <c r="Z24" s="66">
        <v>350910</v>
      </c>
      <c r="AA24" s="66">
        <v>117</v>
      </c>
      <c r="AB24" s="66"/>
      <c r="AC24" s="66">
        <v>375840</v>
      </c>
      <c r="AD24" s="66">
        <v>120</v>
      </c>
      <c r="AE24" s="66"/>
      <c r="AF24" s="66">
        <v>408510</v>
      </c>
    </row>
    <row r="25" spans="1:32" s="48" customFormat="1" ht="18" customHeight="1">
      <c r="A25" s="55"/>
      <c r="B25" s="53" t="s">
        <v>34</v>
      </c>
      <c r="C25" s="38">
        <f t="shared" si="3"/>
        <v>0</v>
      </c>
      <c r="D25" s="38">
        <v>270</v>
      </c>
      <c r="E25" s="59">
        <f t="shared" si="1"/>
        <v>0</v>
      </c>
      <c r="F25" s="36"/>
      <c r="G25" s="36"/>
      <c r="H25" s="64"/>
      <c r="I25" s="64"/>
      <c r="J25" s="64"/>
      <c r="K25" s="64"/>
      <c r="L25" s="66"/>
      <c r="M25" s="66"/>
      <c r="N25" s="66"/>
      <c r="O25" s="66"/>
      <c r="P25" s="66"/>
      <c r="Q25" s="66"/>
      <c r="R25" s="66"/>
      <c r="S25" s="66"/>
      <c r="T25" s="66"/>
      <c r="U25" s="66"/>
      <c r="V25" s="66"/>
      <c r="W25" s="66"/>
      <c r="X25" s="66"/>
      <c r="Y25" s="66"/>
      <c r="Z25" s="66"/>
      <c r="AA25" s="66"/>
      <c r="AB25" s="66"/>
      <c r="AC25" s="66"/>
      <c r="AD25" s="66"/>
      <c r="AE25" s="66"/>
      <c r="AF25" s="66"/>
    </row>
    <row r="26" spans="1:32" s="48" customFormat="1" ht="18.75" customHeight="1">
      <c r="A26" s="55"/>
      <c r="B26" s="53" t="s">
        <v>33</v>
      </c>
      <c r="C26" s="38">
        <f t="shared" si="3"/>
        <v>0</v>
      </c>
      <c r="D26" s="38">
        <v>270</v>
      </c>
      <c r="E26" s="59">
        <f t="shared" si="1"/>
        <v>0</v>
      </c>
      <c r="F26" s="36"/>
      <c r="G26" s="36"/>
      <c r="H26" s="64"/>
      <c r="I26" s="64"/>
      <c r="J26" s="64"/>
      <c r="K26" s="64"/>
      <c r="L26" s="66"/>
      <c r="M26" s="66"/>
      <c r="N26" s="66"/>
      <c r="O26" s="66"/>
      <c r="P26" s="66"/>
      <c r="Q26" s="66"/>
      <c r="R26" s="66"/>
      <c r="S26" s="66"/>
      <c r="T26" s="66"/>
      <c r="U26" s="66"/>
      <c r="V26" s="66"/>
      <c r="W26" s="66"/>
      <c r="X26" s="66"/>
      <c r="Y26" s="66"/>
      <c r="Z26" s="66"/>
      <c r="AA26" s="66"/>
      <c r="AB26" s="66"/>
      <c r="AC26" s="66"/>
      <c r="AD26" s="66"/>
      <c r="AE26" s="66"/>
      <c r="AF26" s="66"/>
    </row>
    <row r="27" spans="1:32" s="171" customFormat="1" ht="15.75">
      <c r="A27" s="175">
        <v>6</v>
      </c>
      <c r="B27" s="176" t="s">
        <v>50</v>
      </c>
      <c r="C27" s="166">
        <f t="shared" si="3"/>
        <v>0</v>
      </c>
      <c r="D27" s="166"/>
      <c r="E27" s="179">
        <f t="shared" si="1"/>
        <v>0</v>
      </c>
      <c r="F27" s="167"/>
      <c r="G27" s="167"/>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row>
    <row r="28" spans="1:32" s="171" customFormat="1" ht="31.5">
      <c r="A28" s="175"/>
      <c r="B28" s="165" t="s">
        <v>108</v>
      </c>
      <c r="C28" s="166">
        <f t="shared" si="3"/>
        <v>0</v>
      </c>
      <c r="D28" s="166"/>
      <c r="E28" s="179">
        <f t="shared" si="1"/>
        <v>0</v>
      </c>
      <c r="F28" s="167"/>
      <c r="G28" s="167"/>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row>
    <row r="29" spans="1:32" s="13" customFormat="1" ht="15.75">
      <c r="A29" s="55"/>
      <c r="B29" s="56" t="s">
        <v>38</v>
      </c>
      <c r="C29" s="38">
        <f t="shared" si="3"/>
        <v>0</v>
      </c>
      <c r="D29" s="38"/>
      <c r="E29" s="59">
        <f t="shared" si="1"/>
        <v>0</v>
      </c>
      <c r="F29" s="36"/>
      <c r="G29" s="36"/>
      <c r="H29" s="64"/>
      <c r="I29" s="64"/>
      <c r="J29" s="64"/>
      <c r="K29" s="64"/>
      <c r="L29" s="65"/>
      <c r="M29" s="65"/>
      <c r="N29" s="65"/>
      <c r="O29" s="65"/>
      <c r="P29" s="65"/>
      <c r="Q29" s="65"/>
      <c r="R29" s="65"/>
      <c r="S29" s="65"/>
      <c r="T29" s="65"/>
      <c r="U29" s="65"/>
      <c r="V29" s="65"/>
      <c r="W29" s="65"/>
      <c r="X29" s="65"/>
      <c r="Y29" s="65"/>
      <c r="Z29" s="65"/>
      <c r="AA29" s="65"/>
      <c r="AB29" s="65"/>
      <c r="AC29" s="65"/>
      <c r="AD29" s="64"/>
      <c r="AE29" s="64"/>
      <c r="AF29" s="64"/>
    </row>
    <row r="30" spans="1:32" s="13" customFormat="1" ht="15.75">
      <c r="A30" s="55"/>
      <c r="B30" s="53" t="s">
        <v>37</v>
      </c>
      <c r="C30" s="38">
        <f t="shared" si="3"/>
        <v>64</v>
      </c>
      <c r="D30" s="38">
        <v>675</v>
      </c>
      <c r="E30" s="59">
        <f t="shared" si="1"/>
        <v>530550</v>
      </c>
      <c r="F30" s="36">
        <v>4</v>
      </c>
      <c r="G30" s="36"/>
      <c r="H30" s="64">
        <v>30375</v>
      </c>
      <c r="I30" s="64">
        <v>8</v>
      </c>
      <c r="J30" s="64"/>
      <c r="K30" s="64">
        <v>70335</v>
      </c>
      <c r="L30" s="65">
        <v>3</v>
      </c>
      <c r="M30" s="65"/>
      <c r="N30" s="65">
        <v>24300</v>
      </c>
      <c r="O30" s="65">
        <v>6</v>
      </c>
      <c r="P30" s="65"/>
      <c r="Q30" s="65">
        <v>48600</v>
      </c>
      <c r="R30" s="65">
        <v>9</v>
      </c>
      <c r="S30" s="65"/>
      <c r="T30" s="65">
        <v>78705</v>
      </c>
      <c r="U30" s="65">
        <v>8</v>
      </c>
      <c r="V30" s="65"/>
      <c r="W30" s="65">
        <v>67500</v>
      </c>
      <c r="X30" s="65">
        <v>10</v>
      </c>
      <c r="Y30" s="65"/>
      <c r="Z30" s="65">
        <v>77085</v>
      </c>
      <c r="AA30" s="65">
        <v>5</v>
      </c>
      <c r="AB30" s="65"/>
      <c r="AC30" s="65">
        <v>40500</v>
      </c>
      <c r="AD30" s="64">
        <v>11</v>
      </c>
      <c r="AE30" s="64"/>
      <c r="AF30" s="64">
        <v>93150</v>
      </c>
    </row>
    <row r="31" spans="1:32" s="13" customFormat="1" ht="15.75">
      <c r="A31" s="55"/>
      <c r="B31" s="53" t="s">
        <v>36</v>
      </c>
      <c r="C31" s="38">
        <f t="shared" si="3"/>
        <v>215</v>
      </c>
      <c r="D31" s="38">
        <v>540</v>
      </c>
      <c r="E31" s="59">
        <f t="shared" si="1"/>
        <v>1395225</v>
      </c>
      <c r="F31" s="36">
        <v>19</v>
      </c>
      <c r="G31" s="36"/>
      <c r="H31" s="64">
        <v>127440</v>
      </c>
      <c r="I31" s="64">
        <v>25</v>
      </c>
      <c r="J31" s="64"/>
      <c r="K31" s="64">
        <v>161055</v>
      </c>
      <c r="L31" s="65">
        <v>8</v>
      </c>
      <c r="M31" s="65"/>
      <c r="N31" s="65">
        <v>48060</v>
      </c>
      <c r="O31" s="65">
        <v>40</v>
      </c>
      <c r="P31" s="65"/>
      <c r="Q31" s="65">
        <v>254880</v>
      </c>
      <c r="R31" s="65">
        <v>29</v>
      </c>
      <c r="S31" s="65"/>
      <c r="T31" s="65">
        <v>186840</v>
      </c>
      <c r="U31" s="65">
        <v>40</v>
      </c>
      <c r="V31" s="65"/>
      <c r="W31" s="65">
        <v>257040</v>
      </c>
      <c r="X31" s="65">
        <v>20</v>
      </c>
      <c r="Y31" s="65"/>
      <c r="Z31" s="65">
        <v>127710</v>
      </c>
      <c r="AA31" s="65">
        <v>13</v>
      </c>
      <c r="AB31" s="65"/>
      <c r="AC31" s="65">
        <v>96120</v>
      </c>
      <c r="AD31" s="64">
        <v>21</v>
      </c>
      <c r="AE31" s="64"/>
      <c r="AF31" s="64">
        <v>136080</v>
      </c>
    </row>
    <row r="32" spans="1:32" s="13" customFormat="1" ht="15.75">
      <c r="A32" s="55"/>
      <c r="B32" s="53" t="s">
        <v>35</v>
      </c>
      <c r="C32" s="38">
        <f t="shared" si="3"/>
        <v>121</v>
      </c>
      <c r="D32" s="38">
        <v>675</v>
      </c>
      <c r="E32" s="59">
        <f t="shared" si="1"/>
        <v>953640</v>
      </c>
      <c r="F32" s="36">
        <v>8</v>
      </c>
      <c r="G32" s="36"/>
      <c r="H32" s="64">
        <v>62910</v>
      </c>
      <c r="I32" s="64">
        <v>24</v>
      </c>
      <c r="J32" s="64"/>
      <c r="K32" s="64">
        <v>199800</v>
      </c>
      <c r="L32" s="65">
        <v>10</v>
      </c>
      <c r="M32" s="65"/>
      <c r="N32" s="65">
        <v>69525</v>
      </c>
      <c r="O32" s="65">
        <v>16</v>
      </c>
      <c r="P32" s="65"/>
      <c r="Q32" s="65">
        <v>142155</v>
      </c>
      <c r="R32" s="65">
        <v>21</v>
      </c>
      <c r="S32" s="65"/>
      <c r="T32" s="65">
        <v>157140</v>
      </c>
      <c r="U32" s="65">
        <v>6</v>
      </c>
      <c r="V32" s="65"/>
      <c r="W32" s="65">
        <v>49950</v>
      </c>
      <c r="X32" s="65">
        <v>15</v>
      </c>
      <c r="Y32" s="65"/>
      <c r="Z32" s="65">
        <v>136755</v>
      </c>
      <c r="AA32" s="65">
        <v>9</v>
      </c>
      <c r="AB32" s="65"/>
      <c r="AC32" s="65">
        <v>62370</v>
      </c>
      <c r="AD32" s="64">
        <v>12</v>
      </c>
      <c r="AE32" s="64"/>
      <c r="AF32" s="64">
        <v>73035</v>
      </c>
    </row>
    <row r="33" spans="1:32" s="13" customFormat="1" ht="15.75">
      <c r="A33" s="55"/>
      <c r="B33" s="56" t="s">
        <v>39</v>
      </c>
      <c r="C33" s="38">
        <f t="shared" si="3"/>
        <v>0</v>
      </c>
      <c r="D33" s="38"/>
      <c r="E33" s="59">
        <f t="shared" si="1"/>
        <v>0</v>
      </c>
      <c r="F33" s="36"/>
      <c r="G33" s="36"/>
      <c r="H33" s="64"/>
      <c r="I33" s="64"/>
      <c r="J33" s="64"/>
      <c r="K33" s="64"/>
      <c r="L33" s="65"/>
      <c r="M33" s="65"/>
      <c r="N33" s="65"/>
      <c r="O33" s="65"/>
      <c r="P33" s="65"/>
      <c r="Q33" s="65"/>
      <c r="R33" s="65"/>
      <c r="S33" s="65"/>
      <c r="T33" s="65"/>
      <c r="U33" s="65"/>
      <c r="V33" s="65"/>
      <c r="W33" s="65"/>
      <c r="X33" s="65"/>
      <c r="Y33" s="65"/>
      <c r="Z33" s="65"/>
      <c r="AA33" s="65"/>
      <c r="AB33" s="65"/>
      <c r="AC33" s="65"/>
      <c r="AD33" s="64"/>
      <c r="AE33" s="64"/>
      <c r="AF33" s="64"/>
    </row>
    <row r="34" spans="1:32" s="13" customFormat="1" ht="15.75">
      <c r="A34" s="55"/>
      <c r="B34" s="53" t="s">
        <v>37</v>
      </c>
      <c r="C34" s="38">
        <f t="shared" si="3"/>
        <v>75</v>
      </c>
      <c r="D34" s="38">
        <v>540</v>
      </c>
      <c r="E34" s="59">
        <f t="shared" si="1"/>
        <v>476820</v>
      </c>
      <c r="F34" s="36">
        <v>11</v>
      </c>
      <c r="G34" s="36"/>
      <c r="H34" s="64">
        <v>65880</v>
      </c>
      <c r="I34" s="64">
        <v>13</v>
      </c>
      <c r="J34" s="64"/>
      <c r="K34" s="64">
        <v>102600</v>
      </c>
      <c r="L34" s="65">
        <v>3</v>
      </c>
      <c r="M34" s="65"/>
      <c r="N34" s="65">
        <v>19440</v>
      </c>
      <c r="O34" s="65">
        <v>12</v>
      </c>
      <c r="P34" s="65"/>
      <c r="Q34" s="65">
        <v>74520</v>
      </c>
      <c r="R34" s="65">
        <v>1</v>
      </c>
      <c r="S34" s="65"/>
      <c r="T34" s="65">
        <v>6480</v>
      </c>
      <c r="U34" s="65">
        <v>10</v>
      </c>
      <c r="V34" s="65"/>
      <c r="W34" s="65">
        <v>58860</v>
      </c>
      <c r="X34" s="65">
        <v>9</v>
      </c>
      <c r="Y34" s="65"/>
      <c r="Z34" s="65">
        <v>55080</v>
      </c>
      <c r="AA34" s="65">
        <v>4</v>
      </c>
      <c r="AB34" s="65"/>
      <c r="AC34" s="65">
        <v>18900</v>
      </c>
      <c r="AD34" s="64">
        <v>12</v>
      </c>
      <c r="AE34" s="64"/>
      <c r="AF34" s="64">
        <v>75060</v>
      </c>
    </row>
    <row r="35" spans="1:32" s="13" customFormat="1" ht="15.75">
      <c r="A35" s="55"/>
      <c r="B35" s="53" t="s">
        <v>36</v>
      </c>
      <c r="C35" s="38">
        <f t="shared" si="3"/>
        <v>397</v>
      </c>
      <c r="D35" s="38">
        <v>405</v>
      </c>
      <c r="E35" s="59">
        <f t="shared" si="1"/>
        <v>1848690</v>
      </c>
      <c r="F35" s="36">
        <v>48</v>
      </c>
      <c r="G35" s="36"/>
      <c r="H35" s="64">
        <v>210195</v>
      </c>
      <c r="I35" s="64">
        <v>74</v>
      </c>
      <c r="J35" s="64"/>
      <c r="K35" s="64">
        <v>360720</v>
      </c>
      <c r="L35" s="65">
        <v>14</v>
      </c>
      <c r="M35" s="65"/>
      <c r="N35" s="65">
        <v>64800</v>
      </c>
      <c r="O35" s="65">
        <v>54</v>
      </c>
      <c r="P35" s="65"/>
      <c r="Q35" s="65">
        <v>243000</v>
      </c>
      <c r="R35" s="65">
        <v>14</v>
      </c>
      <c r="S35" s="65"/>
      <c r="T35" s="65">
        <v>55080</v>
      </c>
      <c r="U35" s="65">
        <v>54</v>
      </c>
      <c r="V35" s="65"/>
      <c r="W35" s="65">
        <v>243405</v>
      </c>
      <c r="X35" s="65">
        <v>45</v>
      </c>
      <c r="Y35" s="65"/>
      <c r="Z35" s="65">
        <v>230445</v>
      </c>
      <c r="AA35" s="65">
        <v>50</v>
      </c>
      <c r="AB35" s="65"/>
      <c r="AC35" s="65">
        <v>235305</v>
      </c>
      <c r="AD35" s="64">
        <v>44</v>
      </c>
      <c r="AE35" s="64"/>
      <c r="AF35" s="64">
        <v>205740</v>
      </c>
    </row>
    <row r="36" spans="1:32" s="13" customFormat="1" ht="15.75">
      <c r="A36" s="55"/>
      <c r="B36" s="53" t="s">
        <v>35</v>
      </c>
      <c r="C36" s="38">
        <f t="shared" si="3"/>
        <v>216</v>
      </c>
      <c r="D36" s="38">
        <v>540</v>
      </c>
      <c r="E36" s="59">
        <f t="shared" si="1"/>
        <v>1255365</v>
      </c>
      <c r="F36" s="36">
        <v>12</v>
      </c>
      <c r="G36" s="36"/>
      <c r="H36" s="64">
        <v>68445</v>
      </c>
      <c r="I36" s="64">
        <v>26</v>
      </c>
      <c r="J36" s="64"/>
      <c r="K36" s="64">
        <v>166455</v>
      </c>
      <c r="L36" s="65">
        <v>13</v>
      </c>
      <c r="M36" s="65"/>
      <c r="N36" s="65">
        <v>66960</v>
      </c>
      <c r="O36" s="65">
        <v>17</v>
      </c>
      <c r="P36" s="65"/>
      <c r="Q36" s="65">
        <v>113670</v>
      </c>
      <c r="R36" s="65">
        <v>4</v>
      </c>
      <c r="S36" s="65"/>
      <c r="T36" s="65">
        <v>21600</v>
      </c>
      <c r="U36" s="65">
        <v>54</v>
      </c>
      <c r="V36" s="65"/>
      <c r="W36" s="65">
        <v>322110</v>
      </c>
      <c r="X36" s="65">
        <v>34</v>
      </c>
      <c r="Y36" s="65"/>
      <c r="Z36" s="65">
        <v>196830</v>
      </c>
      <c r="AA36" s="65">
        <v>28</v>
      </c>
      <c r="AB36" s="65"/>
      <c r="AC36" s="65">
        <v>157680</v>
      </c>
      <c r="AD36" s="64">
        <v>28</v>
      </c>
      <c r="AE36" s="64"/>
      <c r="AF36" s="64">
        <v>141615</v>
      </c>
    </row>
    <row r="37" spans="1:32" s="171" customFormat="1" ht="28.5" customHeight="1">
      <c r="A37" s="175">
        <v>7</v>
      </c>
      <c r="B37" s="170" t="s">
        <v>51</v>
      </c>
      <c r="C37" s="166">
        <f t="shared" si="3"/>
        <v>0</v>
      </c>
      <c r="D37" s="166"/>
      <c r="E37" s="179">
        <f t="shared" si="1"/>
        <v>0</v>
      </c>
      <c r="F37" s="167"/>
      <c r="G37" s="167"/>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row>
    <row r="38" spans="1:32" s="48" customFormat="1" ht="30.75" customHeight="1">
      <c r="A38" s="51"/>
      <c r="B38" s="63" t="s">
        <v>62</v>
      </c>
      <c r="C38" s="38">
        <f t="shared" si="3"/>
        <v>6</v>
      </c>
      <c r="D38" s="11">
        <v>270</v>
      </c>
      <c r="E38" s="59">
        <f t="shared" si="1"/>
        <v>29160</v>
      </c>
      <c r="F38" s="23"/>
      <c r="G38" s="23"/>
      <c r="H38" s="65"/>
      <c r="I38" s="65">
        <v>1</v>
      </c>
      <c r="J38" s="65"/>
      <c r="K38" s="65">
        <v>4860</v>
      </c>
      <c r="L38" s="65"/>
      <c r="M38" s="65"/>
      <c r="N38" s="65"/>
      <c r="O38" s="65">
        <v>1</v>
      </c>
      <c r="P38" s="65"/>
      <c r="Q38" s="65">
        <v>4860</v>
      </c>
      <c r="R38" s="65">
        <v>3</v>
      </c>
      <c r="S38" s="65"/>
      <c r="T38" s="65">
        <v>14580</v>
      </c>
      <c r="U38" s="65">
        <v>1</v>
      </c>
      <c r="V38" s="65"/>
      <c r="W38" s="65">
        <v>4860</v>
      </c>
      <c r="X38" s="65"/>
      <c r="Y38" s="65"/>
      <c r="Z38" s="65"/>
      <c r="AA38" s="65"/>
      <c r="AB38" s="65"/>
      <c r="AC38" s="65"/>
      <c r="AD38" s="64"/>
      <c r="AE38" s="64"/>
      <c r="AF38" s="64"/>
    </row>
    <row r="39" spans="1:32" s="48" customFormat="1" ht="18.75" customHeight="1">
      <c r="A39" s="51"/>
      <c r="B39" s="16" t="s">
        <v>58</v>
      </c>
      <c r="C39" s="38">
        <f t="shared" si="3"/>
        <v>0</v>
      </c>
      <c r="D39" s="11">
        <v>270</v>
      </c>
      <c r="E39" s="59">
        <f t="shared" si="1"/>
        <v>0</v>
      </c>
      <c r="F39" s="23"/>
      <c r="G39" s="23"/>
      <c r="H39" s="65"/>
      <c r="I39" s="65"/>
      <c r="J39" s="65"/>
      <c r="K39" s="65"/>
      <c r="L39" s="65"/>
      <c r="M39" s="65"/>
      <c r="N39" s="65"/>
      <c r="O39" s="65"/>
      <c r="P39" s="65"/>
      <c r="Q39" s="65"/>
      <c r="R39" s="68"/>
      <c r="S39" s="65"/>
      <c r="T39" s="65"/>
      <c r="U39" s="68"/>
      <c r="V39" s="65"/>
      <c r="W39" s="65"/>
      <c r="X39" s="65"/>
      <c r="Y39" s="65"/>
      <c r="Z39" s="65"/>
      <c r="AA39" s="65"/>
      <c r="AB39" s="65"/>
      <c r="AC39" s="65"/>
      <c r="AD39" s="64"/>
      <c r="AE39" s="64"/>
      <c r="AF39" s="64"/>
    </row>
    <row r="40" spans="1:32" s="48" customFormat="1" ht="23.25" customHeight="1">
      <c r="A40" s="51"/>
      <c r="B40" s="16" t="s">
        <v>63</v>
      </c>
      <c r="C40" s="38">
        <f t="shared" si="3"/>
        <v>0</v>
      </c>
      <c r="D40" s="11"/>
      <c r="E40" s="59">
        <f t="shared" si="1"/>
        <v>0</v>
      </c>
      <c r="F40" s="23"/>
      <c r="G40" s="23"/>
      <c r="H40" s="65"/>
      <c r="I40" s="65"/>
      <c r="J40" s="65"/>
      <c r="K40" s="65"/>
      <c r="L40" s="65"/>
      <c r="M40" s="65"/>
      <c r="N40" s="65"/>
      <c r="O40" s="65"/>
      <c r="P40" s="65"/>
      <c r="Q40" s="65"/>
      <c r="R40" s="65"/>
      <c r="S40" s="65"/>
      <c r="T40" s="65"/>
      <c r="U40" s="65"/>
      <c r="V40" s="65"/>
      <c r="W40" s="65"/>
      <c r="X40" s="65"/>
      <c r="Y40" s="65"/>
      <c r="Z40" s="65"/>
      <c r="AA40" s="65"/>
      <c r="AB40" s="65"/>
      <c r="AC40" s="65"/>
      <c r="AD40" s="64"/>
      <c r="AE40" s="64"/>
      <c r="AF40" s="64"/>
    </row>
    <row r="41" spans="1:32" s="48" customFormat="1" ht="15.75" customHeight="1">
      <c r="A41" s="51"/>
      <c r="B41" s="60" t="s">
        <v>64</v>
      </c>
      <c r="C41" s="38">
        <f t="shared" si="3"/>
        <v>0</v>
      </c>
      <c r="D41" s="11"/>
      <c r="E41" s="59">
        <f t="shared" si="1"/>
        <v>0</v>
      </c>
      <c r="F41" s="23"/>
      <c r="G41" s="23"/>
      <c r="H41" s="65"/>
      <c r="I41" s="65"/>
      <c r="J41" s="65"/>
      <c r="K41" s="65"/>
      <c r="L41" s="65"/>
      <c r="M41" s="65"/>
      <c r="N41" s="65"/>
      <c r="O41" s="65"/>
      <c r="P41" s="65"/>
      <c r="Q41" s="65"/>
      <c r="R41" s="65"/>
      <c r="S41" s="65"/>
      <c r="T41" s="65"/>
      <c r="U41" s="65"/>
      <c r="V41" s="65"/>
      <c r="W41" s="65"/>
      <c r="X41" s="65"/>
      <c r="Y41" s="65"/>
      <c r="Z41" s="65"/>
      <c r="AA41" s="65"/>
      <c r="AB41" s="65"/>
      <c r="AC41" s="65"/>
      <c r="AD41" s="64"/>
      <c r="AE41" s="64"/>
      <c r="AF41" s="64"/>
    </row>
    <row r="42" spans="1:32" s="48" customFormat="1" ht="26.25" customHeight="1">
      <c r="A42" s="51"/>
      <c r="B42" s="60" t="s">
        <v>65</v>
      </c>
      <c r="C42" s="38">
        <f t="shared" si="3"/>
        <v>394</v>
      </c>
      <c r="D42" s="11">
        <v>270</v>
      </c>
      <c r="E42" s="59">
        <f t="shared" si="1"/>
        <v>1286280</v>
      </c>
      <c r="F42" s="23">
        <v>31</v>
      </c>
      <c r="G42" s="23"/>
      <c r="H42" s="65">
        <v>102330</v>
      </c>
      <c r="I42" s="65">
        <v>59</v>
      </c>
      <c r="J42" s="65"/>
      <c r="K42" s="65">
        <v>194400</v>
      </c>
      <c r="L42" s="65">
        <v>22</v>
      </c>
      <c r="M42" s="65"/>
      <c r="N42" s="65">
        <v>66690</v>
      </c>
      <c r="O42" s="65">
        <v>61</v>
      </c>
      <c r="P42" s="65"/>
      <c r="Q42" s="65">
        <v>201690</v>
      </c>
      <c r="R42" s="65">
        <v>59</v>
      </c>
      <c r="S42" s="65"/>
      <c r="T42" s="65">
        <v>187110</v>
      </c>
      <c r="U42" s="65">
        <v>52</v>
      </c>
      <c r="V42" s="65"/>
      <c r="W42" s="65">
        <v>169290</v>
      </c>
      <c r="X42" s="65">
        <v>42</v>
      </c>
      <c r="Y42" s="65"/>
      <c r="Z42" s="65">
        <v>142020</v>
      </c>
      <c r="AA42" s="65">
        <v>27</v>
      </c>
      <c r="AB42" s="65"/>
      <c r="AC42" s="65">
        <v>88830</v>
      </c>
      <c r="AD42" s="64">
        <v>41</v>
      </c>
      <c r="AE42" s="64"/>
      <c r="AF42" s="64">
        <v>133920</v>
      </c>
    </row>
    <row r="43" spans="1:32" s="48" customFormat="1" ht="15.75" customHeight="1">
      <c r="A43" s="51"/>
      <c r="B43" s="16" t="s">
        <v>66</v>
      </c>
      <c r="C43" s="38">
        <f t="shared" si="3"/>
        <v>0</v>
      </c>
      <c r="D43" s="11">
        <v>270</v>
      </c>
      <c r="E43" s="59">
        <f aca="true" t="shared" si="4" ref="E43:E61">H43+K43+N43+Q43+T43+W43+Z43+AC43+AF43</f>
        <v>0</v>
      </c>
      <c r="F43" s="23"/>
      <c r="G43" s="23"/>
      <c r="H43" s="65"/>
      <c r="I43" s="65"/>
      <c r="J43" s="65"/>
      <c r="K43" s="65"/>
      <c r="L43" s="65"/>
      <c r="M43" s="65"/>
      <c r="N43" s="65"/>
      <c r="O43" s="65"/>
      <c r="P43" s="65"/>
      <c r="Q43" s="65"/>
      <c r="R43" s="65"/>
      <c r="S43" s="65"/>
      <c r="T43" s="65"/>
      <c r="U43" s="65"/>
      <c r="V43" s="65"/>
      <c r="W43" s="65"/>
      <c r="X43" s="65"/>
      <c r="Y43" s="65"/>
      <c r="Z43" s="65"/>
      <c r="AA43" s="65"/>
      <c r="AB43" s="65"/>
      <c r="AC43" s="65"/>
      <c r="AD43" s="64"/>
      <c r="AE43" s="64"/>
      <c r="AF43" s="64"/>
    </row>
    <row r="44" spans="1:32" s="48" customFormat="1" ht="15.75" customHeight="1">
      <c r="A44" s="51"/>
      <c r="B44" s="16" t="s">
        <v>67</v>
      </c>
      <c r="C44" s="38">
        <f t="shared" si="3"/>
        <v>0</v>
      </c>
      <c r="D44" s="11">
        <v>540</v>
      </c>
      <c r="E44" s="59">
        <f t="shared" si="4"/>
        <v>0</v>
      </c>
      <c r="F44" s="23"/>
      <c r="G44" s="23"/>
      <c r="H44" s="65"/>
      <c r="I44" s="65"/>
      <c r="J44" s="65"/>
      <c r="K44" s="65"/>
      <c r="L44" s="65"/>
      <c r="M44" s="65"/>
      <c r="N44" s="65"/>
      <c r="O44" s="65"/>
      <c r="P44" s="65"/>
      <c r="Q44" s="65"/>
      <c r="R44" s="65"/>
      <c r="S44" s="65"/>
      <c r="T44" s="65"/>
      <c r="U44" s="65"/>
      <c r="V44" s="65"/>
      <c r="W44" s="65"/>
      <c r="X44" s="65"/>
      <c r="Y44" s="65"/>
      <c r="Z44" s="65"/>
      <c r="AA44" s="65"/>
      <c r="AB44" s="65"/>
      <c r="AC44" s="65"/>
      <c r="AD44" s="64"/>
      <c r="AE44" s="64"/>
      <c r="AF44" s="64"/>
    </row>
    <row r="45" spans="1:32" s="48" customFormat="1" ht="15.75" customHeight="1">
      <c r="A45" s="51"/>
      <c r="B45" s="16" t="s">
        <v>68</v>
      </c>
      <c r="C45" s="38">
        <f t="shared" si="3"/>
        <v>0</v>
      </c>
      <c r="D45" s="11">
        <v>810</v>
      </c>
      <c r="E45" s="59">
        <f t="shared" si="4"/>
        <v>0</v>
      </c>
      <c r="F45" s="23"/>
      <c r="G45" s="23"/>
      <c r="H45" s="65"/>
      <c r="I45" s="65"/>
      <c r="J45" s="65"/>
      <c r="K45" s="65"/>
      <c r="L45" s="65"/>
      <c r="M45" s="65"/>
      <c r="N45" s="65"/>
      <c r="O45" s="65"/>
      <c r="P45" s="65"/>
      <c r="Q45" s="65"/>
      <c r="R45" s="65"/>
      <c r="S45" s="65"/>
      <c r="T45" s="65"/>
      <c r="U45" s="65"/>
      <c r="V45" s="65"/>
      <c r="W45" s="65"/>
      <c r="X45" s="65"/>
      <c r="Y45" s="65"/>
      <c r="Z45" s="65"/>
      <c r="AA45" s="65"/>
      <c r="AB45" s="65"/>
      <c r="AC45" s="65"/>
      <c r="AD45" s="64"/>
      <c r="AE45" s="64"/>
      <c r="AF45" s="64"/>
    </row>
    <row r="46" spans="1:32" s="48" customFormat="1" ht="15.75" customHeight="1">
      <c r="A46" s="51"/>
      <c r="B46" s="16" t="s">
        <v>69</v>
      </c>
      <c r="C46" s="38">
        <f t="shared" si="3"/>
        <v>0</v>
      </c>
      <c r="D46" s="11"/>
      <c r="E46" s="59">
        <f t="shared" si="4"/>
        <v>0</v>
      </c>
      <c r="F46" s="23"/>
      <c r="G46" s="23"/>
      <c r="H46" s="65"/>
      <c r="I46" s="65"/>
      <c r="J46" s="65"/>
      <c r="K46" s="65"/>
      <c r="L46" s="65"/>
      <c r="M46" s="65"/>
      <c r="N46" s="65"/>
      <c r="O46" s="65"/>
      <c r="P46" s="65"/>
      <c r="Q46" s="65"/>
      <c r="R46" s="65"/>
      <c r="S46" s="65"/>
      <c r="T46" s="65"/>
      <c r="U46" s="65"/>
      <c r="V46" s="65"/>
      <c r="W46" s="65"/>
      <c r="X46" s="65"/>
      <c r="Y46" s="65"/>
      <c r="Z46" s="65"/>
      <c r="AA46" s="65"/>
      <c r="AB46" s="65"/>
      <c r="AC46" s="65"/>
      <c r="AD46" s="64"/>
      <c r="AE46" s="64"/>
      <c r="AF46" s="64"/>
    </row>
    <row r="47" spans="1:32" s="48" customFormat="1" ht="15.75" customHeight="1">
      <c r="A47" s="51"/>
      <c r="B47" s="60" t="s">
        <v>70</v>
      </c>
      <c r="C47" s="38">
        <f t="shared" si="3"/>
        <v>0</v>
      </c>
      <c r="D47" s="11"/>
      <c r="E47" s="59">
        <f t="shared" si="4"/>
        <v>0</v>
      </c>
      <c r="F47" s="23"/>
      <c r="G47" s="23"/>
      <c r="H47" s="65"/>
      <c r="I47" s="65"/>
      <c r="J47" s="65"/>
      <c r="K47" s="65"/>
      <c r="L47" s="65"/>
      <c r="M47" s="65"/>
      <c r="N47" s="65"/>
      <c r="O47" s="65"/>
      <c r="P47" s="65"/>
      <c r="Q47" s="65"/>
      <c r="R47" s="65"/>
      <c r="S47" s="65"/>
      <c r="T47" s="65"/>
      <c r="U47" s="65"/>
      <c r="V47" s="65"/>
      <c r="W47" s="65"/>
      <c r="X47" s="65"/>
      <c r="Y47" s="65"/>
      <c r="Z47" s="65"/>
      <c r="AA47" s="65"/>
      <c r="AB47" s="65"/>
      <c r="AC47" s="65"/>
      <c r="AD47" s="64"/>
      <c r="AE47" s="64"/>
      <c r="AF47" s="64"/>
    </row>
    <row r="48" spans="1:32" s="48" customFormat="1" ht="15.75" customHeight="1">
      <c r="A48" s="51"/>
      <c r="B48" s="16" t="s">
        <v>66</v>
      </c>
      <c r="C48" s="38">
        <f t="shared" si="3"/>
        <v>0</v>
      </c>
      <c r="D48" s="11">
        <v>270</v>
      </c>
      <c r="E48" s="59">
        <f t="shared" si="4"/>
        <v>0</v>
      </c>
      <c r="F48" s="23"/>
      <c r="G48" s="23"/>
      <c r="H48" s="65"/>
      <c r="I48" s="65"/>
      <c r="J48" s="65"/>
      <c r="K48" s="65"/>
      <c r="L48" s="65"/>
      <c r="M48" s="65"/>
      <c r="N48" s="65"/>
      <c r="O48" s="65"/>
      <c r="P48" s="65"/>
      <c r="Q48" s="65"/>
      <c r="R48" s="65"/>
      <c r="S48" s="65"/>
      <c r="T48" s="65"/>
      <c r="U48" s="65"/>
      <c r="V48" s="65"/>
      <c r="W48" s="65"/>
      <c r="X48" s="65"/>
      <c r="Y48" s="65"/>
      <c r="Z48" s="65"/>
      <c r="AA48" s="65"/>
      <c r="AB48" s="65"/>
      <c r="AC48" s="65"/>
      <c r="AD48" s="64"/>
      <c r="AE48" s="64"/>
      <c r="AF48" s="64"/>
    </row>
    <row r="49" spans="1:32" s="48" customFormat="1" ht="15.75" customHeight="1">
      <c r="A49" s="51"/>
      <c r="B49" s="16" t="s">
        <v>67</v>
      </c>
      <c r="C49" s="38">
        <f t="shared" si="3"/>
        <v>0</v>
      </c>
      <c r="D49" s="11"/>
      <c r="E49" s="59">
        <f t="shared" si="4"/>
        <v>0</v>
      </c>
      <c r="F49" s="23"/>
      <c r="G49" s="23"/>
      <c r="H49" s="65"/>
      <c r="I49" s="65"/>
      <c r="J49" s="65"/>
      <c r="K49" s="65"/>
      <c r="L49" s="65"/>
      <c r="M49" s="65"/>
      <c r="N49" s="65"/>
      <c r="O49" s="65"/>
      <c r="P49" s="65"/>
      <c r="Q49" s="65"/>
      <c r="R49" s="65"/>
      <c r="S49" s="65"/>
      <c r="T49" s="65"/>
      <c r="U49" s="65"/>
      <c r="V49" s="65"/>
      <c r="W49" s="65"/>
      <c r="X49" s="65"/>
      <c r="Y49" s="65"/>
      <c r="Z49" s="65"/>
      <c r="AA49" s="65"/>
      <c r="AB49" s="65"/>
      <c r="AC49" s="65"/>
      <c r="AD49" s="64"/>
      <c r="AE49" s="64"/>
      <c r="AF49" s="64"/>
    </row>
    <row r="50" spans="1:32" s="48" customFormat="1" ht="15.75" customHeight="1">
      <c r="A50" s="51"/>
      <c r="B50" s="16" t="s">
        <v>68</v>
      </c>
      <c r="C50" s="38">
        <f t="shared" si="3"/>
        <v>0</v>
      </c>
      <c r="D50" s="11"/>
      <c r="E50" s="59">
        <f t="shared" si="4"/>
        <v>0</v>
      </c>
      <c r="F50" s="23"/>
      <c r="G50" s="23"/>
      <c r="H50" s="65"/>
      <c r="I50" s="65"/>
      <c r="J50" s="65"/>
      <c r="K50" s="65"/>
      <c r="L50" s="65"/>
      <c r="M50" s="65"/>
      <c r="N50" s="65"/>
      <c r="O50" s="65"/>
      <c r="P50" s="65"/>
      <c r="Q50" s="65"/>
      <c r="R50" s="65"/>
      <c r="S50" s="65"/>
      <c r="T50" s="65"/>
      <c r="U50" s="65"/>
      <c r="V50" s="65"/>
      <c r="W50" s="65"/>
      <c r="X50" s="65"/>
      <c r="Y50" s="65"/>
      <c r="Z50" s="65"/>
      <c r="AA50" s="65"/>
      <c r="AB50" s="65"/>
      <c r="AC50" s="65"/>
      <c r="AD50" s="64"/>
      <c r="AE50" s="64"/>
      <c r="AF50" s="64"/>
    </row>
    <row r="51" spans="1:32" s="48" customFormat="1" ht="15.75" customHeight="1">
      <c r="A51" s="51"/>
      <c r="B51" s="16" t="s">
        <v>69</v>
      </c>
      <c r="C51" s="38">
        <f t="shared" si="3"/>
        <v>0</v>
      </c>
      <c r="D51" s="11"/>
      <c r="E51" s="59">
        <f t="shared" si="4"/>
        <v>0</v>
      </c>
      <c r="F51" s="23"/>
      <c r="G51" s="23"/>
      <c r="H51" s="65"/>
      <c r="I51" s="65"/>
      <c r="J51" s="65"/>
      <c r="K51" s="65"/>
      <c r="L51" s="65"/>
      <c r="M51" s="65"/>
      <c r="N51" s="65"/>
      <c r="O51" s="65"/>
      <c r="P51" s="65"/>
      <c r="Q51" s="65"/>
      <c r="R51" s="65"/>
      <c r="S51" s="65"/>
      <c r="T51" s="65"/>
      <c r="U51" s="65"/>
      <c r="V51" s="65"/>
      <c r="W51" s="65"/>
      <c r="X51" s="65"/>
      <c r="Y51" s="65"/>
      <c r="Z51" s="65"/>
      <c r="AA51" s="65"/>
      <c r="AB51" s="65"/>
      <c r="AC51" s="65"/>
      <c r="AD51" s="64"/>
      <c r="AE51" s="64"/>
      <c r="AF51" s="64"/>
    </row>
    <row r="52" spans="1:32" s="48" customFormat="1" ht="15.75" customHeight="1">
      <c r="A52" s="51"/>
      <c r="B52" s="60" t="s">
        <v>71</v>
      </c>
      <c r="C52" s="38">
        <f t="shared" si="3"/>
        <v>0</v>
      </c>
      <c r="D52" s="11"/>
      <c r="E52" s="59">
        <f t="shared" si="4"/>
        <v>0</v>
      </c>
      <c r="F52" s="23"/>
      <c r="G52" s="23"/>
      <c r="H52" s="65"/>
      <c r="I52" s="65"/>
      <c r="J52" s="65"/>
      <c r="K52" s="65"/>
      <c r="L52" s="65"/>
      <c r="M52" s="65"/>
      <c r="N52" s="65"/>
      <c r="O52" s="65"/>
      <c r="P52" s="65"/>
      <c r="Q52" s="65"/>
      <c r="R52" s="65"/>
      <c r="S52" s="65"/>
      <c r="T52" s="65"/>
      <c r="U52" s="65"/>
      <c r="V52" s="65"/>
      <c r="W52" s="65"/>
      <c r="X52" s="65"/>
      <c r="Y52" s="65"/>
      <c r="Z52" s="65"/>
      <c r="AA52" s="65"/>
      <c r="AB52" s="65"/>
      <c r="AC52" s="65"/>
      <c r="AD52" s="64"/>
      <c r="AE52" s="64"/>
      <c r="AF52" s="64"/>
    </row>
    <row r="53" spans="1:32" s="48" customFormat="1" ht="15.75" customHeight="1">
      <c r="A53" s="51"/>
      <c r="B53" s="16" t="s">
        <v>195</v>
      </c>
      <c r="C53" s="38">
        <f t="shared" si="3"/>
        <v>0</v>
      </c>
      <c r="D53" s="11">
        <v>405</v>
      </c>
      <c r="E53" s="59">
        <f t="shared" si="4"/>
        <v>0</v>
      </c>
      <c r="F53" s="23"/>
      <c r="G53" s="23"/>
      <c r="H53" s="65"/>
      <c r="I53" s="65"/>
      <c r="J53" s="65"/>
      <c r="K53" s="65"/>
      <c r="L53" s="65"/>
      <c r="M53" s="65"/>
      <c r="N53" s="65"/>
      <c r="O53" s="65"/>
      <c r="P53" s="65"/>
      <c r="Q53" s="65"/>
      <c r="R53" s="65"/>
      <c r="S53" s="65"/>
      <c r="T53" s="65"/>
      <c r="U53" s="65"/>
      <c r="V53" s="65"/>
      <c r="W53" s="65"/>
      <c r="X53" s="65"/>
      <c r="Y53" s="65"/>
      <c r="Z53" s="65"/>
      <c r="AA53" s="65"/>
      <c r="AB53" s="65"/>
      <c r="AC53" s="65"/>
      <c r="AD53" s="64"/>
      <c r="AE53" s="64"/>
      <c r="AF53" s="64"/>
    </row>
    <row r="54" spans="1:32" s="171" customFormat="1" ht="15.75" customHeight="1">
      <c r="A54" s="175"/>
      <c r="B54" s="16" t="s">
        <v>72</v>
      </c>
      <c r="C54" s="166">
        <f t="shared" si="3"/>
        <v>15</v>
      </c>
      <c r="D54" s="166">
        <v>405</v>
      </c>
      <c r="E54" s="179">
        <f t="shared" si="4"/>
        <v>60345</v>
      </c>
      <c r="F54" s="167">
        <v>1</v>
      </c>
      <c r="G54" s="167"/>
      <c r="H54" s="68">
        <v>6480</v>
      </c>
      <c r="I54" s="68">
        <v>4</v>
      </c>
      <c r="J54" s="68"/>
      <c r="K54" s="68">
        <v>13770</v>
      </c>
      <c r="L54" s="68"/>
      <c r="M54" s="68"/>
      <c r="N54" s="68"/>
      <c r="O54" s="68">
        <v>1</v>
      </c>
      <c r="P54" s="68"/>
      <c r="Q54" s="68">
        <v>1620</v>
      </c>
      <c r="R54" s="68"/>
      <c r="S54" s="68"/>
      <c r="T54" s="68"/>
      <c r="U54" s="68">
        <v>5</v>
      </c>
      <c r="V54" s="68"/>
      <c r="W54" s="68">
        <v>22680</v>
      </c>
      <c r="X54" s="68">
        <v>1</v>
      </c>
      <c r="Y54" s="68"/>
      <c r="Z54" s="68">
        <v>2025</v>
      </c>
      <c r="AA54" s="68">
        <v>2</v>
      </c>
      <c r="AB54" s="68"/>
      <c r="AC54" s="68">
        <v>9720</v>
      </c>
      <c r="AD54" s="68">
        <v>1</v>
      </c>
      <c r="AE54" s="68"/>
      <c r="AF54" s="68">
        <v>4050</v>
      </c>
    </row>
    <row r="55" spans="1:32" s="48" customFormat="1" ht="15.75" customHeight="1">
      <c r="A55" s="51"/>
      <c r="B55" s="16" t="s">
        <v>75</v>
      </c>
      <c r="C55" s="38">
        <f t="shared" si="3"/>
        <v>1</v>
      </c>
      <c r="D55" s="11"/>
      <c r="E55" s="59">
        <f t="shared" si="4"/>
        <v>2160</v>
      </c>
      <c r="F55" s="23"/>
      <c r="G55" s="23"/>
      <c r="H55" s="65"/>
      <c r="I55" s="65"/>
      <c r="J55" s="65"/>
      <c r="K55" s="65"/>
      <c r="L55" s="65"/>
      <c r="M55" s="65"/>
      <c r="N55" s="65"/>
      <c r="O55" s="65"/>
      <c r="P55" s="65"/>
      <c r="Q55" s="65"/>
      <c r="R55" s="65"/>
      <c r="S55" s="65"/>
      <c r="T55" s="65"/>
      <c r="U55" s="65"/>
      <c r="V55" s="65"/>
      <c r="W55" s="65"/>
      <c r="X55" s="65">
        <v>1</v>
      </c>
      <c r="Y55" s="65"/>
      <c r="Z55" s="65">
        <v>2160</v>
      </c>
      <c r="AA55" s="65"/>
      <c r="AB55" s="65"/>
      <c r="AC55" s="65"/>
      <c r="AD55" s="64"/>
      <c r="AE55" s="64"/>
      <c r="AF55" s="64"/>
    </row>
    <row r="56" spans="1:32" s="48" customFormat="1" ht="15.75" customHeight="1">
      <c r="A56" s="51"/>
      <c r="B56" s="60" t="s">
        <v>74</v>
      </c>
      <c r="C56" s="38">
        <f t="shared" si="3"/>
        <v>0</v>
      </c>
      <c r="D56" s="11"/>
      <c r="E56" s="59">
        <f t="shared" si="4"/>
        <v>0</v>
      </c>
      <c r="F56" s="23"/>
      <c r="G56" s="23"/>
      <c r="H56" s="65"/>
      <c r="I56" s="65"/>
      <c r="J56" s="65"/>
      <c r="K56" s="65"/>
      <c r="L56" s="65"/>
      <c r="M56" s="65"/>
      <c r="N56" s="65"/>
      <c r="O56" s="65"/>
      <c r="P56" s="65"/>
      <c r="Q56" s="65"/>
      <c r="R56" s="65"/>
      <c r="S56" s="65"/>
      <c r="T56" s="65"/>
      <c r="U56" s="65"/>
      <c r="V56" s="65"/>
      <c r="W56" s="65"/>
      <c r="X56" s="65"/>
      <c r="Y56" s="65"/>
      <c r="Z56" s="65"/>
      <c r="AA56" s="65"/>
      <c r="AB56" s="65"/>
      <c r="AC56" s="65"/>
      <c r="AD56" s="64"/>
      <c r="AE56" s="64"/>
      <c r="AF56" s="64"/>
    </row>
    <row r="57" spans="1:32" s="48" customFormat="1" ht="15.75" customHeight="1">
      <c r="A57" s="51"/>
      <c r="B57" s="16" t="s">
        <v>72</v>
      </c>
      <c r="C57" s="38">
        <f t="shared" si="3"/>
        <v>0</v>
      </c>
      <c r="D57" s="11">
        <v>405</v>
      </c>
      <c r="E57" s="59">
        <f t="shared" si="4"/>
        <v>0</v>
      </c>
      <c r="F57" s="23"/>
      <c r="G57" s="23"/>
      <c r="H57" s="65"/>
      <c r="I57" s="65"/>
      <c r="J57" s="65"/>
      <c r="K57" s="65"/>
      <c r="L57" s="65"/>
      <c r="M57" s="65"/>
      <c r="N57" s="65"/>
      <c r="O57" s="65"/>
      <c r="P57" s="65"/>
      <c r="Q57" s="65"/>
      <c r="R57" s="65"/>
      <c r="S57" s="65"/>
      <c r="T57" s="65"/>
      <c r="U57" s="65"/>
      <c r="V57" s="65"/>
      <c r="W57" s="65"/>
      <c r="X57" s="65"/>
      <c r="Y57" s="65"/>
      <c r="Z57" s="65"/>
      <c r="AA57" s="65"/>
      <c r="AB57" s="65"/>
      <c r="AC57" s="65"/>
      <c r="AD57" s="64"/>
      <c r="AE57" s="64"/>
      <c r="AF57" s="64"/>
    </row>
    <row r="58" spans="1:32" s="48" customFormat="1" ht="15.75" customHeight="1">
      <c r="A58" s="51"/>
      <c r="B58" s="16" t="s">
        <v>73</v>
      </c>
      <c r="C58" s="38">
        <f t="shared" si="3"/>
        <v>0</v>
      </c>
      <c r="D58" s="11"/>
      <c r="E58" s="59">
        <f t="shared" si="4"/>
        <v>0</v>
      </c>
      <c r="F58" s="23"/>
      <c r="G58" s="23"/>
      <c r="H58" s="65"/>
      <c r="I58" s="65"/>
      <c r="J58" s="65"/>
      <c r="K58" s="65"/>
      <c r="L58" s="65"/>
      <c r="M58" s="65"/>
      <c r="N58" s="65"/>
      <c r="O58" s="65"/>
      <c r="P58" s="65"/>
      <c r="Q58" s="65"/>
      <c r="R58" s="65"/>
      <c r="S58" s="65"/>
      <c r="T58" s="65"/>
      <c r="U58" s="65"/>
      <c r="V58" s="65"/>
      <c r="W58" s="65"/>
      <c r="X58" s="65"/>
      <c r="Y58" s="65"/>
      <c r="Z58" s="65"/>
      <c r="AA58" s="65"/>
      <c r="AB58" s="65"/>
      <c r="AC58" s="65"/>
      <c r="AD58" s="64"/>
      <c r="AE58" s="64"/>
      <c r="AF58" s="64"/>
    </row>
    <row r="59" spans="1:32" s="48" customFormat="1" ht="15.75" customHeight="1">
      <c r="A59" s="51"/>
      <c r="B59" s="16" t="s">
        <v>78</v>
      </c>
      <c r="C59" s="38">
        <f t="shared" si="3"/>
        <v>0</v>
      </c>
      <c r="D59" s="11">
        <v>540</v>
      </c>
      <c r="E59" s="59">
        <f t="shared" si="4"/>
        <v>0</v>
      </c>
      <c r="F59" s="23"/>
      <c r="G59" s="23"/>
      <c r="H59" s="65"/>
      <c r="I59" s="65"/>
      <c r="J59" s="65"/>
      <c r="K59" s="65"/>
      <c r="L59" s="65"/>
      <c r="M59" s="65"/>
      <c r="N59" s="65"/>
      <c r="O59" s="65"/>
      <c r="P59" s="65"/>
      <c r="Q59" s="65"/>
      <c r="R59" s="65"/>
      <c r="S59" s="65"/>
      <c r="T59" s="65"/>
      <c r="U59" s="65"/>
      <c r="V59" s="65"/>
      <c r="W59" s="65"/>
      <c r="X59" s="65"/>
      <c r="Y59" s="65"/>
      <c r="Z59" s="65"/>
      <c r="AA59" s="65"/>
      <c r="AB59" s="65"/>
      <c r="AC59" s="65"/>
      <c r="AD59" s="64"/>
      <c r="AE59" s="64"/>
      <c r="AF59" s="64"/>
    </row>
    <row r="60" spans="1:32" s="174" customFormat="1" ht="15.75" customHeight="1">
      <c r="A60" s="175" t="s">
        <v>54</v>
      </c>
      <c r="B60" s="177" t="s">
        <v>110</v>
      </c>
      <c r="C60" s="178">
        <f t="shared" si="3"/>
        <v>98</v>
      </c>
      <c r="D60" s="178"/>
      <c r="E60" s="179">
        <f t="shared" si="4"/>
        <v>529200</v>
      </c>
      <c r="F60" s="172">
        <f>F61</f>
        <v>4</v>
      </c>
      <c r="G60" s="172"/>
      <c r="H60" s="173">
        <f>H61</f>
        <v>21600</v>
      </c>
      <c r="I60" s="173">
        <f aca="true" t="shared" si="5" ref="I60:AF60">I61</f>
        <v>9</v>
      </c>
      <c r="J60" s="173">
        <f t="shared" si="5"/>
        <v>0</v>
      </c>
      <c r="K60" s="173">
        <f t="shared" si="5"/>
        <v>48600</v>
      </c>
      <c r="L60" s="173">
        <f t="shared" si="5"/>
        <v>1</v>
      </c>
      <c r="M60" s="173">
        <f t="shared" si="5"/>
        <v>0</v>
      </c>
      <c r="N60" s="173">
        <f t="shared" si="5"/>
        <v>5400</v>
      </c>
      <c r="O60" s="173">
        <f t="shared" si="5"/>
        <v>13</v>
      </c>
      <c r="P60" s="173">
        <f t="shared" si="5"/>
        <v>0</v>
      </c>
      <c r="Q60" s="173">
        <f t="shared" si="5"/>
        <v>70200</v>
      </c>
      <c r="R60" s="173">
        <f t="shared" si="5"/>
        <v>13</v>
      </c>
      <c r="S60" s="173">
        <f t="shared" si="5"/>
        <v>0</v>
      </c>
      <c r="T60" s="173">
        <f t="shared" si="5"/>
        <v>70200</v>
      </c>
      <c r="U60" s="173">
        <f t="shared" si="5"/>
        <v>9</v>
      </c>
      <c r="V60" s="173">
        <f t="shared" si="5"/>
        <v>0</v>
      </c>
      <c r="W60" s="173">
        <f t="shared" si="5"/>
        <v>48600</v>
      </c>
      <c r="X60" s="173">
        <f t="shared" si="5"/>
        <v>12</v>
      </c>
      <c r="Y60" s="173">
        <f t="shared" si="5"/>
        <v>0</v>
      </c>
      <c r="Z60" s="173">
        <f t="shared" si="5"/>
        <v>64800</v>
      </c>
      <c r="AA60" s="173">
        <f t="shared" si="5"/>
        <v>17</v>
      </c>
      <c r="AB60" s="173">
        <f t="shared" si="5"/>
        <v>0</v>
      </c>
      <c r="AC60" s="173">
        <f t="shared" si="5"/>
        <v>91800</v>
      </c>
      <c r="AD60" s="173">
        <f t="shared" si="5"/>
        <v>20</v>
      </c>
      <c r="AE60" s="173">
        <f t="shared" si="5"/>
        <v>0</v>
      </c>
      <c r="AF60" s="173">
        <f t="shared" si="5"/>
        <v>108000</v>
      </c>
    </row>
    <row r="61" spans="1:32" s="13" customFormat="1" ht="15.75">
      <c r="A61" s="51"/>
      <c r="B61" s="45" t="s">
        <v>109</v>
      </c>
      <c r="C61" s="38">
        <f t="shared" si="3"/>
        <v>98</v>
      </c>
      <c r="D61" s="46"/>
      <c r="E61" s="59">
        <f t="shared" si="4"/>
        <v>529200</v>
      </c>
      <c r="F61" s="47">
        <v>4</v>
      </c>
      <c r="G61" s="47"/>
      <c r="H61" s="66">
        <v>21600</v>
      </c>
      <c r="I61" s="66">
        <v>9</v>
      </c>
      <c r="J61" s="66"/>
      <c r="K61" s="66">
        <v>48600</v>
      </c>
      <c r="L61" s="66">
        <v>1</v>
      </c>
      <c r="M61" s="66"/>
      <c r="N61" s="66">
        <v>5400</v>
      </c>
      <c r="O61" s="66">
        <v>13</v>
      </c>
      <c r="P61" s="66"/>
      <c r="Q61" s="66">
        <v>70200</v>
      </c>
      <c r="R61" s="66">
        <v>13</v>
      </c>
      <c r="S61" s="66"/>
      <c r="T61" s="66">
        <v>70200</v>
      </c>
      <c r="U61" s="66">
        <v>9</v>
      </c>
      <c r="V61" s="66"/>
      <c r="W61" s="66">
        <v>48600</v>
      </c>
      <c r="X61" s="66">
        <v>12</v>
      </c>
      <c r="Y61" s="66"/>
      <c r="Z61" s="66">
        <v>64800</v>
      </c>
      <c r="AA61" s="66">
        <v>17</v>
      </c>
      <c r="AB61" s="66"/>
      <c r="AC61" s="66">
        <v>91800</v>
      </c>
      <c r="AD61" s="66">
        <v>20</v>
      </c>
      <c r="AE61" s="66"/>
      <c r="AF61" s="66">
        <v>108000</v>
      </c>
    </row>
    <row r="62" spans="1:32" s="13" customFormat="1" ht="31.5" hidden="1">
      <c r="A62" s="325"/>
      <c r="B62" s="16" t="s">
        <v>9</v>
      </c>
      <c r="C62" s="11"/>
      <c r="D62" s="11"/>
      <c r="E62" s="11"/>
      <c r="F62" s="30"/>
      <c r="G62" s="30"/>
      <c r="H62" s="30"/>
      <c r="I62" s="30"/>
      <c r="J62" s="30"/>
      <c r="K62" s="30"/>
      <c r="L62" s="30"/>
      <c r="M62" s="30"/>
      <c r="N62" s="30"/>
      <c r="O62" s="30"/>
      <c r="P62" s="30"/>
      <c r="Q62" s="30"/>
      <c r="R62" s="30"/>
      <c r="S62" s="30"/>
      <c r="T62" s="30"/>
      <c r="U62" s="30"/>
      <c r="V62" s="30"/>
      <c r="W62" s="30"/>
      <c r="X62" s="30"/>
      <c r="Y62" s="30"/>
      <c r="Z62" s="30"/>
      <c r="AA62" s="30"/>
      <c r="AB62" s="30"/>
      <c r="AC62" s="30"/>
      <c r="AD62" s="37"/>
      <c r="AE62" s="37"/>
      <c r="AF62" s="37"/>
    </row>
    <row r="63" spans="1:32" s="13" customFormat="1" ht="15.75" hidden="1">
      <c r="A63" s="325"/>
      <c r="B63" s="14" t="s">
        <v>6</v>
      </c>
      <c r="C63" s="11"/>
      <c r="D63" s="11"/>
      <c r="E63" s="11"/>
      <c r="F63" s="30"/>
      <c r="G63" s="30"/>
      <c r="H63" s="30"/>
      <c r="I63" s="30"/>
      <c r="J63" s="30"/>
      <c r="K63" s="30"/>
      <c r="L63" s="30"/>
      <c r="M63" s="30"/>
      <c r="N63" s="30"/>
      <c r="O63" s="30"/>
      <c r="P63" s="30"/>
      <c r="Q63" s="30"/>
      <c r="R63" s="30"/>
      <c r="S63" s="30"/>
      <c r="T63" s="30"/>
      <c r="U63" s="30"/>
      <c r="V63" s="30"/>
      <c r="W63" s="30"/>
      <c r="X63" s="30"/>
      <c r="Y63" s="30"/>
      <c r="Z63" s="30"/>
      <c r="AA63" s="30"/>
      <c r="AB63" s="30"/>
      <c r="AC63" s="30"/>
      <c r="AD63" s="37"/>
      <c r="AE63" s="37"/>
      <c r="AF63" s="37"/>
    </row>
    <row r="64" spans="1:32" s="13" customFormat="1" ht="31.5" hidden="1">
      <c r="A64" s="325"/>
      <c r="B64" s="14" t="s">
        <v>2</v>
      </c>
      <c r="C64" s="11"/>
      <c r="D64" s="11"/>
      <c r="E64" s="11"/>
      <c r="F64" s="30"/>
      <c r="G64" s="30"/>
      <c r="H64" s="30"/>
      <c r="I64" s="30"/>
      <c r="J64" s="30"/>
      <c r="K64" s="30"/>
      <c r="L64" s="30"/>
      <c r="M64" s="30"/>
      <c r="N64" s="30"/>
      <c r="O64" s="30"/>
      <c r="P64" s="30"/>
      <c r="Q64" s="30"/>
      <c r="R64" s="30"/>
      <c r="S64" s="30"/>
      <c r="T64" s="30"/>
      <c r="U64" s="30"/>
      <c r="V64" s="30"/>
      <c r="W64" s="30"/>
      <c r="X64" s="30"/>
      <c r="Y64" s="30"/>
      <c r="Z64" s="30"/>
      <c r="AA64" s="30"/>
      <c r="AB64" s="30"/>
      <c r="AC64" s="30"/>
      <c r="AD64" s="37"/>
      <c r="AE64" s="37"/>
      <c r="AF64" s="37"/>
    </row>
    <row r="65" spans="1:32" s="13" customFormat="1" ht="78.75" hidden="1">
      <c r="A65" s="325"/>
      <c r="B65" s="14" t="s">
        <v>4</v>
      </c>
      <c r="C65" s="11"/>
      <c r="D65" s="11"/>
      <c r="E65" s="11"/>
      <c r="F65" s="30"/>
      <c r="G65" s="30"/>
      <c r="H65" s="30"/>
      <c r="I65" s="30"/>
      <c r="J65" s="30"/>
      <c r="K65" s="30"/>
      <c r="L65" s="30"/>
      <c r="M65" s="30"/>
      <c r="N65" s="30"/>
      <c r="O65" s="30"/>
      <c r="P65" s="30"/>
      <c r="Q65" s="30"/>
      <c r="R65" s="30"/>
      <c r="S65" s="30"/>
      <c r="T65" s="30"/>
      <c r="U65" s="30"/>
      <c r="V65" s="30"/>
      <c r="W65" s="30"/>
      <c r="X65" s="30"/>
      <c r="Y65" s="30"/>
      <c r="Z65" s="30"/>
      <c r="AA65" s="30"/>
      <c r="AB65" s="30"/>
      <c r="AC65" s="30"/>
      <c r="AD65" s="37"/>
      <c r="AE65" s="37"/>
      <c r="AF65" s="37"/>
    </row>
    <row r="66" spans="1:32" s="13" customFormat="1" ht="47.25" hidden="1">
      <c r="A66" s="325"/>
      <c r="B66" s="14" t="s">
        <v>3</v>
      </c>
      <c r="C66" s="11"/>
      <c r="D66" s="11"/>
      <c r="E66" s="11"/>
      <c r="F66" s="30"/>
      <c r="G66" s="30"/>
      <c r="H66" s="30"/>
      <c r="I66" s="30"/>
      <c r="J66" s="30"/>
      <c r="K66" s="30"/>
      <c r="L66" s="30"/>
      <c r="M66" s="30"/>
      <c r="N66" s="30"/>
      <c r="O66" s="30"/>
      <c r="P66" s="30"/>
      <c r="Q66" s="30"/>
      <c r="R66" s="30"/>
      <c r="S66" s="30"/>
      <c r="T66" s="30"/>
      <c r="U66" s="30"/>
      <c r="V66" s="30"/>
      <c r="W66" s="30"/>
      <c r="X66" s="30"/>
      <c r="Y66" s="30"/>
      <c r="Z66" s="30"/>
      <c r="AA66" s="30"/>
      <c r="AB66" s="30"/>
      <c r="AC66" s="30"/>
      <c r="AD66" s="37"/>
      <c r="AE66" s="37"/>
      <c r="AF66" s="37"/>
    </row>
    <row r="67" spans="1:32" s="13" customFormat="1" ht="31.5" hidden="1">
      <c r="A67" s="325"/>
      <c r="B67" s="15" t="s">
        <v>7</v>
      </c>
      <c r="C67" s="11"/>
      <c r="D67" s="11"/>
      <c r="E67" s="11"/>
      <c r="F67" s="30"/>
      <c r="G67" s="30"/>
      <c r="H67" s="30"/>
      <c r="I67" s="30"/>
      <c r="J67" s="30"/>
      <c r="K67" s="30"/>
      <c r="L67" s="30"/>
      <c r="M67" s="30"/>
      <c r="N67" s="30"/>
      <c r="O67" s="30"/>
      <c r="P67" s="30"/>
      <c r="Q67" s="30"/>
      <c r="R67" s="30"/>
      <c r="S67" s="30"/>
      <c r="T67" s="30"/>
      <c r="U67" s="30"/>
      <c r="V67" s="30"/>
      <c r="W67" s="30"/>
      <c r="X67" s="30"/>
      <c r="Y67" s="30"/>
      <c r="Z67" s="30"/>
      <c r="AA67" s="30"/>
      <c r="AB67" s="30"/>
      <c r="AC67" s="30"/>
      <c r="AD67" s="37"/>
      <c r="AE67" s="37"/>
      <c r="AF67" s="37"/>
    </row>
    <row r="68" spans="1:32" s="13" customFormat="1" ht="31.5" hidden="1">
      <c r="A68" s="325"/>
      <c r="B68" s="14" t="s">
        <v>2</v>
      </c>
      <c r="C68" s="11"/>
      <c r="D68" s="11"/>
      <c r="E68" s="11"/>
      <c r="F68" s="30"/>
      <c r="G68" s="30"/>
      <c r="H68" s="30"/>
      <c r="I68" s="30"/>
      <c r="J68" s="30"/>
      <c r="K68" s="30"/>
      <c r="L68" s="30"/>
      <c r="M68" s="30"/>
      <c r="N68" s="30"/>
      <c r="O68" s="30"/>
      <c r="P68" s="30"/>
      <c r="Q68" s="30"/>
      <c r="R68" s="30"/>
      <c r="S68" s="30"/>
      <c r="T68" s="30"/>
      <c r="U68" s="30"/>
      <c r="V68" s="30"/>
      <c r="W68" s="30"/>
      <c r="X68" s="30"/>
      <c r="Y68" s="30"/>
      <c r="Z68" s="30"/>
      <c r="AA68" s="30"/>
      <c r="AB68" s="30"/>
      <c r="AC68" s="30"/>
      <c r="AD68" s="37"/>
      <c r="AE68" s="37"/>
      <c r="AF68" s="37"/>
    </row>
    <row r="69" spans="1:32" s="13" customFormat="1" ht="78.75" hidden="1">
      <c r="A69" s="325"/>
      <c r="B69" s="14" t="s">
        <v>4</v>
      </c>
      <c r="C69" s="11"/>
      <c r="D69" s="11"/>
      <c r="E69" s="11"/>
      <c r="F69" s="30"/>
      <c r="G69" s="30"/>
      <c r="H69" s="30"/>
      <c r="I69" s="30"/>
      <c r="J69" s="30"/>
      <c r="K69" s="30"/>
      <c r="L69" s="30"/>
      <c r="M69" s="30"/>
      <c r="N69" s="30"/>
      <c r="O69" s="30"/>
      <c r="P69" s="30"/>
      <c r="Q69" s="30"/>
      <c r="R69" s="30"/>
      <c r="S69" s="30"/>
      <c r="T69" s="30"/>
      <c r="U69" s="30"/>
      <c r="V69" s="30"/>
      <c r="W69" s="30"/>
      <c r="X69" s="30"/>
      <c r="Y69" s="30"/>
      <c r="Z69" s="30"/>
      <c r="AA69" s="30"/>
      <c r="AB69" s="30"/>
      <c r="AC69" s="30"/>
      <c r="AD69" s="37"/>
      <c r="AE69" s="37"/>
      <c r="AF69" s="37"/>
    </row>
    <row r="70" spans="1:32" s="13" customFormat="1" ht="47.25" hidden="1">
      <c r="A70" s="325"/>
      <c r="B70" s="14" t="s">
        <v>3</v>
      </c>
      <c r="C70" s="11"/>
      <c r="D70" s="11"/>
      <c r="E70" s="11"/>
      <c r="F70" s="30"/>
      <c r="G70" s="30"/>
      <c r="H70" s="30"/>
      <c r="I70" s="30"/>
      <c r="J70" s="30"/>
      <c r="K70" s="30"/>
      <c r="L70" s="30"/>
      <c r="M70" s="30"/>
      <c r="N70" s="30"/>
      <c r="O70" s="30"/>
      <c r="P70" s="30"/>
      <c r="Q70" s="30"/>
      <c r="R70" s="30"/>
      <c r="S70" s="30"/>
      <c r="T70" s="30"/>
      <c r="U70" s="30"/>
      <c r="V70" s="30"/>
      <c r="W70" s="30"/>
      <c r="X70" s="30"/>
      <c r="Y70" s="30"/>
      <c r="Z70" s="30"/>
      <c r="AA70" s="30"/>
      <c r="AB70" s="30"/>
      <c r="AC70" s="30"/>
      <c r="AD70" s="37"/>
      <c r="AE70" s="37"/>
      <c r="AF70" s="37"/>
    </row>
    <row r="71" spans="1:32" s="13" customFormat="1" ht="47.25" hidden="1">
      <c r="A71" s="325"/>
      <c r="B71" s="16" t="s">
        <v>8</v>
      </c>
      <c r="C71" s="11"/>
      <c r="D71" s="11"/>
      <c r="E71" s="11"/>
      <c r="F71" s="30"/>
      <c r="G71" s="30"/>
      <c r="H71" s="30"/>
      <c r="I71" s="30"/>
      <c r="J71" s="30"/>
      <c r="K71" s="30"/>
      <c r="L71" s="30"/>
      <c r="M71" s="30"/>
      <c r="N71" s="30"/>
      <c r="O71" s="30"/>
      <c r="P71" s="30"/>
      <c r="Q71" s="30"/>
      <c r="R71" s="30"/>
      <c r="S71" s="30"/>
      <c r="T71" s="30"/>
      <c r="U71" s="30"/>
      <c r="V71" s="30"/>
      <c r="W71" s="30"/>
      <c r="X71" s="30"/>
      <c r="Y71" s="30"/>
      <c r="Z71" s="30"/>
      <c r="AA71" s="30"/>
      <c r="AB71" s="30"/>
      <c r="AC71" s="30"/>
      <c r="AD71" s="37"/>
      <c r="AE71" s="37"/>
      <c r="AF71" s="37"/>
    </row>
    <row r="72" spans="1:32" s="13" customFormat="1" ht="31.5" hidden="1">
      <c r="A72" s="22"/>
      <c r="B72" s="14" t="s">
        <v>10</v>
      </c>
      <c r="C72" s="11"/>
      <c r="D72" s="11"/>
      <c r="E72" s="11"/>
      <c r="F72" s="30"/>
      <c r="G72" s="30"/>
      <c r="H72" s="30"/>
      <c r="I72" s="30"/>
      <c r="J72" s="30"/>
      <c r="K72" s="30"/>
      <c r="L72" s="30"/>
      <c r="M72" s="30"/>
      <c r="N72" s="30"/>
      <c r="O72" s="30"/>
      <c r="P72" s="30"/>
      <c r="Q72" s="30"/>
      <c r="R72" s="30"/>
      <c r="S72" s="30"/>
      <c r="T72" s="30"/>
      <c r="U72" s="30"/>
      <c r="V72" s="30"/>
      <c r="W72" s="30"/>
      <c r="X72" s="30"/>
      <c r="Y72" s="30"/>
      <c r="Z72" s="30"/>
      <c r="AA72" s="30"/>
      <c r="AB72" s="30"/>
      <c r="AC72" s="30"/>
      <c r="AD72" s="37"/>
      <c r="AE72" s="37"/>
      <c r="AF72" s="37"/>
    </row>
    <row r="73" spans="1:32" s="13" customFormat="1" ht="31.5" hidden="1">
      <c r="A73" s="22"/>
      <c r="B73" s="14" t="s">
        <v>11</v>
      </c>
      <c r="C73" s="11"/>
      <c r="D73" s="11"/>
      <c r="E73" s="11"/>
      <c r="F73" s="30"/>
      <c r="G73" s="30"/>
      <c r="H73" s="30"/>
      <c r="I73" s="30"/>
      <c r="J73" s="30"/>
      <c r="K73" s="30"/>
      <c r="L73" s="30"/>
      <c r="M73" s="30"/>
      <c r="N73" s="30"/>
      <c r="O73" s="30"/>
      <c r="P73" s="30"/>
      <c r="Q73" s="30"/>
      <c r="R73" s="30"/>
      <c r="S73" s="30"/>
      <c r="T73" s="30"/>
      <c r="U73" s="30"/>
      <c r="V73" s="30"/>
      <c r="W73" s="30"/>
      <c r="X73" s="30"/>
      <c r="Y73" s="30"/>
      <c r="Z73" s="30"/>
      <c r="AA73" s="30"/>
      <c r="AB73" s="30"/>
      <c r="AC73" s="30"/>
      <c r="AD73" s="37"/>
      <c r="AE73" s="37"/>
      <c r="AF73" s="37"/>
    </row>
    <row r="74" spans="1:32" s="13" customFormat="1" ht="47.25" hidden="1">
      <c r="A74" s="22"/>
      <c r="B74" s="14" t="s">
        <v>12</v>
      </c>
      <c r="C74" s="11"/>
      <c r="D74" s="11"/>
      <c r="E74" s="11"/>
      <c r="F74" s="30"/>
      <c r="G74" s="30"/>
      <c r="H74" s="30"/>
      <c r="I74" s="30"/>
      <c r="J74" s="30"/>
      <c r="K74" s="30"/>
      <c r="L74" s="30"/>
      <c r="M74" s="30"/>
      <c r="N74" s="30"/>
      <c r="O74" s="30"/>
      <c r="P74" s="30"/>
      <c r="Q74" s="30"/>
      <c r="R74" s="30"/>
      <c r="S74" s="30"/>
      <c r="T74" s="30"/>
      <c r="U74" s="30"/>
      <c r="V74" s="30"/>
      <c r="W74" s="30"/>
      <c r="X74" s="30"/>
      <c r="Y74" s="30"/>
      <c r="Z74" s="30"/>
      <c r="AA74" s="30"/>
      <c r="AB74" s="30"/>
      <c r="AC74" s="30"/>
      <c r="AD74" s="37"/>
      <c r="AE74" s="37"/>
      <c r="AF74" s="37"/>
    </row>
    <row r="75" spans="1:32" s="13" customFormat="1" ht="94.5" hidden="1">
      <c r="A75" s="22"/>
      <c r="B75" s="14" t="s">
        <v>14</v>
      </c>
      <c r="C75" s="11"/>
      <c r="D75" s="11"/>
      <c r="E75" s="11"/>
      <c r="F75" s="30"/>
      <c r="G75" s="30"/>
      <c r="H75" s="30"/>
      <c r="I75" s="30"/>
      <c r="J75" s="30"/>
      <c r="K75" s="30"/>
      <c r="L75" s="30"/>
      <c r="M75" s="30"/>
      <c r="N75" s="30"/>
      <c r="O75" s="30"/>
      <c r="P75" s="30"/>
      <c r="Q75" s="30"/>
      <c r="R75" s="30"/>
      <c r="S75" s="30"/>
      <c r="T75" s="30"/>
      <c r="U75" s="30"/>
      <c r="V75" s="30"/>
      <c r="W75" s="30"/>
      <c r="X75" s="30"/>
      <c r="Y75" s="30"/>
      <c r="Z75" s="30"/>
      <c r="AA75" s="30"/>
      <c r="AB75" s="30"/>
      <c r="AC75" s="30"/>
      <c r="AD75" s="37"/>
      <c r="AE75" s="37"/>
      <c r="AF75" s="37"/>
    </row>
    <row r="76" spans="1:32" s="13" customFormat="1" ht="31.5" hidden="1">
      <c r="A76" s="22"/>
      <c r="B76" s="14" t="s">
        <v>13</v>
      </c>
      <c r="C76" s="11"/>
      <c r="D76" s="11"/>
      <c r="E76" s="11"/>
      <c r="F76" s="30"/>
      <c r="G76" s="30"/>
      <c r="H76" s="30"/>
      <c r="I76" s="30"/>
      <c r="J76" s="30"/>
      <c r="K76" s="30"/>
      <c r="L76" s="30"/>
      <c r="M76" s="30"/>
      <c r="N76" s="30"/>
      <c r="O76" s="30"/>
      <c r="P76" s="30"/>
      <c r="Q76" s="30"/>
      <c r="R76" s="30"/>
      <c r="S76" s="30"/>
      <c r="T76" s="30"/>
      <c r="U76" s="30"/>
      <c r="V76" s="30"/>
      <c r="W76" s="30"/>
      <c r="X76" s="30"/>
      <c r="Y76" s="30"/>
      <c r="Z76" s="30"/>
      <c r="AA76" s="30"/>
      <c r="AB76" s="30"/>
      <c r="AC76" s="30"/>
      <c r="AD76" s="37"/>
      <c r="AE76" s="37"/>
      <c r="AF76" s="37"/>
    </row>
    <row r="77" spans="1:32" s="13" customFormat="1" ht="47.25" hidden="1">
      <c r="A77" s="22"/>
      <c r="B77" s="14" t="s">
        <v>15</v>
      </c>
      <c r="C77" s="29"/>
      <c r="D77" s="29"/>
      <c r="E77" s="29"/>
      <c r="F77" s="30"/>
      <c r="G77" s="30"/>
      <c r="H77" s="30"/>
      <c r="I77" s="30"/>
      <c r="J77" s="30"/>
      <c r="K77" s="30"/>
      <c r="L77" s="30"/>
      <c r="M77" s="30"/>
      <c r="N77" s="30"/>
      <c r="O77" s="30"/>
      <c r="P77" s="30"/>
      <c r="Q77" s="30"/>
      <c r="R77" s="30"/>
      <c r="S77" s="30"/>
      <c r="T77" s="30"/>
      <c r="U77" s="30"/>
      <c r="V77" s="30"/>
      <c r="W77" s="30"/>
      <c r="X77" s="30"/>
      <c r="Y77" s="30"/>
      <c r="Z77" s="30"/>
      <c r="AA77" s="30"/>
      <c r="AB77" s="30"/>
      <c r="AC77" s="30"/>
      <c r="AD77" s="37"/>
      <c r="AE77" s="37"/>
      <c r="AF77" s="37"/>
    </row>
    <row r="78" spans="1:32" s="13" customFormat="1" ht="15.75" hidden="1">
      <c r="A78" s="22" t="s">
        <v>20</v>
      </c>
      <c r="B78" s="18" t="s">
        <v>19</v>
      </c>
      <c r="C78" s="39"/>
      <c r="D78" s="11"/>
      <c r="E78" s="39"/>
      <c r="F78" s="11"/>
      <c r="G78" s="11"/>
      <c r="H78" s="11"/>
      <c r="I78" s="11"/>
      <c r="J78" s="11"/>
      <c r="K78" s="11"/>
      <c r="L78" s="11"/>
      <c r="M78" s="11"/>
      <c r="N78" s="11"/>
      <c r="O78" s="11"/>
      <c r="P78" s="11"/>
      <c r="Q78" s="11"/>
      <c r="R78" s="11"/>
      <c r="S78" s="11"/>
      <c r="T78" s="11"/>
      <c r="U78" s="11"/>
      <c r="V78" s="11"/>
      <c r="W78" s="11"/>
      <c r="X78" s="11"/>
      <c r="Y78" s="11"/>
      <c r="Z78" s="11"/>
      <c r="AA78" s="11"/>
      <c r="AB78" s="11"/>
      <c r="AC78" s="11"/>
      <c r="AD78" s="38"/>
      <c r="AE78" s="38"/>
      <c r="AF78" s="38"/>
    </row>
    <row r="79" spans="1:32" s="13" customFormat="1" ht="18.75">
      <c r="A79" s="5"/>
      <c r="B79" s="43"/>
      <c r="C79" s="6"/>
      <c r="D79" s="7"/>
      <c r="E79" s="41"/>
      <c r="F79" s="41"/>
      <c r="G79" s="41"/>
      <c r="H79" s="328" t="s">
        <v>96</v>
      </c>
      <c r="I79" s="328"/>
      <c r="J79" s="328"/>
      <c r="K79" s="328"/>
      <c r="L79" s="328"/>
      <c r="M79" s="328"/>
      <c r="N79" s="328"/>
      <c r="O79" s="41"/>
      <c r="P79" s="41"/>
      <c r="Q79" s="41"/>
      <c r="R79" s="41"/>
      <c r="S79" s="41"/>
      <c r="T79" s="41"/>
      <c r="U79" s="41"/>
      <c r="V79" s="41"/>
      <c r="W79" s="41"/>
      <c r="X79" s="41"/>
      <c r="Y79" s="328" t="s">
        <v>97</v>
      </c>
      <c r="Z79" s="328"/>
      <c r="AA79" s="328"/>
      <c r="AB79" s="328"/>
      <c r="AC79" s="328"/>
      <c r="AD79" s="328"/>
      <c r="AE79" s="328"/>
      <c r="AF79" s="328"/>
    </row>
    <row r="80" spans="1:32" s="4" customFormat="1" ht="18.75" customHeight="1">
      <c r="A80" s="2"/>
      <c r="B80" s="1"/>
      <c r="C80" s="1"/>
      <c r="D80" s="2"/>
      <c r="E80" s="1"/>
      <c r="F80" s="1"/>
      <c r="G80" s="1"/>
      <c r="H80" s="1"/>
      <c r="I80" s="1"/>
      <c r="J80" s="1"/>
      <c r="K80" s="1"/>
      <c r="L80" s="1"/>
      <c r="M80" s="1"/>
      <c r="N80" s="1"/>
      <c r="O80" s="1"/>
      <c r="P80" s="1"/>
      <c r="Q80" s="1"/>
      <c r="R80" s="1"/>
      <c r="S80" s="1"/>
      <c r="T80" s="1"/>
      <c r="U80" s="1"/>
      <c r="V80" s="1"/>
      <c r="W80" s="1"/>
      <c r="X80" s="1"/>
      <c r="Y80" s="1"/>
      <c r="Z80" s="1"/>
      <c r="AA80" s="1"/>
      <c r="AB80" s="1"/>
      <c r="AC80" s="1"/>
      <c r="AD80" s="31"/>
      <c r="AE80" s="31"/>
      <c r="AF80" s="42"/>
    </row>
    <row r="81" ht="15" customHeight="1">
      <c r="AF81" s="42"/>
    </row>
    <row r="82" spans="11:32" ht="15.75">
      <c r="K82" s="88" t="s">
        <v>98</v>
      </c>
      <c r="AF82" s="42"/>
    </row>
    <row r="85" spans="2:32" ht="18.75">
      <c r="B85" s="44"/>
      <c r="AE85" s="50"/>
      <c r="AF85" s="50"/>
    </row>
  </sheetData>
  <sheetProtection/>
  <mergeCells count="21">
    <mergeCell ref="H79:N79"/>
    <mergeCell ref="Y79:AF79"/>
    <mergeCell ref="O7:Q7"/>
    <mergeCell ref="R7:T7"/>
    <mergeCell ref="U7:W7"/>
    <mergeCell ref="AD7:AF7"/>
    <mergeCell ref="A62:A71"/>
    <mergeCell ref="A7:A8"/>
    <mergeCell ref="A6:AF6"/>
    <mergeCell ref="B7:B8"/>
    <mergeCell ref="C7:E7"/>
    <mergeCell ref="F7:H7"/>
    <mergeCell ref="L7:N7"/>
    <mergeCell ref="I7:K7"/>
    <mergeCell ref="A2:B2"/>
    <mergeCell ref="C2:AF2"/>
    <mergeCell ref="C3:AF3"/>
    <mergeCell ref="C4:AF4"/>
    <mergeCell ref="A5:AF5"/>
    <mergeCell ref="X7:Z7"/>
    <mergeCell ref="AA7:AC7"/>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87"/>
  <sheetViews>
    <sheetView zoomScalePageLayoutView="0" workbookViewId="0" topLeftCell="A5">
      <selection activeCell="G9" sqref="G9"/>
    </sheetView>
  </sheetViews>
  <sheetFormatPr defaultColWidth="8.796875" defaultRowHeight="15"/>
  <cols>
    <col min="1" max="1" width="4.3984375" style="95" customWidth="1"/>
    <col min="2" max="2" width="50.69921875" style="96" customWidth="1"/>
    <col min="3" max="3" width="10.59765625" style="158" customWidth="1"/>
    <col min="4" max="4" width="10.296875" style="138" customWidth="1"/>
    <col min="5" max="5" width="9.69921875" style="138" customWidth="1"/>
    <col min="6" max="6" width="14.59765625" style="159" customWidth="1"/>
    <col min="7" max="7" width="14.59765625" style="96" bestFit="1" customWidth="1"/>
    <col min="8" max="8" width="10.296875" style="96" customWidth="1"/>
    <col min="9" max="9" width="4.59765625" style="96" customWidth="1"/>
    <col min="10" max="10" width="6.8984375" style="96" customWidth="1"/>
    <col min="11" max="11" width="12.09765625" style="96" customWidth="1"/>
    <col min="12" max="12" width="7.296875" style="96" customWidth="1"/>
    <col min="13" max="13" width="9.09765625" style="96" customWidth="1"/>
    <col min="14" max="14" width="14.296875" style="96" customWidth="1"/>
    <col min="15" max="16384" width="9.09765625" style="96" customWidth="1"/>
  </cols>
  <sheetData>
    <row r="1" spans="1:6" s="92" customFormat="1" ht="16.5">
      <c r="A1" s="329" t="s">
        <v>111</v>
      </c>
      <c r="B1" s="329"/>
      <c r="C1" s="329"/>
      <c r="D1" s="329"/>
      <c r="E1" s="329"/>
      <c r="F1" s="329"/>
    </row>
    <row r="2" spans="1:6" s="92" customFormat="1" ht="16.5" customHeight="1">
      <c r="A2" s="329" t="s">
        <v>112</v>
      </c>
      <c r="B2" s="329"/>
      <c r="C2" s="329"/>
      <c r="D2" s="329"/>
      <c r="E2" s="329"/>
      <c r="F2" s="329"/>
    </row>
    <row r="3" spans="1:7" s="94" customFormat="1" ht="16.5" customHeight="1">
      <c r="A3" s="330" t="s">
        <v>113</v>
      </c>
      <c r="B3" s="330"/>
      <c r="C3" s="330"/>
      <c r="D3" s="330"/>
      <c r="E3" s="330"/>
      <c r="F3" s="330"/>
      <c r="G3" s="93"/>
    </row>
    <row r="4" spans="3:6" ht="18.75" customHeight="1">
      <c r="C4" s="96"/>
      <c r="D4" s="96"/>
      <c r="E4" s="331" t="s">
        <v>114</v>
      </c>
      <c r="F4" s="331"/>
    </row>
    <row r="5" spans="1:6" ht="69.75" customHeight="1">
      <c r="A5" s="97" t="s">
        <v>16</v>
      </c>
      <c r="B5" s="97" t="s">
        <v>21</v>
      </c>
      <c r="C5" s="98" t="s">
        <v>115</v>
      </c>
      <c r="D5" s="98" t="s">
        <v>116</v>
      </c>
      <c r="E5" s="98" t="s">
        <v>117</v>
      </c>
      <c r="F5" s="98" t="s">
        <v>118</v>
      </c>
    </row>
    <row r="6" spans="1:6" s="101" customFormat="1" ht="17.25" customHeight="1">
      <c r="A6" s="99">
        <v>1</v>
      </c>
      <c r="B6" s="99">
        <v>2</v>
      </c>
      <c r="C6" s="100">
        <v>3</v>
      </c>
      <c r="D6" s="100">
        <v>4</v>
      </c>
      <c r="E6" s="100">
        <v>5</v>
      </c>
      <c r="F6" s="100" t="s">
        <v>119</v>
      </c>
    </row>
    <row r="7" spans="1:6" s="105" customFormat="1" ht="21" customHeight="1">
      <c r="A7" s="102" t="s">
        <v>120</v>
      </c>
      <c r="B7" s="103" t="s">
        <v>121</v>
      </c>
      <c r="C7" s="102"/>
      <c r="D7" s="102"/>
      <c r="E7" s="102"/>
      <c r="F7" s="104">
        <f>F8+F35</f>
        <v>12593340</v>
      </c>
    </row>
    <row r="8" spans="1:7" s="111" customFormat="1" ht="21" customHeight="1">
      <c r="A8" s="106" t="s">
        <v>53</v>
      </c>
      <c r="B8" s="107" t="s">
        <v>122</v>
      </c>
      <c r="C8" s="108"/>
      <c r="D8" s="109"/>
      <c r="E8" s="109"/>
      <c r="F8" s="110">
        <f>F9+F12+F13+F17+F20+F26</f>
        <v>11145195</v>
      </c>
      <c r="G8" s="275">
        <f>F8+F35+F70</f>
        <v>13322340</v>
      </c>
    </row>
    <row r="9" spans="1:6" s="94" customFormat="1" ht="37.5" customHeight="1">
      <c r="A9" s="98">
        <v>1</v>
      </c>
      <c r="B9" s="112" t="s">
        <v>123</v>
      </c>
      <c r="C9" s="113">
        <f>C11</f>
        <v>11</v>
      </c>
      <c r="D9" s="114"/>
      <c r="E9" s="114"/>
      <c r="F9" s="115">
        <f>F11</f>
        <v>55080</v>
      </c>
    </row>
    <row r="10" spans="1:6" ht="21" customHeight="1">
      <c r="A10" s="116"/>
      <c r="B10" s="117" t="s">
        <v>124</v>
      </c>
      <c r="C10" s="118"/>
      <c r="D10" s="119">
        <v>675</v>
      </c>
      <c r="E10" s="119"/>
      <c r="F10" s="120"/>
    </row>
    <row r="11" spans="1:6" ht="21" customHeight="1">
      <c r="A11" s="116"/>
      <c r="B11" s="117" t="s">
        <v>125</v>
      </c>
      <c r="C11" s="118">
        <v>11</v>
      </c>
      <c r="D11" s="119">
        <v>405</v>
      </c>
      <c r="E11" s="119">
        <v>136</v>
      </c>
      <c r="F11" s="120">
        <v>55080</v>
      </c>
    </row>
    <row r="12" spans="1:6" s="94" customFormat="1" ht="81" customHeight="1">
      <c r="A12" s="98">
        <v>2</v>
      </c>
      <c r="B12" s="121" t="s">
        <v>126</v>
      </c>
      <c r="C12" s="113"/>
      <c r="D12" s="122">
        <v>405</v>
      </c>
      <c r="E12" s="123"/>
      <c r="F12" s="115"/>
    </row>
    <row r="13" spans="1:6" s="94" customFormat="1" ht="90.75" customHeight="1">
      <c r="A13" s="98">
        <v>3</v>
      </c>
      <c r="B13" s="121" t="s">
        <v>127</v>
      </c>
      <c r="C13" s="113"/>
      <c r="D13" s="124"/>
      <c r="E13" s="124"/>
      <c r="F13" s="115"/>
    </row>
    <row r="14" spans="1:6" ht="24.75" customHeight="1">
      <c r="A14" s="116"/>
      <c r="B14" s="117" t="s">
        <v>124</v>
      </c>
      <c r="C14" s="118"/>
      <c r="D14" s="119">
        <v>675</v>
      </c>
      <c r="E14" s="119"/>
      <c r="F14" s="120"/>
    </row>
    <row r="15" spans="1:6" ht="24.75" customHeight="1">
      <c r="A15" s="116"/>
      <c r="B15" s="117" t="s">
        <v>125</v>
      </c>
      <c r="C15" s="118"/>
      <c r="D15" s="119">
        <v>540</v>
      </c>
      <c r="E15" s="119"/>
      <c r="F15" s="120"/>
    </row>
    <row r="16" spans="1:6" ht="24.75" customHeight="1">
      <c r="A16" s="116"/>
      <c r="B16" s="117" t="s">
        <v>128</v>
      </c>
      <c r="C16" s="118"/>
      <c r="D16" s="119">
        <v>405</v>
      </c>
      <c r="E16" s="119"/>
      <c r="F16" s="120"/>
    </row>
    <row r="17" spans="1:6" s="94" customFormat="1" ht="38.25" customHeight="1">
      <c r="A17" s="98">
        <v>4</v>
      </c>
      <c r="B17" s="121" t="s">
        <v>129</v>
      </c>
      <c r="C17" s="113">
        <f>C19+C18</f>
        <v>61</v>
      </c>
      <c r="D17" s="124"/>
      <c r="E17" s="124"/>
      <c r="F17" s="115">
        <f>F19+F18</f>
        <v>315630</v>
      </c>
    </row>
    <row r="18" spans="1:6" ht="21" customHeight="1">
      <c r="A18" s="116"/>
      <c r="B18" s="117" t="s">
        <v>130</v>
      </c>
      <c r="C18" s="118">
        <v>26</v>
      </c>
      <c r="D18" s="119">
        <v>270</v>
      </c>
      <c r="E18" s="119">
        <v>343</v>
      </c>
      <c r="F18" s="120">
        <v>92610</v>
      </c>
    </row>
    <row r="19" spans="1:6" ht="21" customHeight="1">
      <c r="A19" s="116"/>
      <c r="B19" s="117" t="s">
        <v>131</v>
      </c>
      <c r="C19" s="118">
        <v>35</v>
      </c>
      <c r="D19" s="119">
        <v>540</v>
      </c>
      <c r="E19" s="119">
        <v>413</v>
      </c>
      <c r="F19" s="120">
        <v>223020</v>
      </c>
    </row>
    <row r="20" spans="1:6" s="94" customFormat="1" ht="21" customHeight="1">
      <c r="A20" s="98">
        <v>5</v>
      </c>
      <c r="B20" s="121" t="s">
        <v>132</v>
      </c>
      <c r="C20" s="113">
        <f>C21+C24+C25</f>
        <v>1019</v>
      </c>
      <c r="D20" s="124"/>
      <c r="E20" s="124"/>
      <c r="F20" s="115">
        <f>F21+F24+F25</f>
        <v>3573315</v>
      </c>
    </row>
    <row r="21" spans="1:6" s="94" customFormat="1" ht="85.5" customHeight="1">
      <c r="A21" s="98" t="s">
        <v>133</v>
      </c>
      <c r="B21" s="121" t="s">
        <v>134</v>
      </c>
      <c r="C21" s="113">
        <f>C23+C22</f>
        <v>69</v>
      </c>
      <c r="D21" s="124"/>
      <c r="E21" s="124"/>
      <c r="F21" s="115">
        <f>F23+F22</f>
        <v>421335</v>
      </c>
    </row>
    <row r="22" spans="1:6" ht="21" customHeight="1">
      <c r="A22" s="116"/>
      <c r="B22" s="117" t="s">
        <v>135</v>
      </c>
      <c r="C22" s="118">
        <v>50</v>
      </c>
      <c r="D22" s="122">
        <v>405</v>
      </c>
      <c r="E22" s="122">
        <v>691</v>
      </c>
      <c r="F22" s="120">
        <v>279855</v>
      </c>
    </row>
    <row r="23" spans="1:6" ht="21" customHeight="1">
      <c r="A23" s="116"/>
      <c r="B23" s="117" t="s">
        <v>136</v>
      </c>
      <c r="C23" s="118">
        <v>19</v>
      </c>
      <c r="D23" s="122">
        <v>540</v>
      </c>
      <c r="E23" s="122">
        <v>262</v>
      </c>
      <c r="F23" s="120">
        <v>141480</v>
      </c>
    </row>
    <row r="24" spans="1:6" s="94" customFormat="1" ht="73.5" customHeight="1">
      <c r="A24" s="98" t="s">
        <v>137</v>
      </c>
      <c r="B24" s="121" t="s">
        <v>138</v>
      </c>
      <c r="C24" s="113">
        <v>950</v>
      </c>
      <c r="D24" s="122">
        <v>270</v>
      </c>
      <c r="E24" s="122">
        <v>11674</v>
      </c>
      <c r="F24" s="115">
        <v>3151980</v>
      </c>
    </row>
    <row r="25" spans="1:6" s="94" customFormat="1" ht="88.5" customHeight="1">
      <c r="A25" s="98" t="s">
        <v>139</v>
      </c>
      <c r="B25" s="121" t="s">
        <v>140</v>
      </c>
      <c r="C25" s="113"/>
      <c r="D25" s="125"/>
      <c r="E25" s="113"/>
      <c r="F25" s="115"/>
    </row>
    <row r="26" spans="1:6" s="94" customFormat="1" ht="27.75" customHeight="1">
      <c r="A26" s="98">
        <v>6</v>
      </c>
      <c r="B26" s="126" t="s">
        <v>141</v>
      </c>
      <c r="C26" s="113">
        <f>C27+C31</f>
        <v>1214</v>
      </c>
      <c r="D26" s="124"/>
      <c r="E26" s="124"/>
      <c r="F26" s="115">
        <f>F27+F31</f>
        <v>7201170</v>
      </c>
    </row>
    <row r="27" spans="1:6" s="94" customFormat="1" ht="21" customHeight="1">
      <c r="A27" s="98" t="s">
        <v>142</v>
      </c>
      <c r="B27" s="126" t="s">
        <v>38</v>
      </c>
      <c r="C27" s="113">
        <f>C30+C29+C28</f>
        <v>447</v>
      </c>
      <c r="D27" s="124"/>
      <c r="E27" s="124"/>
      <c r="F27" s="127">
        <f>F30+F29+F28</f>
        <v>3075975</v>
      </c>
    </row>
    <row r="28" spans="1:6" ht="21" customHeight="1">
      <c r="A28" s="116"/>
      <c r="B28" s="128" t="s">
        <v>143</v>
      </c>
      <c r="C28" s="118">
        <v>67</v>
      </c>
      <c r="D28" s="119">
        <v>675</v>
      </c>
      <c r="E28" s="119">
        <v>783</v>
      </c>
      <c r="F28" s="120">
        <v>528525</v>
      </c>
    </row>
    <row r="29" spans="1:6" ht="21" customHeight="1">
      <c r="A29" s="116"/>
      <c r="B29" s="128" t="s">
        <v>144</v>
      </c>
      <c r="C29" s="118">
        <v>227</v>
      </c>
      <c r="D29" s="119">
        <v>540</v>
      </c>
      <c r="E29" s="119">
        <v>2678</v>
      </c>
      <c r="F29" s="120">
        <v>1446795</v>
      </c>
    </row>
    <row r="30" spans="1:6" ht="21" customHeight="1">
      <c r="A30" s="116"/>
      <c r="B30" s="128" t="s">
        <v>145</v>
      </c>
      <c r="C30" s="118">
        <v>153</v>
      </c>
      <c r="D30" s="119">
        <v>675</v>
      </c>
      <c r="E30" s="119">
        <v>1629</v>
      </c>
      <c r="F30" s="120">
        <v>1100655</v>
      </c>
    </row>
    <row r="31" spans="1:6" s="94" customFormat="1" ht="21" customHeight="1">
      <c r="A31" s="98" t="s">
        <v>146</v>
      </c>
      <c r="B31" s="126" t="s">
        <v>39</v>
      </c>
      <c r="C31" s="113">
        <f>C34+C33+C32</f>
        <v>767</v>
      </c>
      <c r="D31" s="124"/>
      <c r="E31" s="124"/>
      <c r="F31" s="127">
        <f>F34+F33+F32</f>
        <v>4125195</v>
      </c>
    </row>
    <row r="32" spans="1:6" ht="21" customHeight="1">
      <c r="A32" s="116"/>
      <c r="B32" s="128" t="s">
        <v>143</v>
      </c>
      <c r="C32" s="118">
        <v>89</v>
      </c>
      <c r="D32" s="119">
        <v>540</v>
      </c>
      <c r="E32" s="119">
        <v>1002</v>
      </c>
      <c r="F32" s="120">
        <v>541080</v>
      </c>
    </row>
    <row r="33" spans="1:6" ht="21" customHeight="1">
      <c r="A33" s="116"/>
      <c r="B33" s="128" t="s">
        <v>144</v>
      </c>
      <c r="C33" s="118">
        <v>441</v>
      </c>
      <c r="D33" s="119">
        <v>405</v>
      </c>
      <c r="E33" s="119">
        <v>5130</v>
      </c>
      <c r="F33" s="120">
        <v>2077650</v>
      </c>
    </row>
    <row r="34" spans="1:6" ht="21" customHeight="1">
      <c r="A34" s="116"/>
      <c r="B34" s="128" t="s">
        <v>145</v>
      </c>
      <c r="C34" s="118">
        <v>237</v>
      </c>
      <c r="D34" s="119">
        <v>540</v>
      </c>
      <c r="E34" s="119">
        <v>2788</v>
      </c>
      <c r="F34" s="120">
        <v>1506465</v>
      </c>
    </row>
    <row r="35" spans="1:6" s="111" customFormat="1" ht="21" customHeight="1">
      <c r="A35" s="129" t="s">
        <v>54</v>
      </c>
      <c r="B35" s="130" t="s">
        <v>147</v>
      </c>
      <c r="C35" s="131">
        <f>C36+C39+C40</f>
        <v>453</v>
      </c>
      <c r="D35" s="132"/>
      <c r="E35" s="132"/>
      <c r="F35" s="133">
        <f>F36+F39+F40</f>
        <v>1448145</v>
      </c>
    </row>
    <row r="36" spans="1:6" s="94" customFormat="1" ht="53.25" customHeight="1">
      <c r="A36" s="98">
        <v>1</v>
      </c>
      <c r="B36" s="121" t="s">
        <v>148</v>
      </c>
      <c r="C36" s="113">
        <f>C38</f>
        <v>4</v>
      </c>
      <c r="D36" s="124"/>
      <c r="E36" s="124"/>
      <c r="F36" s="115">
        <f>F38</f>
        <v>26325</v>
      </c>
    </row>
    <row r="37" spans="1:6" ht="21" customHeight="1">
      <c r="A37" s="116"/>
      <c r="B37" s="117" t="s">
        <v>149</v>
      </c>
      <c r="C37" s="118"/>
      <c r="D37" s="119">
        <v>675</v>
      </c>
      <c r="E37" s="119"/>
      <c r="F37" s="120"/>
    </row>
    <row r="38" spans="1:6" ht="21" customHeight="1">
      <c r="A38" s="116"/>
      <c r="B38" s="117" t="s">
        <v>125</v>
      </c>
      <c r="C38" s="118">
        <v>4</v>
      </c>
      <c r="D38" s="119">
        <v>405</v>
      </c>
      <c r="E38" s="119">
        <v>65</v>
      </c>
      <c r="F38" s="120">
        <v>26325</v>
      </c>
    </row>
    <row r="39" spans="1:6" s="94" customFormat="1" ht="66" customHeight="1">
      <c r="A39" s="98">
        <v>2</v>
      </c>
      <c r="B39" s="121" t="s">
        <v>150</v>
      </c>
      <c r="C39" s="113"/>
      <c r="D39" s="122">
        <v>405</v>
      </c>
      <c r="E39" s="123"/>
      <c r="F39" s="115"/>
    </row>
    <row r="40" spans="1:6" s="94" customFormat="1" ht="27.75" customHeight="1">
      <c r="A40" s="98">
        <v>3</v>
      </c>
      <c r="B40" s="134" t="s">
        <v>151</v>
      </c>
      <c r="C40" s="113">
        <f>C41+C45+C50</f>
        <v>449</v>
      </c>
      <c r="D40" s="123"/>
      <c r="E40" s="123"/>
      <c r="F40" s="115">
        <f>F41+F45+F50</f>
        <v>1421820</v>
      </c>
    </row>
    <row r="41" spans="1:6" s="94" customFormat="1" ht="21.75" customHeight="1">
      <c r="A41" s="98" t="s">
        <v>152</v>
      </c>
      <c r="B41" s="121" t="s">
        <v>153</v>
      </c>
      <c r="C41" s="113">
        <f>C42+C44</f>
        <v>9</v>
      </c>
      <c r="D41" s="124"/>
      <c r="E41" s="124"/>
      <c r="F41" s="115">
        <f>F44+F42</f>
        <v>58860</v>
      </c>
    </row>
    <row r="42" spans="1:6" s="143" customFormat="1" ht="21" customHeight="1">
      <c r="A42" s="139"/>
      <c r="B42" s="185" t="s">
        <v>154</v>
      </c>
      <c r="C42" s="186">
        <v>8</v>
      </c>
      <c r="D42" s="187">
        <v>405</v>
      </c>
      <c r="E42" s="187">
        <v>124</v>
      </c>
      <c r="F42" s="188">
        <v>50220</v>
      </c>
    </row>
    <row r="43" spans="1:6" ht="21" customHeight="1">
      <c r="A43" s="116"/>
      <c r="B43" s="117" t="s">
        <v>155</v>
      </c>
      <c r="C43" s="118"/>
      <c r="D43" s="119">
        <v>540</v>
      </c>
      <c r="E43" s="119"/>
      <c r="F43" s="120"/>
    </row>
    <row r="44" spans="1:6" ht="21" customHeight="1">
      <c r="A44" s="116"/>
      <c r="B44" s="117" t="s">
        <v>156</v>
      </c>
      <c r="C44" s="118">
        <v>1</v>
      </c>
      <c r="D44" s="119">
        <v>540</v>
      </c>
      <c r="E44" s="119">
        <v>16</v>
      </c>
      <c r="F44" s="120">
        <v>8640</v>
      </c>
    </row>
    <row r="45" spans="1:6" s="94" customFormat="1" ht="36.75" customHeight="1">
      <c r="A45" s="98" t="s">
        <v>157</v>
      </c>
      <c r="B45" s="121" t="s">
        <v>158</v>
      </c>
      <c r="C45" s="113">
        <f>SUM(C46)</f>
        <v>440</v>
      </c>
      <c r="D45" s="124"/>
      <c r="E45" s="124"/>
      <c r="F45" s="115">
        <f>F46</f>
        <v>1362960</v>
      </c>
    </row>
    <row r="46" spans="1:6" ht="21" customHeight="1">
      <c r="A46" s="116"/>
      <c r="B46" s="117" t="s">
        <v>159</v>
      </c>
      <c r="C46" s="118">
        <v>440</v>
      </c>
      <c r="D46" s="119">
        <v>270</v>
      </c>
      <c r="E46" s="119">
        <v>5048</v>
      </c>
      <c r="F46" s="120">
        <v>1362960</v>
      </c>
    </row>
    <row r="47" spans="1:6" ht="21" customHeight="1">
      <c r="A47" s="116"/>
      <c r="B47" s="117" t="s">
        <v>160</v>
      </c>
      <c r="C47" s="118"/>
      <c r="D47" s="119">
        <v>540</v>
      </c>
      <c r="E47" s="119"/>
      <c r="F47" s="120"/>
    </row>
    <row r="48" spans="1:6" ht="21" customHeight="1">
      <c r="A48" s="116"/>
      <c r="B48" s="117" t="s">
        <v>161</v>
      </c>
      <c r="C48" s="118"/>
      <c r="D48" s="119">
        <v>810</v>
      </c>
      <c r="E48" s="119"/>
      <c r="F48" s="120"/>
    </row>
    <row r="49" spans="1:6" ht="21" customHeight="1">
      <c r="A49" s="116"/>
      <c r="B49" s="117" t="s">
        <v>162</v>
      </c>
      <c r="C49" s="118"/>
      <c r="D49" s="119">
        <v>1080</v>
      </c>
      <c r="E49" s="119"/>
      <c r="F49" s="120"/>
    </row>
    <row r="50" spans="1:6" s="94" customFormat="1" ht="36" customHeight="1">
      <c r="A50" s="98" t="s">
        <v>163</v>
      </c>
      <c r="B50" s="121" t="s">
        <v>164</v>
      </c>
      <c r="C50" s="113"/>
      <c r="D50" s="114"/>
      <c r="E50" s="114"/>
      <c r="F50" s="115"/>
    </row>
    <row r="51" spans="1:6" ht="21" customHeight="1">
      <c r="A51" s="116"/>
      <c r="B51" s="117" t="s">
        <v>165</v>
      </c>
      <c r="C51" s="118"/>
      <c r="D51" s="119">
        <v>405</v>
      </c>
      <c r="E51" s="119"/>
      <c r="F51" s="120"/>
    </row>
    <row r="52" spans="1:6" ht="21" customHeight="1">
      <c r="A52" s="116"/>
      <c r="B52" s="117" t="s">
        <v>166</v>
      </c>
      <c r="C52" s="118"/>
      <c r="D52" s="119">
        <v>810</v>
      </c>
      <c r="E52" s="119"/>
      <c r="F52" s="120"/>
    </row>
    <row r="53" spans="1:6" s="111" customFormat="1" ht="37.5" customHeight="1">
      <c r="A53" s="129" t="s">
        <v>20</v>
      </c>
      <c r="B53" s="135" t="s">
        <v>167</v>
      </c>
      <c r="C53" s="131"/>
      <c r="D53" s="132"/>
      <c r="E53" s="132"/>
      <c r="F53" s="133"/>
    </row>
    <row r="54" spans="1:6" s="94" customFormat="1" ht="36.75" customHeight="1">
      <c r="A54" s="98">
        <v>1</v>
      </c>
      <c r="B54" s="121" t="s">
        <v>168</v>
      </c>
      <c r="C54" s="113"/>
      <c r="D54" s="124"/>
      <c r="E54" s="124"/>
      <c r="F54" s="115"/>
    </row>
    <row r="55" spans="1:6" ht="21" customHeight="1">
      <c r="A55" s="116"/>
      <c r="B55" s="117" t="s">
        <v>169</v>
      </c>
      <c r="C55" s="113"/>
      <c r="D55" s="119">
        <v>1350</v>
      </c>
      <c r="E55" s="119"/>
      <c r="F55" s="120"/>
    </row>
    <row r="56" spans="1:6" ht="36.75" customHeight="1">
      <c r="A56" s="116"/>
      <c r="B56" s="117" t="s">
        <v>170</v>
      </c>
      <c r="C56" s="118"/>
      <c r="D56" s="136">
        <v>1080</v>
      </c>
      <c r="E56" s="136"/>
      <c r="F56" s="120"/>
    </row>
    <row r="57" spans="1:6" ht="21" customHeight="1">
      <c r="A57" s="116"/>
      <c r="B57" s="117" t="s">
        <v>171</v>
      </c>
      <c r="C57" s="118"/>
      <c r="D57" s="136">
        <v>810</v>
      </c>
      <c r="E57" s="118"/>
      <c r="F57" s="120"/>
    </row>
    <row r="58" spans="1:8" s="94" customFormat="1" ht="24" customHeight="1">
      <c r="A58" s="98">
        <v>2</v>
      </c>
      <c r="B58" s="121" t="s">
        <v>172</v>
      </c>
      <c r="C58" s="113"/>
      <c r="D58" s="113"/>
      <c r="E58" s="113"/>
      <c r="F58" s="127"/>
      <c r="H58" s="137"/>
    </row>
    <row r="59" spans="1:8" ht="35.25" customHeight="1">
      <c r="A59" s="116"/>
      <c r="B59" s="117" t="s">
        <v>173</v>
      </c>
      <c r="C59" s="118"/>
      <c r="D59" s="136">
        <v>1080</v>
      </c>
      <c r="E59" s="118"/>
      <c r="F59" s="120"/>
      <c r="H59" s="138"/>
    </row>
    <row r="60" spans="1:8" ht="21" customHeight="1">
      <c r="A60" s="116"/>
      <c r="B60" s="117" t="s">
        <v>174</v>
      </c>
      <c r="C60" s="118"/>
      <c r="D60" s="119">
        <v>810</v>
      </c>
      <c r="E60" s="119"/>
      <c r="F60" s="120"/>
      <c r="H60" s="138"/>
    </row>
    <row r="61" spans="1:12" s="143" customFormat="1" ht="24.75" customHeight="1">
      <c r="A61" s="139" t="s">
        <v>18</v>
      </c>
      <c r="B61" s="140" t="s">
        <v>175</v>
      </c>
      <c r="C61" s="141">
        <f>SUM(C62:C69)</f>
        <v>1927</v>
      </c>
      <c r="D61" s="141">
        <f>SUM(D62:D69)</f>
        <v>9730</v>
      </c>
      <c r="E61" s="141">
        <f>SUM(E62:E69)</f>
        <v>0</v>
      </c>
      <c r="F61" s="142">
        <f>SUM(F62:F69)</f>
        <v>1362583.8</v>
      </c>
      <c r="H61" s="144"/>
      <c r="I61" s="145"/>
      <c r="J61" s="145"/>
      <c r="K61" s="145"/>
      <c r="L61" s="145"/>
    </row>
    <row r="62" spans="1:12" s="150" customFormat="1" ht="51" customHeight="1">
      <c r="A62" s="146">
        <v>1</v>
      </c>
      <c r="B62" s="147" t="s">
        <v>176</v>
      </c>
      <c r="C62" s="148">
        <v>11</v>
      </c>
      <c r="D62" s="148">
        <v>1390</v>
      </c>
      <c r="E62" s="148"/>
      <c r="F62" s="149">
        <v>7989.3</v>
      </c>
      <c r="H62" s="151"/>
      <c r="I62" s="152"/>
      <c r="J62" s="152"/>
      <c r="K62" s="152"/>
      <c r="L62" s="152"/>
    </row>
    <row r="63" spans="1:12" s="150" customFormat="1" ht="57.75" customHeight="1">
      <c r="A63" s="146">
        <v>2</v>
      </c>
      <c r="B63" s="147" t="s">
        <v>177</v>
      </c>
      <c r="C63" s="148">
        <v>4</v>
      </c>
      <c r="D63" s="148">
        <v>1390</v>
      </c>
      <c r="E63" s="149"/>
      <c r="F63" s="149">
        <v>2905.2</v>
      </c>
      <c r="H63" s="151"/>
      <c r="I63" s="152"/>
      <c r="J63" s="152"/>
      <c r="K63" s="152"/>
      <c r="L63" s="152"/>
    </row>
    <row r="64" spans="1:8" s="150" customFormat="1" ht="75.75" customHeight="1">
      <c r="A64" s="146">
        <v>3</v>
      </c>
      <c r="B64" s="153" t="s">
        <v>178</v>
      </c>
      <c r="C64" s="148"/>
      <c r="D64" s="149"/>
      <c r="E64" s="149"/>
      <c r="F64" s="149"/>
      <c r="H64" s="151"/>
    </row>
    <row r="65" spans="1:6" s="150" customFormat="1" ht="81.75" customHeight="1">
      <c r="A65" s="146">
        <v>4</v>
      </c>
      <c r="B65" s="153" t="s">
        <v>179</v>
      </c>
      <c r="C65" s="148">
        <v>49</v>
      </c>
      <c r="D65" s="148">
        <v>1390</v>
      </c>
      <c r="E65" s="149"/>
      <c r="F65" s="149">
        <v>33399.4</v>
      </c>
    </row>
    <row r="66" spans="1:6" s="150" customFormat="1" ht="86.25" customHeight="1">
      <c r="A66" s="146">
        <v>5</v>
      </c>
      <c r="B66" s="153" t="s">
        <v>180</v>
      </c>
      <c r="C66" s="148">
        <v>19</v>
      </c>
      <c r="D66" s="148">
        <v>1390</v>
      </c>
      <c r="E66" s="149"/>
      <c r="F66" s="149">
        <v>11246.8</v>
      </c>
    </row>
    <row r="67" spans="1:6" s="150" customFormat="1" ht="53.25" customHeight="1">
      <c r="A67" s="146">
        <v>6</v>
      </c>
      <c r="B67" s="153" t="s">
        <v>181</v>
      </c>
      <c r="C67" s="148">
        <v>56</v>
      </c>
      <c r="D67" s="148">
        <v>1390</v>
      </c>
      <c r="E67" s="149"/>
      <c r="F67" s="149">
        <v>40672.8</v>
      </c>
    </row>
    <row r="68" spans="1:6" s="150" customFormat="1" ht="28.5" customHeight="1">
      <c r="A68" s="146">
        <v>7</v>
      </c>
      <c r="B68" s="153" t="s">
        <v>182</v>
      </c>
      <c r="C68" s="148">
        <v>845</v>
      </c>
      <c r="D68" s="148">
        <v>1390</v>
      </c>
      <c r="E68" s="149"/>
      <c r="F68" s="149">
        <v>587890.4</v>
      </c>
    </row>
    <row r="69" spans="1:6" s="150" customFormat="1" ht="45" customHeight="1">
      <c r="A69" s="146">
        <v>8</v>
      </c>
      <c r="B69" s="153" t="s">
        <v>183</v>
      </c>
      <c r="C69" s="148">
        <v>943</v>
      </c>
      <c r="D69" s="148">
        <v>1390</v>
      </c>
      <c r="E69" s="149"/>
      <c r="F69" s="149">
        <v>678479.9</v>
      </c>
    </row>
    <row r="70" spans="1:6" s="111" customFormat="1" ht="22.5" customHeight="1">
      <c r="A70" s="129" t="s">
        <v>184</v>
      </c>
      <c r="B70" s="154" t="s">
        <v>185</v>
      </c>
      <c r="C70" s="155">
        <v>135</v>
      </c>
      <c r="D70" s="155">
        <v>5400</v>
      </c>
      <c r="E70" s="155"/>
      <c r="F70" s="155">
        <v>729000</v>
      </c>
    </row>
    <row r="71" spans="1:6" s="111" customFormat="1" ht="22.5" customHeight="1">
      <c r="A71" s="129">
        <v>1</v>
      </c>
      <c r="B71" s="117" t="s">
        <v>48</v>
      </c>
      <c r="C71" s="156">
        <v>11</v>
      </c>
      <c r="D71" s="156">
        <v>5400</v>
      </c>
      <c r="E71" s="156"/>
      <c r="F71" s="156">
        <f>C71*D71</f>
        <v>59400</v>
      </c>
    </row>
    <row r="72" spans="1:14" s="111" customFormat="1" ht="22.5" customHeight="1">
      <c r="A72" s="129">
        <v>2</v>
      </c>
      <c r="B72" s="117" t="s">
        <v>26</v>
      </c>
      <c r="C72" s="156">
        <v>5</v>
      </c>
      <c r="D72" s="156">
        <v>5400</v>
      </c>
      <c r="E72" s="156"/>
      <c r="F72" s="156">
        <f aca="true" t="shared" si="0" ref="F72:F79">C72*D72</f>
        <v>27000</v>
      </c>
      <c r="J72" s="72">
        <v>1</v>
      </c>
      <c r="K72" s="73" t="s">
        <v>86</v>
      </c>
      <c r="L72" s="72">
        <v>5</v>
      </c>
      <c r="M72" s="79">
        <v>5400000</v>
      </c>
      <c r="N72" s="79">
        <f aca="true" t="shared" si="1" ref="N72:N81">L72*M72</f>
        <v>27000000</v>
      </c>
    </row>
    <row r="73" spans="1:14" s="111" customFormat="1" ht="22.5" customHeight="1">
      <c r="A73" s="129">
        <v>3</v>
      </c>
      <c r="B73" s="117" t="s">
        <v>25</v>
      </c>
      <c r="C73" s="156">
        <v>18</v>
      </c>
      <c r="D73" s="156">
        <v>5400</v>
      </c>
      <c r="E73" s="156"/>
      <c r="F73" s="156">
        <f t="shared" si="0"/>
        <v>97200</v>
      </c>
      <c r="J73" s="72">
        <v>2</v>
      </c>
      <c r="K73" s="73" t="s">
        <v>48</v>
      </c>
      <c r="L73" s="72">
        <v>11</v>
      </c>
      <c r="M73" s="79">
        <v>5400000</v>
      </c>
      <c r="N73" s="79">
        <f t="shared" si="1"/>
        <v>59400000</v>
      </c>
    </row>
    <row r="74" spans="1:14" s="111" customFormat="1" ht="22.5" customHeight="1">
      <c r="A74" s="129">
        <v>4</v>
      </c>
      <c r="B74" s="117" t="s">
        <v>47</v>
      </c>
      <c r="C74" s="156">
        <v>16</v>
      </c>
      <c r="D74" s="156">
        <v>5400</v>
      </c>
      <c r="E74" s="156"/>
      <c r="F74" s="156">
        <f t="shared" si="0"/>
        <v>86400</v>
      </c>
      <c r="J74" s="72">
        <v>3</v>
      </c>
      <c r="K74" s="73" t="s">
        <v>87</v>
      </c>
      <c r="L74" s="72">
        <v>18</v>
      </c>
      <c r="M74" s="79">
        <v>5400000</v>
      </c>
      <c r="N74" s="79">
        <f t="shared" si="1"/>
        <v>97200000</v>
      </c>
    </row>
    <row r="75" spans="1:14" s="111" customFormat="1" ht="22.5" customHeight="1">
      <c r="A75" s="129">
        <v>5</v>
      </c>
      <c r="B75" s="117" t="s">
        <v>49</v>
      </c>
      <c r="C75" s="156">
        <v>28</v>
      </c>
      <c r="D75" s="156">
        <v>5400</v>
      </c>
      <c r="E75" s="156"/>
      <c r="F75" s="156">
        <f t="shared" si="0"/>
        <v>151200</v>
      </c>
      <c r="J75" s="72">
        <v>4</v>
      </c>
      <c r="K75" s="73" t="s">
        <v>88</v>
      </c>
      <c r="L75" s="72">
        <v>16</v>
      </c>
      <c r="M75" s="79">
        <v>5400000</v>
      </c>
      <c r="N75" s="79">
        <f t="shared" si="1"/>
        <v>86400000</v>
      </c>
    </row>
    <row r="76" spans="1:14" s="111" customFormat="1" ht="22.5" customHeight="1">
      <c r="A76" s="129">
        <v>6</v>
      </c>
      <c r="B76" s="117" t="s">
        <v>45</v>
      </c>
      <c r="C76" s="156">
        <v>17</v>
      </c>
      <c r="D76" s="156">
        <v>5400</v>
      </c>
      <c r="E76" s="156"/>
      <c r="F76" s="156">
        <f t="shared" si="0"/>
        <v>91800</v>
      </c>
      <c r="J76" s="72">
        <v>5</v>
      </c>
      <c r="K76" s="73" t="s">
        <v>89</v>
      </c>
      <c r="L76" s="72">
        <v>17</v>
      </c>
      <c r="M76" s="79">
        <v>5400000</v>
      </c>
      <c r="N76" s="79">
        <f t="shared" si="1"/>
        <v>91800000</v>
      </c>
    </row>
    <row r="77" spans="1:14" s="157" customFormat="1" ht="22.5" customHeight="1">
      <c r="A77" s="129">
        <v>7</v>
      </c>
      <c r="B77" s="117" t="s">
        <v>43</v>
      </c>
      <c r="C77" s="156">
        <v>11</v>
      </c>
      <c r="D77" s="156">
        <v>5400</v>
      </c>
      <c r="E77" s="156"/>
      <c r="F77" s="156">
        <f t="shared" si="0"/>
        <v>59400</v>
      </c>
      <c r="J77" s="72">
        <v>6</v>
      </c>
      <c r="K77" s="73" t="s">
        <v>94</v>
      </c>
      <c r="L77" s="72">
        <v>17</v>
      </c>
      <c r="M77" s="79">
        <v>5400000</v>
      </c>
      <c r="N77" s="79">
        <f t="shared" si="1"/>
        <v>91800000</v>
      </c>
    </row>
    <row r="78" spans="1:14" s="157" customFormat="1" ht="22.5" customHeight="1">
      <c r="A78" s="129">
        <v>8</v>
      </c>
      <c r="B78" s="117" t="s">
        <v>186</v>
      </c>
      <c r="C78" s="156">
        <v>12</v>
      </c>
      <c r="D78" s="156">
        <v>5400</v>
      </c>
      <c r="E78" s="156"/>
      <c r="F78" s="156">
        <f t="shared" si="0"/>
        <v>64800</v>
      </c>
      <c r="J78" s="72">
        <v>7</v>
      </c>
      <c r="K78" s="73" t="s">
        <v>90</v>
      </c>
      <c r="L78" s="72">
        <v>28</v>
      </c>
      <c r="M78" s="79">
        <v>5400000</v>
      </c>
      <c r="N78" s="79">
        <f t="shared" si="1"/>
        <v>151200000</v>
      </c>
    </row>
    <row r="79" spans="1:14" s="157" customFormat="1" ht="22.5" customHeight="1">
      <c r="A79" s="129">
        <v>9</v>
      </c>
      <c r="B79" s="117" t="s">
        <v>187</v>
      </c>
      <c r="C79" s="156">
        <v>17</v>
      </c>
      <c r="D79" s="156">
        <v>5400</v>
      </c>
      <c r="E79" s="156"/>
      <c r="F79" s="156">
        <f t="shared" si="0"/>
        <v>91800</v>
      </c>
      <c r="J79" s="72"/>
      <c r="K79" s="73"/>
      <c r="L79" s="72"/>
      <c r="M79" s="79"/>
      <c r="N79" s="79"/>
    </row>
    <row r="80" spans="1:14" s="157" customFormat="1" ht="21" customHeight="1">
      <c r="A80" s="129"/>
      <c r="B80" s="117"/>
      <c r="C80" s="133"/>
      <c r="D80" s="155"/>
      <c r="E80" s="133"/>
      <c r="F80" s="132">
        <f>F70+F61+F7</f>
        <v>14684923.8</v>
      </c>
      <c r="J80" s="72">
        <v>8</v>
      </c>
      <c r="K80" s="73" t="s">
        <v>91</v>
      </c>
      <c r="L80" s="72">
        <v>11</v>
      </c>
      <c r="M80" s="79">
        <v>5400000</v>
      </c>
      <c r="N80" s="79">
        <f t="shared" si="1"/>
        <v>59400000</v>
      </c>
    </row>
    <row r="81" spans="1:14" ht="21" customHeight="1">
      <c r="A81" s="332" t="s">
        <v>188</v>
      </c>
      <c r="B81" s="332"/>
      <c r="C81" s="332"/>
      <c r="D81" s="332"/>
      <c r="E81" s="332"/>
      <c r="F81" s="332"/>
      <c r="J81" s="72">
        <v>9</v>
      </c>
      <c r="K81" s="73" t="s">
        <v>92</v>
      </c>
      <c r="L81" s="72">
        <v>12</v>
      </c>
      <c r="M81" s="79">
        <v>5400000</v>
      </c>
      <c r="N81" s="79">
        <f t="shared" si="1"/>
        <v>64800000</v>
      </c>
    </row>
    <row r="82" spans="1:6" ht="21" customHeight="1">
      <c r="A82" s="333" t="s">
        <v>189</v>
      </c>
      <c r="B82" s="333"/>
      <c r="C82" s="333" t="s">
        <v>190</v>
      </c>
      <c r="D82" s="333"/>
      <c r="E82" s="333"/>
      <c r="F82" s="333"/>
    </row>
    <row r="83" ht="21" customHeight="1"/>
    <row r="84" ht="21" customHeight="1"/>
    <row r="85" ht="21" customHeight="1"/>
    <row r="86" ht="21" customHeight="1"/>
    <row r="87" spans="2:6" ht="21" customHeight="1">
      <c r="B87" s="160" t="s">
        <v>191</v>
      </c>
      <c r="C87" s="161"/>
      <c r="D87" s="162"/>
      <c r="E87" s="162"/>
      <c r="F87" s="163"/>
    </row>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sheetData>
  <sheetProtection/>
  <mergeCells count="7">
    <mergeCell ref="A1:F1"/>
    <mergeCell ref="A2:F2"/>
    <mergeCell ref="A3:F3"/>
    <mergeCell ref="E4:F4"/>
    <mergeCell ref="A81:F81"/>
    <mergeCell ref="A82:B82"/>
    <mergeCell ref="C82:F8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VPBTC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VPBTC</dc:creator>
  <cp:keywords/>
  <dc:description/>
  <cp:lastModifiedBy>Thanh An</cp:lastModifiedBy>
  <cp:lastPrinted>2019-03-01T07:13:59Z</cp:lastPrinted>
  <dcterms:created xsi:type="dcterms:W3CDTF">2005-07-27T11:07:30Z</dcterms:created>
  <dcterms:modified xsi:type="dcterms:W3CDTF">2019-03-06T08:40:58Z</dcterms:modified>
  <cp:category/>
  <cp:version/>
  <cp:contentType/>
  <cp:contentStatus/>
</cp:coreProperties>
</file>